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Ingeniería Financiera\7mo Semestre\Simulación de procesos financieros\Exámenes\Examen 3\Examen3_SPF\Data\"/>
    </mc:Choice>
  </mc:AlternateContent>
  <bookViews>
    <workbookView xWindow="0" yWindow="0" windowWidth="20490" windowHeight="6765" firstSheet="6" activeTab="9"/>
  </bookViews>
  <sheets>
    <sheet name="AppQt.Data" sheetId="1" r:id="rId1"/>
    <sheet name="AppAn.Data" sheetId="2" state="hidden" r:id="rId2"/>
    <sheet name="User guide &amp; contents" sheetId="3" r:id="rId3"/>
    <sheet name="Disclaimer" sheetId="4" r:id="rId4"/>
    <sheet name="Exec Summary" sheetId="5" r:id="rId5"/>
    <sheet name="Snapshot" sheetId="6" r:id="rId6"/>
    <sheet name="Gold Demand" sheetId="7" r:id="rId7"/>
    <sheet name="Gold Balance" sheetId="8" r:id="rId8"/>
    <sheet name="Jewellery" sheetId="9" r:id="rId9"/>
    <sheet name="Hoja1" sheetId="19" r:id="rId10"/>
    <sheet name="Bar &amp; Coin" sheetId="10" r:id="rId11"/>
    <sheet name="Consumer" sheetId="11" r:id="rId12"/>
    <sheet name="Consumer Per Capita" sheetId="12" r:id="rId13"/>
    <sheet name="China" sheetId="13" r:id="rId14"/>
    <sheet name="India" sheetId="14" r:id="rId15"/>
    <sheet name="Prices" sheetId="15" r:id="rId16"/>
    <sheet name="India Supply" sheetId="16" r:id="rId17"/>
    <sheet name="Official Reserves" sheetId="17" r:id="rId18"/>
    <sheet name="ETFs" sheetId="18" r:id="rId19"/>
  </sheets>
  <definedNames>
    <definedName name="_Fill" localSheetId="10">#REF!</definedName>
    <definedName name="_Fill" localSheetId="11">#REF!</definedName>
    <definedName name="_Fill" localSheetId="12">#REF!</definedName>
    <definedName name="_Fill" localSheetId="16">#REF!</definedName>
    <definedName name="_Fill">#REF!</definedName>
    <definedName name="Active_dt">#REF!</definedName>
    <definedName name="Active_qtr">#REF!</definedName>
    <definedName name="Active_yr" localSheetId="10">#REF!</definedName>
    <definedName name="Active_yr" localSheetId="11">#REF!</definedName>
    <definedName name="Active_yr" localSheetId="16">#REF!</definedName>
    <definedName name="Active_yr">#REF!</definedName>
    <definedName name="ActiveQtrNo">#REF!</definedName>
    <definedName name="all" localSheetId="10">#REF!</definedName>
    <definedName name="all" localSheetId="11">#REF!</definedName>
    <definedName name="all" localSheetId="16">#REF!</definedName>
    <definedName name="all">#REF!</definedName>
    <definedName name="bottom" localSheetId="10">#REF!</definedName>
    <definedName name="bottom" localSheetId="11">#REF!</definedName>
    <definedName name="bottom" localSheetId="16">#REF!</definedName>
    <definedName name="bottom">#REF!</definedName>
    <definedName name="CBR_MTN" localSheetId="10">#REF!</definedName>
    <definedName name="CBR_MTN" localSheetId="11">#REF!</definedName>
    <definedName name="CBR_MTN" localSheetId="16">#REF!</definedName>
    <definedName name="CBR_MTN">#REF!</definedName>
    <definedName name="GDT_YR">#REF!</definedName>
    <definedName name="Last_qtr">#REF!</definedName>
    <definedName name="left" localSheetId="10">#REF!</definedName>
    <definedName name="left" localSheetId="11">#REF!</definedName>
    <definedName name="left" localSheetId="16">#REF!</definedName>
    <definedName name="left">#REF!</definedName>
    <definedName name="Manual_FX" localSheetId="10">#REF!</definedName>
    <definedName name="Manual_FX" localSheetId="11">#REF!</definedName>
    <definedName name="Manual_FX" localSheetId="16">#REF!</definedName>
    <definedName name="Manual_FX">#REF!</definedName>
    <definedName name="MaxColQT">#REF!</definedName>
    <definedName name="MaxColYR">#REF!</definedName>
    <definedName name="MaxQtr" localSheetId="10">#REF!</definedName>
    <definedName name="MaxQtr" localSheetId="11">#REF!</definedName>
    <definedName name="MaxQtr" localSheetId="16">#REF!</definedName>
    <definedName name="MaxQtr">#REF!</definedName>
    <definedName name="MaxQtrCol" localSheetId="10">#REF!</definedName>
    <definedName name="MaxQtrCol" localSheetId="11">#REF!</definedName>
    <definedName name="MaxQtrCol" localSheetId="16">#REF!</definedName>
    <definedName name="MaxQtrCol">#REF!</definedName>
    <definedName name="MaxYr" localSheetId="10">#REF!</definedName>
    <definedName name="MaxYr" localSheetId="11">#REF!</definedName>
    <definedName name="MaxYr" localSheetId="16">#REF!</definedName>
    <definedName name="MaxYr">#REF!</definedName>
    <definedName name="MaxYrCol" localSheetId="10">#REF!</definedName>
    <definedName name="MaxYrCol" localSheetId="11">#REF!</definedName>
    <definedName name="MaxYrCol" localSheetId="16">#REF!</definedName>
    <definedName name="MaxYrCol">#REF!</definedName>
    <definedName name="ozconv" localSheetId="10">#REF!</definedName>
    <definedName name="ozconv" localSheetId="11">#REF!</definedName>
    <definedName name="ozconv" localSheetId="16">#REF!</definedName>
    <definedName name="ozconv">#REF!</definedName>
    <definedName name="ozconvert">#REF!</definedName>
    <definedName name="ozton">AppQt.Data!$B$5</definedName>
    <definedName name="pivot" localSheetId="10">#REF!</definedName>
    <definedName name="pivot" localSheetId="11">#REF!</definedName>
    <definedName name="pivot" localSheetId="16">#REF!</definedName>
    <definedName name="pivot">#REF!</definedName>
    <definedName name="right" localSheetId="10">#REF!</definedName>
    <definedName name="right" localSheetId="11">#REF!</definedName>
    <definedName name="right" localSheetId="16">#REF!</definedName>
    <definedName name="right">#REF!</definedName>
    <definedName name="Yago_qtr">#REF!</definedName>
  </definedNames>
  <calcPr calcId="152511"/>
</workbook>
</file>

<file path=xl/calcChain.xml><?xml version="1.0" encoding="utf-8"?>
<calcChain xmlns="http://schemas.openxmlformats.org/spreadsheetml/2006/main">
  <c r="F16" i="18" l="1"/>
  <c r="F15" i="18"/>
  <c r="F14" i="18"/>
  <c r="F13" i="18"/>
  <c r="F12" i="18"/>
  <c r="F11" i="18"/>
  <c r="Q10" i="18"/>
  <c r="O10" i="18"/>
  <c r="F10" i="18"/>
  <c r="Q9" i="18"/>
  <c r="O9" i="18"/>
  <c r="F9" i="18"/>
  <c r="Q8" i="18"/>
  <c r="O8" i="18"/>
  <c r="F8" i="18"/>
  <c r="Q7" i="18"/>
  <c r="O7" i="18"/>
  <c r="F7" i="18"/>
  <c r="Q6" i="18"/>
  <c r="O6" i="18"/>
  <c r="F6" i="18"/>
  <c r="H38" i="14"/>
  <c r="H35" i="14"/>
  <c r="H34" i="14"/>
  <c r="H31" i="14"/>
  <c r="H30" i="14"/>
  <c r="H29" i="14"/>
  <c r="H28" i="14"/>
  <c r="H25" i="14"/>
  <c r="H22" i="14"/>
  <c r="H21" i="14"/>
  <c r="H20" i="14"/>
  <c r="H19" i="14"/>
  <c r="H18" i="14"/>
  <c r="H17" i="14"/>
  <c r="H16" i="14"/>
  <c r="H15" i="14"/>
  <c r="H14" i="14"/>
  <c r="H13" i="14"/>
  <c r="H12" i="14"/>
  <c r="H11" i="14"/>
  <c r="H8" i="14"/>
  <c r="H7" i="14"/>
  <c r="H6" i="14"/>
  <c r="H39" i="13"/>
  <c r="H36" i="13"/>
  <c r="H35" i="13"/>
  <c r="H34" i="13"/>
  <c r="H31" i="13"/>
  <c r="H30" i="13"/>
  <c r="H27" i="13"/>
  <c r="G24" i="13"/>
  <c r="H24" i="13" s="1"/>
  <c r="F24" i="13"/>
  <c r="H23" i="13"/>
  <c r="H22" i="13"/>
  <c r="H21" i="13"/>
  <c r="H20" i="13"/>
  <c r="H19" i="13"/>
  <c r="H18" i="13"/>
  <c r="H17" i="13"/>
  <c r="H16" i="13"/>
  <c r="H15" i="13"/>
  <c r="H14" i="13"/>
  <c r="H13" i="13"/>
  <c r="H12" i="13"/>
  <c r="H11" i="13"/>
  <c r="G8" i="13"/>
  <c r="H8" i="13" s="1"/>
  <c r="F8" i="13"/>
  <c r="H7" i="13"/>
  <c r="H6" i="13"/>
  <c r="BK45" i="11"/>
  <c r="BM45" i="11" s="1"/>
  <c r="BL45" i="11" s="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O45" i="11"/>
  <c r="N45" i="11" s="1"/>
  <c r="M45" i="11"/>
  <c r="L45" i="11"/>
  <c r="K45" i="11"/>
  <c r="J45" i="11"/>
  <c r="I45" i="11"/>
  <c r="H45" i="11"/>
  <c r="G45" i="11"/>
  <c r="F45" i="11"/>
  <c r="E45" i="11"/>
  <c r="D45" i="11"/>
  <c r="C45" i="11"/>
  <c r="BK44" i="11"/>
  <c r="BM44" i="11" s="1"/>
  <c r="BL44" i="11" s="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M44" i="11"/>
  <c r="O44" i="11" s="1"/>
  <c r="N44" i="11" s="1"/>
  <c r="L44" i="11"/>
  <c r="K44" i="11"/>
  <c r="J44" i="11"/>
  <c r="I44" i="11"/>
  <c r="H44" i="11"/>
  <c r="G44" i="11"/>
  <c r="F44" i="11"/>
  <c r="E44" i="11"/>
  <c r="D44" i="11"/>
  <c r="C44" i="11"/>
  <c r="BL43" i="11"/>
  <c r="BK43" i="11"/>
  <c r="BM43" i="11" s="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O43" i="11"/>
  <c r="N43" i="11" s="1"/>
  <c r="M43" i="11"/>
  <c r="L43" i="11"/>
  <c r="K43" i="11"/>
  <c r="J43" i="11"/>
  <c r="I43" i="11"/>
  <c r="H43" i="11"/>
  <c r="G43" i="11"/>
  <c r="F43" i="11"/>
  <c r="E43" i="11"/>
  <c r="D43" i="11"/>
  <c r="C43" i="11"/>
  <c r="BK42" i="11"/>
  <c r="BM42" i="11" s="1"/>
  <c r="BL42" i="11" s="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M42" i="11"/>
  <c r="O42" i="11" s="1"/>
  <c r="N42" i="11" s="1"/>
  <c r="L42" i="11"/>
  <c r="K42" i="11"/>
  <c r="J42" i="11"/>
  <c r="I42" i="11"/>
  <c r="H42" i="11"/>
  <c r="G42" i="11"/>
  <c r="F42" i="11"/>
  <c r="E42" i="11"/>
  <c r="D42" i="11"/>
  <c r="C42" i="11"/>
  <c r="BK41" i="11"/>
  <c r="BM41" i="11" s="1"/>
  <c r="BL41" i="11" s="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O41" i="11"/>
  <c r="N41" i="11" s="1"/>
  <c r="M41" i="11"/>
  <c r="L41" i="11"/>
  <c r="K41" i="11"/>
  <c r="J41" i="11"/>
  <c r="I41" i="11"/>
  <c r="H41" i="11"/>
  <c r="G41" i="11"/>
  <c r="F41" i="11"/>
  <c r="E41" i="11"/>
  <c r="D41" i="11"/>
  <c r="C41" i="11"/>
  <c r="BK40" i="11"/>
  <c r="BM40" i="11" s="1"/>
  <c r="BL40" i="11" s="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M40" i="11"/>
  <c r="O40" i="11" s="1"/>
  <c r="N40" i="11" s="1"/>
  <c r="L40" i="11"/>
  <c r="K40" i="11"/>
  <c r="J40" i="11"/>
  <c r="I40" i="11"/>
  <c r="H40" i="11"/>
  <c r="G40" i="11"/>
  <c r="F40" i="11"/>
  <c r="E40" i="11"/>
  <c r="D40" i="11"/>
  <c r="C40" i="11"/>
  <c r="BM39"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O39" i="11"/>
  <c r="N39" i="11" s="1"/>
  <c r="M39" i="11"/>
  <c r="L39" i="11"/>
  <c r="K39" i="11"/>
  <c r="J39" i="11"/>
  <c r="I39" i="11"/>
  <c r="H39" i="11"/>
  <c r="G39" i="11"/>
  <c r="F39" i="11"/>
  <c r="E39" i="11"/>
  <c r="D39" i="11"/>
  <c r="C39" i="11"/>
  <c r="BK38" i="11"/>
  <c r="BM38" i="11" s="1"/>
  <c r="BL38" i="11" s="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M38" i="11"/>
  <c r="O38" i="11" s="1"/>
  <c r="N38" i="11" s="1"/>
  <c r="L38" i="11"/>
  <c r="K38" i="11"/>
  <c r="J38" i="11"/>
  <c r="I38" i="11"/>
  <c r="H38" i="11"/>
  <c r="G38" i="11"/>
  <c r="F38" i="11"/>
  <c r="E38" i="11"/>
  <c r="D38" i="11"/>
  <c r="C38" i="11"/>
  <c r="BM37"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O37" i="11"/>
  <c r="N37" i="11" s="1"/>
  <c r="M37" i="11"/>
  <c r="L37" i="11"/>
  <c r="K37" i="11"/>
  <c r="J37" i="11"/>
  <c r="I37" i="11"/>
  <c r="H37" i="11"/>
  <c r="G37" i="11"/>
  <c r="F37" i="11"/>
  <c r="E37" i="11"/>
  <c r="D37" i="11"/>
  <c r="C37" i="11"/>
  <c r="BK36" i="11"/>
  <c r="BM36" i="11" s="1"/>
  <c r="BL36" i="11" s="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M36" i="11"/>
  <c r="O36" i="11" s="1"/>
  <c r="N36" i="11" s="1"/>
  <c r="L36" i="11"/>
  <c r="K36" i="11"/>
  <c r="J36" i="11"/>
  <c r="I36" i="11"/>
  <c r="H36" i="11"/>
  <c r="G36" i="11"/>
  <c r="F36" i="11"/>
  <c r="E36" i="11"/>
  <c r="D36" i="11"/>
  <c r="C36" i="11"/>
  <c r="BM35"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O35" i="11"/>
  <c r="N35" i="11" s="1"/>
  <c r="M35" i="11"/>
  <c r="L35" i="11"/>
  <c r="K35" i="11"/>
  <c r="J35" i="11"/>
  <c r="I35" i="11"/>
  <c r="H35" i="11"/>
  <c r="G35" i="11"/>
  <c r="F35" i="11"/>
  <c r="E35" i="11"/>
  <c r="D35" i="11"/>
  <c r="C35" i="11"/>
  <c r="BK34" i="11"/>
  <c r="BM34" i="11" s="1"/>
  <c r="BL34" i="11" s="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M34" i="11"/>
  <c r="O34" i="11" s="1"/>
  <c r="N34" i="11" s="1"/>
  <c r="L34" i="11"/>
  <c r="K34" i="11"/>
  <c r="J34" i="11"/>
  <c r="I34" i="11"/>
  <c r="H34" i="11"/>
  <c r="G34" i="11"/>
  <c r="F34" i="11"/>
  <c r="E34" i="11"/>
  <c r="D34" i="11"/>
  <c r="C34" i="11"/>
  <c r="BM33" i="11"/>
  <c r="BL33"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M33" i="11"/>
  <c r="L33" i="11"/>
  <c r="O33" i="11" s="1"/>
  <c r="N33" i="11" s="1"/>
  <c r="K33" i="11"/>
  <c r="J33" i="11"/>
  <c r="I33" i="11"/>
  <c r="H33" i="11"/>
  <c r="G33" i="11"/>
  <c r="F33" i="11"/>
  <c r="E33" i="11"/>
  <c r="D33" i="11"/>
  <c r="C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N32" i="11"/>
  <c r="M32" i="11"/>
  <c r="O32" i="11" s="1"/>
  <c r="L32" i="11"/>
  <c r="K32" i="11"/>
  <c r="J32" i="11"/>
  <c r="I32" i="11"/>
  <c r="H32" i="11"/>
  <c r="G32" i="11"/>
  <c r="F32" i="11"/>
  <c r="E32" i="11"/>
  <c r="D32" i="11"/>
  <c r="C32" i="11"/>
  <c r="BM31" i="11"/>
  <c r="BL31" i="11" s="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M31" i="11"/>
  <c r="L31" i="11"/>
  <c r="O31" i="11" s="1"/>
  <c r="N31" i="11" s="1"/>
  <c r="K31" i="11"/>
  <c r="J31" i="11"/>
  <c r="I31" i="11"/>
  <c r="H31" i="11"/>
  <c r="G31" i="11"/>
  <c r="F31" i="11"/>
  <c r="E31" i="11"/>
  <c r="D31" i="11"/>
  <c r="C31"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M30" i="11"/>
  <c r="O30" i="11" s="1"/>
  <c r="N30" i="11" s="1"/>
  <c r="L30" i="11"/>
  <c r="K30" i="11"/>
  <c r="J30" i="11"/>
  <c r="I30" i="11"/>
  <c r="H30" i="11"/>
  <c r="G30" i="11"/>
  <c r="F30" i="11"/>
  <c r="E30" i="11"/>
  <c r="D30" i="11"/>
  <c r="C30" i="11"/>
  <c r="BM29"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M29" i="11"/>
  <c r="L29" i="11"/>
  <c r="O29" i="11" s="1"/>
  <c r="N29" i="11" s="1"/>
  <c r="K29" i="11"/>
  <c r="J29" i="11"/>
  <c r="I29" i="11"/>
  <c r="H29" i="11"/>
  <c r="G29" i="11"/>
  <c r="F29" i="11"/>
  <c r="E29" i="11"/>
  <c r="D29" i="11"/>
  <c r="C29"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M28" i="11"/>
  <c r="O28" i="11" s="1"/>
  <c r="N28" i="11" s="1"/>
  <c r="L28" i="11"/>
  <c r="K28" i="11"/>
  <c r="J28" i="11"/>
  <c r="I28" i="11"/>
  <c r="H28" i="11"/>
  <c r="G28" i="11"/>
  <c r="F28" i="11"/>
  <c r="E28" i="11"/>
  <c r="D28" i="11"/>
  <c r="C28" i="11"/>
  <c r="BM27" i="11"/>
  <c r="BL27"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M27" i="11"/>
  <c r="L27" i="11"/>
  <c r="O27" i="11" s="1"/>
  <c r="N27" i="11" s="1"/>
  <c r="K27" i="11"/>
  <c r="J27" i="11"/>
  <c r="I27" i="11"/>
  <c r="H27" i="11"/>
  <c r="G27" i="11"/>
  <c r="F27" i="11"/>
  <c r="E27" i="11"/>
  <c r="D27" i="11"/>
  <c r="C27"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M26" i="11"/>
  <c r="O26" i="11" s="1"/>
  <c r="N26" i="11" s="1"/>
  <c r="L26" i="11"/>
  <c r="K26" i="11"/>
  <c r="J26" i="11"/>
  <c r="I26" i="11"/>
  <c r="H26" i="11"/>
  <c r="G26" i="11"/>
  <c r="F26" i="11"/>
  <c r="E26" i="11"/>
  <c r="D26" i="11"/>
  <c r="C26" i="11"/>
  <c r="BM25" i="11"/>
  <c r="BL25" i="11"/>
  <c r="BK25" i="1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M25" i="11"/>
  <c r="L25" i="11"/>
  <c r="O25" i="11" s="1"/>
  <c r="N25" i="11" s="1"/>
  <c r="K25" i="11"/>
  <c r="J25" i="11"/>
  <c r="I25" i="11"/>
  <c r="H25" i="11"/>
  <c r="G25" i="11"/>
  <c r="F25" i="11"/>
  <c r="E25" i="11"/>
  <c r="D25" i="11"/>
  <c r="C25"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M24" i="11"/>
  <c r="O24" i="11" s="1"/>
  <c r="N24" i="11" s="1"/>
  <c r="L24" i="11"/>
  <c r="K24" i="11"/>
  <c r="J24" i="11"/>
  <c r="I24" i="11"/>
  <c r="H24" i="11"/>
  <c r="G24" i="11"/>
  <c r="F24" i="11"/>
  <c r="E24" i="11"/>
  <c r="D24" i="11"/>
  <c r="C24" i="11"/>
  <c r="BM23" i="11"/>
  <c r="BL23" i="11"/>
  <c r="BK23" i="11"/>
  <c r="BJ23" i="11"/>
  <c r="BI23" i="11"/>
  <c r="BH23" i="11"/>
  <c r="BG23" i="11"/>
  <c r="BF23" i="11"/>
  <c r="BE23" i="11"/>
  <c r="BD23" i="11"/>
  <c r="BC23" i="11"/>
  <c r="BB23" i="11"/>
  <c r="BA23" i="11"/>
  <c r="AZ23"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M23" i="11"/>
  <c r="L23" i="11"/>
  <c r="O23" i="11" s="1"/>
  <c r="N23" i="11" s="1"/>
  <c r="K23" i="11"/>
  <c r="J23" i="11"/>
  <c r="I23" i="11"/>
  <c r="H23" i="11"/>
  <c r="G23" i="11"/>
  <c r="F23" i="11"/>
  <c r="E23" i="11"/>
  <c r="D23" i="11"/>
  <c r="C23"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M22" i="11"/>
  <c r="O22" i="11" s="1"/>
  <c r="N22" i="11" s="1"/>
  <c r="L22" i="11"/>
  <c r="K22" i="11"/>
  <c r="J22" i="11"/>
  <c r="I22" i="11"/>
  <c r="H22" i="11"/>
  <c r="G22" i="11"/>
  <c r="F22" i="11"/>
  <c r="E22" i="11"/>
  <c r="D22" i="11"/>
  <c r="C22" i="11"/>
  <c r="BM21" i="11"/>
  <c r="BL21"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M21" i="11"/>
  <c r="L21" i="11"/>
  <c r="O21" i="11" s="1"/>
  <c r="N21" i="11" s="1"/>
  <c r="K21" i="11"/>
  <c r="J21" i="11"/>
  <c r="I21" i="11"/>
  <c r="H21" i="11"/>
  <c r="G21" i="11"/>
  <c r="F21" i="11"/>
  <c r="E21" i="11"/>
  <c r="D21" i="11"/>
  <c r="C21"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M20" i="11"/>
  <c r="O20" i="11" s="1"/>
  <c r="N20" i="11" s="1"/>
  <c r="L20" i="11"/>
  <c r="K20" i="11"/>
  <c r="J20" i="11"/>
  <c r="I20" i="11"/>
  <c r="H20" i="11"/>
  <c r="G20" i="11"/>
  <c r="F20" i="11"/>
  <c r="E20" i="11"/>
  <c r="D20" i="11"/>
  <c r="C20" i="11"/>
  <c r="BM19" i="11"/>
  <c r="BL19" i="11"/>
  <c r="BK19" i="11"/>
  <c r="BJ19" i="11"/>
  <c r="BI19" i="11"/>
  <c r="BH19" i="11"/>
  <c r="BG19" i="11"/>
  <c r="BF19" i="11"/>
  <c r="BE19" i="11"/>
  <c r="BD19" i="11"/>
  <c r="BC19" i="11"/>
  <c r="BB19" i="11"/>
  <c r="BA19" i="11"/>
  <c r="AZ19" i="11"/>
  <c r="AY19" i="11"/>
  <c r="AX19" i="11"/>
  <c r="AW19" i="11"/>
  <c r="AV19" i="11"/>
  <c r="AU19" i="11"/>
  <c r="AT19" i="11"/>
  <c r="AS19" i="11"/>
  <c r="AR19" i="11"/>
  <c r="AQ19" i="11"/>
  <c r="AP19" i="11"/>
  <c r="AO19" i="11"/>
  <c r="AN19" i="11"/>
  <c r="AM19" i="11"/>
  <c r="AL19" i="11"/>
  <c r="AK19" i="11"/>
  <c r="AJ19" i="11"/>
  <c r="AI19" i="11"/>
  <c r="AH19" i="11"/>
  <c r="AG19" i="11"/>
  <c r="AF19" i="11"/>
  <c r="AE19" i="11"/>
  <c r="AD19" i="11"/>
  <c r="AC19" i="11"/>
  <c r="AB19" i="11"/>
  <c r="AA19" i="11"/>
  <c r="Z19" i="11"/>
  <c r="Y19" i="11"/>
  <c r="X19" i="11"/>
  <c r="W19" i="11"/>
  <c r="V19" i="11"/>
  <c r="U19" i="11"/>
  <c r="T19" i="11"/>
  <c r="S19" i="11"/>
  <c r="R19" i="11"/>
  <c r="Q19" i="11"/>
  <c r="M19" i="11"/>
  <c r="L19" i="11"/>
  <c r="O19" i="11" s="1"/>
  <c r="N19" i="11" s="1"/>
  <c r="K19" i="11"/>
  <c r="J19" i="11"/>
  <c r="I19" i="11"/>
  <c r="H19" i="11"/>
  <c r="G19" i="11"/>
  <c r="F19" i="11"/>
  <c r="E19" i="11"/>
  <c r="D19" i="11"/>
  <c r="C19" i="11"/>
  <c r="BK18" i="11"/>
  <c r="BJ18"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M18" i="11"/>
  <c r="O18" i="11" s="1"/>
  <c r="N18" i="11" s="1"/>
  <c r="L18" i="11"/>
  <c r="K18" i="11"/>
  <c r="J18" i="11"/>
  <c r="I18" i="11"/>
  <c r="H18" i="11"/>
  <c r="G18" i="11"/>
  <c r="F18" i="11"/>
  <c r="E18" i="11"/>
  <c r="D18" i="11"/>
  <c r="C18" i="11"/>
  <c r="BM17" i="11"/>
  <c r="BL17"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M17" i="11"/>
  <c r="L17" i="11"/>
  <c r="O17" i="11" s="1"/>
  <c r="N17" i="11" s="1"/>
  <c r="K17" i="11"/>
  <c r="J17" i="11"/>
  <c r="I17" i="11"/>
  <c r="H17" i="11"/>
  <c r="G17" i="11"/>
  <c r="F17" i="11"/>
  <c r="E17" i="11"/>
  <c r="D17" i="11"/>
  <c r="C17"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M16" i="11"/>
  <c r="O16" i="11" s="1"/>
  <c r="N16" i="11" s="1"/>
  <c r="L16" i="11"/>
  <c r="K16" i="11"/>
  <c r="J16" i="11"/>
  <c r="I16" i="11"/>
  <c r="H16" i="11"/>
  <c r="G16" i="11"/>
  <c r="F16" i="11"/>
  <c r="E16" i="11"/>
  <c r="D16" i="11"/>
  <c r="C16" i="11"/>
  <c r="BM15" i="11"/>
  <c r="BL15" i="11"/>
  <c r="BK15" i="11"/>
  <c r="BJ15" i="11"/>
  <c r="BI15" i="11"/>
  <c r="BH15" i="11"/>
  <c r="BG15" i="11"/>
  <c r="BF15" i="11"/>
  <c r="BE15" i="11"/>
  <c r="BD15" i="11"/>
  <c r="BC15" i="11"/>
  <c r="BB15" i="11"/>
  <c r="BA15" i="11"/>
  <c r="AZ15" i="11"/>
  <c r="AY15" i="11"/>
  <c r="AX15" i="11"/>
  <c r="AW15" i="11"/>
  <c r="AV15" i="11"/>
  <c r="AU15" i="11"/>
  <c r="AT15" i="11"/>
  <c r="AS15" i="11"/>
  <c r="AR15" i="11"/>
  <c r="AQ15" i="11"/>
  <c r="AP15" i="11"/>
  <c r="AO15" i="11"/>
  <c r="AN15" i="11"/>
  <c r="AM15" i="11"/>
  <c r="AL15" i="11"/>
  <c r="AK15" i="11"/>
  <c r="AJ15" i="11"/>
  <c r="AI15" i="11"/>
  <c r="AH15" i="11"/>
  <c r="AG15" i="11"/>
  <c r="AF15" i="11"/>
  <c r="AE15" i="11"/>
  <c r="AD15" i="11"/>
  <c r="AC15" i="11"/>
  <c r="AB15" i="11"/>
  <c r="AA15" i="11"/>
  <c r="Z15" i="11"/>
  <c r="Y15" i="11"/>
  <c r="X15" i="11"/>
  <c r="W15" i="11"/>
  <c r="V15" i="11"/>
  <c r="U15" i="11"/>
  <c r="T15" i="11"/>
  <c r="S15" i="11"/>
  <c r="R15" i="11"/>
  <c r="Q15" i="11"/>
  <c r="M15" i="11"/>
  <c r="L15" i="11"/>
  <c r="O15" i="11" s="1"/>
  <c r="N15" i="11" s="1"/>
  <c r="K15" i="11"/>
  <c r="J15" i="11"/>
  <c r="I15" i="11"/>
  <c r="H15" i="11"/>
  <c r="G15" i="11"/>
  <c r="F15" i="11"/>
  <c r="E15" i="11"/>
  <c r="D15" i="11"/>
  <c r="C15"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M14" i="11"/>
  <c r="O14" i="11" s="1"/>
  <c r="N14" i="11" s="1"/>
  <c r="L14" i="11"/>
  <c r="K14" i="11"/>
  <c r="J14" i="11"/>
  <c r="I14" i="11"/>
  <c r="H14" i="11"/>
  <c r="G14" i="11"/>
  <c r="F14" i="11"/>
  <c r="E14" i="11"/>
  <c r="D14" i="11"/>
  <c r="C14" i="11"/>
  <c r="BM13" i="11"/>
  <c r="BL13" i="11"/>
  <c r="BK13" i="11"/>
  <c r="BJ13" i="11"/>
  <c r="BI13" i="11"/>
  <c r="BH13" i="11"/>
  <c r="BG13" i="11"/>
  <c r="BF13" i="11"/>
  <c r="BE13" i="11"/>
  <c r="BD13" i="11"/>
  <c r="BC13" i="11"/>
  <c r="BB13" i="11"/>
  <c r="BA13" i="11"/>
  <c r="AZ13" i="11"/>
  <c r="AY13" i="11"/>
  <c r="AX13" i="11"/>
  <c r="AW13" i="11"/>
  <c r="AV13" i="11"/>
  <c r="AU13" i="11"/>
  <c r="AT13" i="11"/>
  <c r="AS13" i="11"/>
  <c r="AR13" i="11"/>
  <c r="AQ13" i="11"/>
  <c r="AP13" i="11"/>
  <c r="AO13" i="11"/>
  <c r="AN13" i="11"/>
  <c r="AM13" i="11"/>
  <c r="AL13" i="11"/>
  <c r="AK13" i="11"/>
  <c r="AJ13" i="11"/>
  <c r="AI13" i="11"/>
  <c r="AH13" i="11"/>
  <c r="AG13" i="11"/>
  <c r="AF13" i="11"/>
  <c r="AE13" i="11"/>
  <c r="AD13" i="11"/>
  <c r="AC13" i="11"/>
  <c r="AB13" i="11"/>
  <c r="AA13" i="11"/>
  <c r="Z13" i="11"/>
  <c r="Y13" i="11"/>
  <c r="X13" i="11"/>
  <c r="W13" i="11"/>
  <c r="V13" i="11"/>
  <c r="U13" i="11"/>
  <c r="T13" i="11"/>
  <c r="S13" i="11"/>
  <c r="R13" i="11"/>
  <c r="Q13" i="11"/>
  <c r="M13" i="11"/>
  <c r="L13" i="11"/>
  <c r="O13" i="11" s="1"/>
  <c r="N13" i="11" s="1"/>
  <c r="K13" i="11"/>
  <c r="J13" i="11"/>
  <c r="I13" i="11"/>
  <c r="H13" i="11"/>
  <c r="G13" i="11"/>
  <c r="F13" i="11"/>
  <c r="E13" i="11"/>
  <c r="D13" i="11"/>
  <c r="C13"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M12" i="11"/>
  <c r="O12" i="11" s="1"/>
  <c r="N12" i="11" s="1"/>
  <c r="L12" i="11"/>
  <c r="K12" i="11"/>
  <c r="J12" i="11"/>
  <c r="I12" i="11"/>
  <c r="H12" i="11"/>
  <c r="G12" i="11"/>
  <c r="F12" i="11"/>
  <c r="E12" i="11"/>
  <c r="D12" i="11"/>
  <c r="C12" i="11"/>
  <c r="BM11"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M11" i="11"/>
  <c r="L11" i="11"/>
  <c r="O11" i="11" s="1"/>
  <c r="N11" i="11" s="1"/>
  <c r="K11" i="11"/>
  <c r="J11" i="11"/>
  <c r="I11" i="11"/>
  <c r="H11" i="11"/>
  <c r="G11" i="11"/>
  <c r="F11" i="11"/>
  <c r="E11" i="11"/>
  <c r="D11" i="11"/>
  <c r="C11"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M10" i="11"/>
  <c r="O10" i="11" s="1"/>
  <c r="N10" i="11" s="1"/>
  <c r="L10" i="11"/>
  <c r="K10" i="11"/>
  <c r="J10" i="11"/>
  <c r="I10" i="11"/>
  <c r="H10" i="11"/>
  <c r="G10" i="11"/>
  <c r="F10" i="11"/>
  <c r="E10" i="11"/>
  <c r="D10" i="11"/>
  <c r="C10" i="11"/>
  <c r="BM9" i="11"/>
  <c r="BL9" i="11"/>
  <c r="BK9" i="11"/>
  <c r="BJ9" i="11"/>
  <c r="BI9" i="11"/>
  <c r="BH9" i="11"/>
  <c r="BG9" i="11"/>
  <c r="BF9" i="11"/>
  <c r="BE9" i="11"/>
  <c r="BD9" i="11"/>
  <c r="BC9" i="11"/>
  <c r="BB9" i="11"/>
  <c r="BA9" i="11"/>
  <c r="AZ9" i="11"/>
  <c r="AY9" i="11"/>
  <c r="AX9" i="11"/>
  <c r="AW9" i="11"/>
  <c r="AV9" i="11"/>
  <c r="AU9" i="11"/>
  <c r="AT9" i="11"/>
  <c r="AS9" i="11"/>
  <c r="AR9" i="11"/>
  <c r="AQ9" i="11"/>
  <c r="AP9" i="11"/>
  <c r="AO9" i="11"/>
  <c r="AN9" i="11"/>
  <c r="AM9" i="11"/>
  <c r="AL9" i="11"/>
  <c r="AK9" i="11"/>
  <c r="AJ9" i="11"/>
  <c r="AI9" i="11"/>
  <c r="AH9" i="11"/>
  <c r="AG9" i="11"/>
  <c r="AF9" i="11"/>
  <c r="AE9" i="11"/>
  <c r="AD9" i="11"/>
  <c r="AC9" i="11"/>
  <c r="AB9" i="11"/>
  <c r="AA9" i="11"/>
  <c r="Z9" i="11"/>
  <c r="Y9" i="11"/>
  <c r="X9" i="11"/>
  <c r="W9" i="11"/>
  <c r="V9" i="11"/>
  <c r="U9" i="11"/>
  <c r="T9" i="11"/>
  <c r="S9" i="11"/>
  <c r="R9" i="11"/>
  <c r="Q9" i="11"/>
  <c r="M9" i="11"/>
  <c r="L9" i="11"/>
  <c r="O9" i="11" s="1"/>
  <c r="N9" i="11" s="1"/>
  <c r="K9" i="11"/>
  <c r="J9" i="11"/>
  <c r="I9" i="11"/>
  <c r="H9" i="11"/>
  <c r="G9" i="11"/>
  <c r="F9" i="11"/>
  <c r="E9" i="11"/>
  <c r="D9" i="11"/>
  <c r="C9"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M8" i="11"/>
  <c r="O8" i="11" s="1"/>
  <c r="N8" i="11" s="1"/>
  <c r="L8" i="11"/>
  <c r="K8" i="11"/>
  <c r="J8" i="11"/>
  <c r="I8" i="11"/>
  <c r="H8" i="11"/>
  <c r="G8" i="11"/>
  <c r="F8" i="11"/>
  <c r="E8" i="11"/>
  <c r="D8" i="11"/>
  <c r="C8" i="11"/>
  <c r="BM7" i="11"/>
  <c r="BL7" i="11"/>
  <c r="BK7" i="11"/>
  <c r="BJ7" i="11"/>
  <c r="BI7" i="11"/>
  <c r="BH7" i="11"/>
  <c r="BG7" i="11"/>
  <c r="BF7" i="11"/>
  <c r="BE7" i="11"/>
  <c r="BD7" i="11"/>
  <c r="BC7" i="11"/>
  <c r="BB7" i="11"/>
  <c r="BA7" i="11"/>
  <c r="AZ7" i="11"/>
  <c r="AY7" i="11"/>
  <c r="AX7" i="11"/>
  <c r="AW7" i="11"/>
  <c r="AV7" i="11"/>
  <c r="AU7" i="11"/>
  <c r="AT7" i="11"/>
  <c r="AS7" i="11"/>
  <c r="AR7" i="11"/>
  <c r="AQ7" i="11"/>
  <c r="AP7" i="11"/>
  <c r="AO7" i="11"/>
  <c r="AN7" i="11"/>
  <c r="AM7" i="11"/>
  <c r="AL7" i="11"/>
  <c r="AK7" i="11"/>
  <c r="AJ7" i="11"/>
  <c r="AI7" i="11"/>
  <c r="AH7" i="11"/>
  <c r="AG7" i="11"/>
  <c r="AF7" i="11"/>
  <c r="AE7" i="11"/>
  <c r="AD7" i="11"/>
  <c r="AC7" i="11"/>
  <c r="AB7" i="11"/>
  <c r="AA7" i="11"/>
  <c r="Z7" i="11"/>
  <c r="Y7" i="11"/>
  <c r="X7" i="11"/>
  <c r="W7" i="11"/>
  <c r="V7" i="11"/>
  <c r="U7" i="11"/>
  <c r="T7" i="11"/>
  <c r="S7" i="11"/>
  <c r="R7" i="11"/>
  <c r="Q7" i="11"/>
  <c r="M7" i="11"/>
  <c r="L7" i="11"/>
  <c r="O7" i="11" s="1"/>
  <c r="N7" i="11" s="1"/>
  <c r="K7" i="11"/>
  <c r="J7" i="11"/>
  <c r="I7" i="11"/>
  <c r="H7" i="11"/>
  <c r="G7" i="11"/>
  <c r="F7" i="11"/>
  <c r="E7" i="11"/>
  <c r="D7" i="11"/>
  <c r="C7" i="11"/>
  <c r="BK6" i="11"/>
  <c r="BJ6" i="11"/>
  <c r="BI6" i="11"/>
  <c r="BH6" i="11"/>
  <c r="BG6" i="11"/>
  <c r="BF6" i="11"/>
  <c r="BE6" i="11"/>
  <c r="BD6" i="11"/>
  <c r="BC6" i="11"/>
  <c r="BB6" i="11"/>
  <c r="BA6" i="11"/>
  <c r="AZ6" i="11"/>
  <c r="AY6" i="11"/>
  <c r="AX6" i="11"/>
  <c r="AW6" i="11"/>
  <c r="AV6" i="11"/>
  <c r="AU6" i="11"/>
  <c r="AT6" i="11"/>
  <c r="AS6" i="11"/>
  <c r="AR6" i="11"/>
  <c r="AQ6" i="11"/>
  <c r="AP6" i="11"/>
  <c r="AO6" i="11"/>
  <c r="AN6" i="11"/>
  <c r="AM6" i="11"/>
  <c r="AL6" i="11"/>
  <c r="AK6" i="11"/>
  <c r="AJ6" i="11"/>
  <c r="AI6" i="11"/>
  <c r="AH6" i="11"/>
  <c r="AG6" i="11"/>
  <c r="AF6" i="11"/>
  <c r="AE6" i="11"/>
  <c r="AD6" i="11"/>
  <c r="AC6" i="11"/>
  <c r="AB6" i="11"/>
  <c r="AA6" i="11"/>
  <c r="Z6" i="11"/>
  <c r="Y6" i="11"/>
  <c r="X6" i="11"/>
  <c r="W6" i="11"/>
  <c r="V6" i="11"/>
  <c r="U6" i="11"/>
  <c r="T6" i="11"/>
  <c r="S6" i="11"/>
  <c r="R6" i="11"/>
  <c r="Q6" i="11"/>
  <c r="M6" i="11"/>
  <c r="O6" i="11" s="1"/>
  <c r="N6" i="11" s="1"/>
  <c r="L6" i="11"/>
  <c r="K6" i="11"/>
  <c r="J6" i="11"/>
  <c r="I6" i="11"/>
  <c r="H6" i="11"/>
  <c r="G6" i="11"/>
  <c r="F6" i="11"/>
  <c r="E6" i="11"/>
  <c r="D6" i="11"/>
  <c r="C6" i="11"/>
  <c r="BK5" i="11"/>
  <c r="BJ5" i="11"/>
  <c r="BI5" i="11"/>
  <c r="BH5" i="11"/>
  <c r="BG5" i="11"/>
  <c r="BF5" i="11"/>
  <c r="BE5" i="11"/>
  <c r="BD5" i="11"/>
  <c r="BC5" i="11"/>
  <c r="BB5" i="11"/>
  <c r="BA5" i="11"/>
  <c r="AZ5" i="11"/>
  <c r="AY5" i="11"/>
  <c r="AX5" i="11"/>
  <c r="AW5" i="11"/>
  <c r="AV5" i="11"/>
  <c r="AU5" i="11"/>
  <c r="AT5" i="11"/>
  <c r="AS5" i="11"/>
  <c r="AR5" i="11"/>
  <c r="AQ5" i="11"/>
  <c r="AP5" i="11"/>
  <c r="AO5" i="11"/>
  <c r="AN5" i="11"/>
  <c r="AM5" i="11"/>
  <c r="AL5" i="11"/>
  <c r="AK5" i="11"/>
  <c r="AJ5" i="11"/>
  <c r="AI5" i="11"/>
  <c r="AH5" i="11"/>
  <c r="AG5" i="11"/>
  <c r="AF5" i="11"/>
  <c r="AE5" i="11"/>
  <c r="AD5" i="11"/>
  <c r="AC5" i="11"/>
  <c r="AB5" i="11"/>
  <c r="AA5" i="11"/>
  <c r="Z5" i="11"/>
  <c r="Y5" i="11"/>
  <c r="X5" i="11"/>
  <c r="W5" i="11"/>
  <c r="V5" i="11"/>
  <c r="U5" i="11"/>
  <c r="T5" i="11"/>
  <c r="S5" i="11"/>
  <c r="R5" i="11"/>
  <c r="Q5" i="11"/>
  <c r="M5" i="11"/>
  <c r="L5" i="11"/>
  <c r="K5" i="11"/>
  <c r="J5" i="11"/>
  <c r="I5" i="11"/>
  <c r="H5" i="11"/>
  <c r="G5" i="11"/>
  <c r="F5" i="11"/>
  <c r="E5" i="11"/>
  <c r="D5" i="11"/>
  <c r="C5" i="11"/>
  <c r="B4" i="11"/>
  <c r="BK45" i="10"/>
  <c r="BJ45" i="10"/>
  <c r="BI45" i="10"/>
  <c r="BH45" i="10"/>
  <c r="BG45" i="10"/>
  <c r="BF45" i="10"/>
  <c r="BE45" i="10"/>
  <c r="BD45" i="10"/>
  <c r="BC45" i="10"/>
  <c r="BB45" i="10"/>
  <c r="BA45" i="10"/>
  <c r="AZ45" i="10"/>
  <c r="AY45" i="10"/>
  <c r="AX45" i="10"/>
  <c r="AW45" i="10"/>
  <c r="AV45" i="10"/>
  <c r="AU45" i="10"/>
  <c r="AT45" i="10"/>
  <c r="AS45" i="10"/>
  <c r="AR45" i="10"/>
  <c r="AQ45" i="10"/>
  <c r="AP45" i="10"/>
  <c r="AO45" i="10"/>
  <c r="AN45" i="10"/>
  <c r="AM45" i="10"/>
  <c r="AL45" i="10"/>
  <c r="AK45" i="10"/>
  <c r="AJ45" i="10"/>
  <c r="AI45" i="10"/>
  <c r="AH45" i="10"/>
  <c r="AG45" i="10"/>
  <c r="AF45" i="10"/>
  <c r="AE45" i="10"/>
  <c r="AD45" i="10"/>
  <c r="AC45" i="10"/>
  <c r="AB45" i="10"/>
  <c r="AA45" i="10"/>
  <c r="Z45" i="10"/>
  <c r="Y45" i="10"/>
  <c r="X45" i="10"/>
  <c r="W45" i="10"/>
  <c r="V45" i="10"/>
  <c r="U45" i="10"/>
  <c r="T45" i="10"/>
  <c r="S45" i="10"/>
  <c r="R45" i="10"/>
  <c r="Q45" i="10"/>
  <c r="O45" i="10"/>
  <c r="N45" i="10" s="1"/>
  <c r="M45" i="10"/>
  <c r="L45" i="10"/>
  <c r="K45" i="10"/>
  <c r="J45" i="10"/>
  <c r="I45" i="10"/>
  <c r="H45" i="10"/>
  <c r="G45" i="10"/>
  <c r="F45" i="10"/>
  <c r="E45" i="10"/>
  <c r="D45" i="10"/>
  <c r="C45" i="10"/>
  <c r="BM44" i="10"/>
  <c r="BL44" i="10" s="1"/>
  <c r="BK44" i="10"/>
  <c r="BJ44" i="10"/>
  <c r="BI44" i="10"/>
  <c r="BH44" i="10"/>
  <c r="BG44" i="10"/>
  <c r="BF44" i="10"/>
  <c r="BE44" i="10"/>
  <c r="BD44" i="10"/>
  <c r="BC44" i="10"/>
  <c r="BB44" i="10"/>
  <c r="BA44" i="10"/>
  <c r="AZ44" i="10"/>
  <c r="AY44" i="10"/>
  <c r="AX44" i="10"/>
  <c r="AW44" i="10"/>
  <c r="AV44" i="10"/>
  <c r="AU44" i="10"/>
  <c r="AT44" i="10"/>
  <c r="AS44" i="10"/>
  <c r="AR44" i="10"/>
  <c r="AQ44" i="10"/>
  <c r="AP44" i="10"/>
  <c r="AO44" i="10"/>
  <c r="AN44" i="10"/>
  <c r="AM44" i="10"/>
  <c r="AL44" i="10"/>
  <c r="AK44" i="10"/>
  <c r="AJ44" i="10"/>
  <c r="AI44" i="10"/>
  <c r="AH44" i="10"/>
  <c r="AG44" i="10"/>
  <c r="AF44" i="10"/>
  <c r="AE44" i="10"/>
  <c r="AD44" i="10"/>
  <c r="AC44" i="10"/>
  <c r="AB44" i="10"/>
  <c r="AA44" i="10"/>
  <c r="Z44" i="10"/>
  <c r="Y44" i="10"/>
  <c r="X44" i="10"/>
  <c r="W44" i="10"/>
  <c r="V44" i="10"/>
  <c r="U44" i="10"/>
  <c r="T44" i="10"/>
  <c r="S44" i="10"/>
  <c r="R44" i="10"/>
  <c r="Q44" i="10"/>
  <c r="M44" i="10"/>
  <c r="L44" i="10"/>
  <c r="K44" i="10"/>
  <c r="J44" i="10"/>
  <c r="I44" i="10"/>
  <c r="H44" i="10"/>
  <c r="G44" i="10"/>
  <c r="F44" i="10"/>
  <c r="E44" i="10"/>
  <c r="D44" i="10"/>
  <c r="C44" i="10"/>
  <c r="BK43" i="10"/>
  <c r="BJ43" i="10"/>
  <c r="BI43" i="10"/>
  <c r="BH43" i="10"/>
  <c r="BG43" i="10"/>
  <c r="BF43" i="10"/>
  <c r="BE43" i="10"/>
  <c r="BD43" i="10"/>
  <c r="BC43" i="10"/>
  <c r="BB43" i="10"/>
  <c r="BA43" i="10"/>
  <c r="AZ43" i="10"/>
  <c r="AY43" i="10"/>
  <c r="AX43" i="10"/>
  <c r="AW43" i="10"/>
  <c r="AV43" i="10"/>
  <c r="AU43" i="10"/>
  <c r="AT43" i="10"/>
  <c r="AS43" i="10"/>
  <c r="AR43" i="10"/>
  <c r="AQ43" i="10"/>
  <c r="AP43" i="10"/>
  <c r="AO43" i="10"/>
  <c r="AN43" i="10"/>
  <c r="AM43" i="10"/>
  <c r="AL43" i="10"/>
  <c r="AK43" i="10"/>
  <c r="AJ43" i="10"/>
  <c r="AI43" i="10"/>
  <c r="AH43" i="10"/>
  <c r="AG43" i="10"/>
  <c r="AF43" i="10"/>
  <c r="AE43" i="10"/>
  <c r="AD43" i="10"/>
  <c r="AC43" i="10"/>
  <c r="AB43" i="10"/>
  <c r="AA43" i="10"/>
  <c r="Z43" i="10"/>
  <c r="Y43" i="10"/>
  <c r="X43" i="10"/>
  <c r="W43" i="10"/>
  <c r="V43" i="10"/>
  <c r="U43" i="10"/>
  <c r="T43" i="10"/>
  <c r="S43" i="10"/>
  <c r="R43" i="10"/>
  <c r="Q43" i="10"/>
  <c r="O43" i="10"/>
  <c r="N43" i="10" s="1"/>
  <c r="M43" i="10"/>
  <c r="L43" i="10"/>
  <c r="K43" i="10"/>
  <c r="J43" i="10"/>
  <c r="I43" i="10"/>
  <c r="H43" i="10"/>
  <c r="G43" i="10"/>
  <c r="F43" i="10"/>
  <c r="E43" i="10"/>
  <c r="D43" i="10"/>
  <c r="C43" i="10"/>
  <c r="BM42" i="10"/>
  <c r="BL42" i="10" s="1"/>
  <c r="BK42" i="10"/>
  <c r="BJ42" i="10"/>
  <c r="BI42" i="10"/>
  <c r="BH42" i="10"/>
  <c r="BG42" i="10"/>
  <c r="BF42" i="10"/>
  <c r="BE42" i="10"/>
  <c r="BD42" i="10"/>
  <c r="BC42" i="10"/>
  <c r="BB42" i="10"/>
  <c r="BA42" i="10"/>
  <c r="AZ42" i="10"/>
  <c r="AY42" i="10"/>
  <c r="AX42" i="10"/>
  <c r="AW42" i="10"/>
  <c r="AV42" i="10"/>
  <c r="AU42" i="10"/>
  <c r="AT42" i="10"/>
  <c r="AS42" i="10"/>
  <c r="AR42" i="10"/>
  <c r="AQ42" i="10"/>
  <c r="AP42" i="10"/>
  <c r="AO42" i="10"/>
  <c r="AN42" i="10"/>
  <c r="AM42" i="10"/>
  <c r="AL42" i="10"/>
  <c r="AK42" i="10"/>
  <c r="AJ42" i="10"/>
  <c r="AI42" i="10"/>
  <c r="AH42" i="10"/>
  <c r="AG42" i="10"/>
  <c r="AF42" i="10"/>
  <c r="AE42" i="10"/>
  <c r="AD42" i="10"/>
  <c r="AC42" i="10"/>
  <c r="AB42" i="10"/>
  <c r="AA42" i="10"/>
  <c r="Z42" i="10"/>
  <c r="Y42" i="10"/>
  <c r="X42" i="10"/>
  <c r="W42" i="10"/>
  <c r="V42" i="10"/>
  <c r="U42" i="10"/>
  <c r="T42" i="10"/>
  <c r="S42" i="10"/>
  <c r="R42" i="10"/>
  <c r="Q42" i="10"/>
  <c r="M42" i="10"/>
  <c r="L42" i="10"/>
  <c r="K42" i="10"/>
  <c r="J42" i="10"/>
  <c r="I42" i="10"/>
  <c r="H42" i="10"/>
  <c r="G42" i="10"/>
  <c r="F42" i="10"/>
  <c r="E42" i="10"/>
  <c r="D42" i="10"/>
  <c r="C42" i="10"/>
  <c r="BK41" i="10"/>
  <c r="BJ41" i="10"/>
  <c r="BI41" i="10"/>
  <c r="BH41" i="10"/>
  <c r="BG41" i="10"/>
  <c r="BF41" i="10"/>
  <c r="BE41" i="10"/>
  <c r="BD41" i="10"/>
  <c r="BC41" i="10"/>
  <c r="BB41" i="10"/>
  <c r="BA41" i="10"/>
  <c r="AZ41" i="10"/>
  <c r="AY41" i="10"/>
  <c r="AX41" i="10"/>
  <c r="AW41" i="10"/>
  <c r="AV41" i="10"/>
  <c r="AU41" i="10"/>
  <c r="AT41" i="10"/>
  <c r="AS41" i="10"/>
  <c r="AR41" i="10"/>
  <c r="AQ41" i="10"/>
  <c r="AP41" i="10"/>
  <c r="AO41" i="10"/>
  <c r="AN41" i="10"/>
  <c r="AM41" i="10"/>
  <c r="AL41" i="10"/>
  <c r="AK41" i="10"/>
  <c r="AJ41" i="10"/>
  <c r="AI41" i="10"/>
  <c r="AH41" i="10"/>
  <c r="AG41" i="10"/>
  <c r="AF41" i="10"/>
  <c r="AE41" i="10"/>
  <c r="AD41" i="10"/>
  <c r="AC41" i="10"/>
  <c r="AB41" i="10"/>
  <c r="AA41" i="10"/>
  <c r="Z41" i="10"/>
  <c r="Y41" i="10"/>
  <c r="X41" i="10"/>
  <c r="W41" i="10"/>
  <c r="V41" i="10"/>
  <c r="U41" i="10"/>
  <c r="T41" i="10"/>
  <c r="S41" i="10"/>
  <c r="R41" i="10"/>
  <c r="Q41" i="10"/>
  <c r="O41" i="10"/>
  <c r="N41" i="10" s="1"/>
  <c r="M41" i="10"/>
  <c r="L41" i="10"/>
  <c r="K41" i="10"/>
  <c r="J41" i="10"/>
  <c r="I41" i="10"/>
  <c r="H41" i="10"/>
  <c r="G41" i="10"/>
  <c r="F41" i="10"/>
  <c r="E41" i="10"/>
  <c r="D41" i="10"/>
  <c r="C41" i="10"/>
  <c r="BM40" i="10"/>
  <c r="BL40" i="10" s="1"/>
  <c r="BK40" i="10"/>
  <c r="BJ40" i="10"/>
  <c r="BI40" i="10"/>
  <c r="BH40" i="10"/>
  <c r="BG40" i="10"/>
  <c r="BF40" i="10"/>
  <c r="BE40" i="10"/>
  <c r="BD40" i="10"/>
  <c r="BC40" i="10"/>
  <c r="BB40" i="10"/>
  <c r="BA40" i="10"/>
  <c r="AZ40" i="10"/>
  <c r="AY40" i="10"/>
  <c r="AX40" i="10"/>
  <c r="AW40" i="10"/>
  <c r="AV40" i="10"/>
  <c r="AU40" i="10"/>
  <c r="AT40" i="10"/>
  <c r="AS40" i="10"/>
  <c r="AR40" i="10"/>
  <c r="AQ40" i="10"/>
  <c r="AP40" i="10"/>
  <c r="AO40" i="10"/>
  <c r="AN40" i="10"/>
  <c r="AM40" i="10"/>
  <c r="AL40" i="10"/>
  <c r="AK40" i="10"/>
  <c r="AJ40" i="10"/>
  <c r="AI40" i="10"/>
  <c r="AH40" i="10"/>
  <c r="AG40" i="10"/>
  <c r="AF40" i="10"/>
  <c r="AE40" i="10"/>
  <c r="AD40" i="10"/>
  <c r="AC40" i="10"/>
  <c r="AB40" i="10"/>
  <c r="AA40" i="10"/>
  <c r="Z40" i="10"/>
  <c r="Y40" i="10"/>
  <c r="X40" i="10"/>
  <c r="W40" i="10"/>
  <c r="V40" i="10"/>
  <c r="U40" i="10"/>
  <c r="T40" i="10"/>
  <c r="S40" i="10"/>
  <c r="R40" i="10"/>
  <c r="Q40" i="10"/>
  <c r="M40" i="10"/>
  <c r="L40" i="10"/>
  <c r="K40" i="10"/>
  <c r="J40" i="10"/>
  <c r="I40" i="10"/>
  <c r="H40" i="10"/>
  <c r="G40" i="10"/>
  <c r="F40" i="10"/>
  <c r="E40" i="10"/>
  <c r="D40" i="10"/>
  <c r="C40" i="10"/>
  <c r="BK39" i="10"/>
  <c r="BJ39" i="10"/>
  <c r="BI39" i="10"/>
  <c r="BH39" i="10"/>
  <c r="BG39" i="10"/>
  <c r="BF39" i="10"/>
  <c r="BE39" i="10"/>
  <c r="BD39" i="10"/>
  <c r="BC39" i="10"/>
  <c r="BB39" i="10"/>
  <c r="BA39" i="10"/>
  <c r="AZ39" i="10"/>
  <c r="AY39" i="10"/>
  <c r="AX39" i="10"/>
  <c r="AW39" i="10"/>
  <c r="AV39" i="10"/>
  <c r="AU39" i="10"/>
  <c r="AT39" i="10"/>
  <c r="AS39" i="10"/>
  <c r="AR39" i="10"/>
  <c r="AQ39" i="10"/>
  <c r="AP39" i="10"/>
  <c r="AO39" i="10"/>
  <c r="AN39" i="10"/>
  <c r="AM39" i="10"/>
  <c r="AL39" i="10"/>
  <c r="AK39" i="10"/>
  <c r="AJ39" i="10"/>
  <c r="AI39" i="10"/>
  <c r="AH39" i="10"/>
  <c r="AG39" i="10"/>
  <c r="AF39" i="10"/>
  <c r="AE39" i="10"/>
  <c r="AD39" i="10"/>
  <c r="AC39" i="10"/>
  <c r="AB39" i="10"/>
  <c r="AA39" i="10"/>
  <c r="Z39" i="10"/>
  <c r="Y39" i="10"/>
  <c r="X39" i="10"/>
  <c r="W39" i="10"/>
  <c r="V39" i="10"/>
  <c r="U39" i="10"/>
  <c r="T39" i="10"/>
  <c r="S39" i="10"/>
  <c r="R39" i="10"/>
  <c r="Q39" i="10"/>
  <c r="O39" i="10"/>
  <c r="N39" i="10" s="1"/>
  <c r="M39" i="10"/>
  <c r="L39" i="10"/>
  <c r="K39" i="10"/>
  <c r="J39" i="10"/>
  <c r="I39" i="10"/>
  <c r="H39" i="10"/>
  <c r="G39" i="10"/>
  <c r="F39" i="10"/>
  <c r="E39" i="10"/>
  <c r="D39" i="10"/>
  <c r="C39" i="10"/>
  <c r="BK38" i="10"/>
  <c r="BJ38" i="10"/>
  <c r="BI38" i="10"/>
  <c r="BH38" i="10"/>
  <c r="BG38" i="10"/>
  <c r="BF38" i="10"/>
  <c r="BE38" i="10"/>
  <c r="BD38" i="10"/>
  <c r="BC38" i="10"/>
  <c r="BB38" i="10"/>
  <c r="BA38" i="10"/>
  <c r="AZ38" i="10"/>
  <c r="AY38" i="10"/>
  <c r="AX38" i="10"/>
  <c r="AW38" i="10"/>
  <c r="AV38" i="10"/>
  <c r="AU38" i="10"/>
  <c r="AT38" i="10"/>
  <c r="AS38" i="10"/>
  <c r="AR38" i="10"/>
  <c r="AQ38" i="10"/>
  <c r="AP38" i="10"/>
  <c r="AO38" i="10"/>
  <c r="AN38" i="10"/>
  <c r="AM38" i="10"/>
  <c r="AL38" i="10"/>
  <c r="AK38" i="10"/>
  <c r="AJ38" i="10"/>
  <c r="AI38" i="10"/>
  <c r="AH38" i="10"/>
  <c r="AG38" i="10"/>
  <c r="AF38" i="10"/>
  <c r="AE38" i="10"/>
  <c r="AD38" i="10"/>
  <c r="AC38" i="10"/>
  <c r="AB38" i="10"/>
  <c r="AA38" i="10"/>
  <c r="Z38" i="10"/>
  <c r="Y38" i="10"/>
  <c r="X38" i="10"/>
  <c r="W38" i="10"/>
  <c r="V38" i="10"/>
  <c r="U38" i="10"/>
  <c r="T38" i="10"/>
  <c r="S38" i="10"/>
  <c r="R38" i="10"/>
  <c r="Q38" i="10"/>
  <c r="M38" i="10"/>
  <c r="L38" i="10"/>
  <c r="K38" i="10"/>
  <c r="J38" i="10"/>
  <c r="I38" i="10"/>
  <c r="H38" i="10"/>
  <c r="G38" i="10"/>
  <c r="F38" i="10"/>
  <c r="E38" i="10"/>
  <c r="D38" i="10"/>
  <c r="C38" i="10"/>
  <c r="BK37" i="10"/>
  <c r="BJ37" i="10"/>
  <c r="BI37" i="10"/>
  <c r="BH37" i="10"/>
  <c r="BG37" i="10"/>
  <c r="BF37" i="10"/>
  <c r="BE37" i="10"/>
  <c r="BD37" i="10"/>
  <c r="BC37" i="10"/>
  <c r="BB37" i="10"/>
  <c r="BA37" i="10"/>
  <c r="AZ37" i="10"/>
  <c r="AY37" i="10"/>
  <c r="AX37" i="10"/>
  <c r="AW37" i="10"/>
  <c r="AV37" i="10"/>
  <c r="AU37" i="10"/>
  <c r="AT37" i="10"/>
  <c r="AS37" i="10"/>
  <c r="AR37" i="10"/>
  <c r="AQ37" i="10"/>
  <c r="AP37" i="10"/>
  <c r="AO37" i="10"/>
  <c r="AN37" i="10"/>
  <c r="AM37" i="10"/>
  <c r="AL37" i="10"/>
  <c r="AK37" i="10"/>
  <c r="AJ37" i="10"/>
  <c r="AI37" i="10"/>
  <c r="AH37" i="10"/>
  <c r="AG37" i="10"/>
  <c r="AF37" i="10"/>
  <c r="AE37" i="10"/>
  <c r="AD37" i="10"/>
  <c r="AC37" i="10"/>
  <c r="AB37" i="10"/>
  <c r="AA37" i="10"/>
  <c r="Z37" i="10"/>
  <c r="Y37" i="10"/>
  <c r="X37" i="10"/>
  <c r="W37" i="10"/>
  <c r="V37" i="10"/>
  <c r="U37" i="10"/>
  <c r="T37" i="10"/>
  <c r="S37" i="10"/>
  <c r="R37" i="10"/>
  <c r="Q37" i="10"/>
  <c r="M37" i="10"/>
  <c r="L37" i="10"/>
  <c r="K37" i="10"/>
  <c r="J37" i="10"/>
  <c r="I37" i="10"/>
  <c r="H37" i="10"/>
  <c r="G37" i="10"/>
  <c r="F37" i="10"/>
  <c r="E37" i="10"/>
  <c r="D37" i="10"/>
  <c r="C37" i="10"/>
  <c r="BM36" i="10"/>
  <c r="BL36" i="10"/>
  <c r="BK36" i="10"/>
  <c r="BJ36" i="10"/>
  <c r="BI36" i="10"/>
  <c r="BH36" i="10"/>
  <c r="BG36" i="10"/>
  <c r="BF36" i="10"/>
  <c r="BE36" i="10"/>
  <c r="BD36" i="10"/>
  <c r="BC36" i="10"/>
  <c r="BB36" i="10"/>
  <c r="BA36" i="10"/>
  <c r="AZ36" i="10"/>
  <c r="AY36" i="10"/>
  <c r="AX36" i="10"/>
  <c r="AW36" i="10"/>
  <c r="AV36" i="10"/>
  <c r="AU36" i="10"/>
  <c r="AT36" i="10"/>
  <c r="AS36" i="10"/>
  <c r="AR36" i="10"/>
  <c r="AQ36" i="10"/>
  <c r="AP36" i="10"/>
  <c r="AO36" i="10"/>
  <c r="AN36" i="10"/>
  <c r="AM36" i="10"/>
  <c r="AL36" i="10"/>
  <c r="AK36" i="10"/>
  <c r="AJ36" i="10"/>
  <c r="AI36" i="10"/>
  <c r="AH36" i="10"/>
  <c r="AG36" i="10"/>
  <c r="AF36" i="10"/>
  <c r="AE36" i="10"/>
  <c r="AD36" i="10"/>
  <c r="AC36" i="10"/>
  <c r="AB36" i="10"/>
  <c r="AA36" i="10"/>
  <c r="Z36" i="10"/>
  <c r="Y36" i="10"/>
  <c r="X36" i="10"/>
  <c r="W36" i="10"/>
  <c r="V36" i="10"/>
  <c r="U36" i="10"/>
  <c r="T36" i="10"/>
  <c r="S36" i="10"/>
  <c r="R36" i="10"/>
  <c r="Q36" i="10"/>
  <c r="M36" i="10"/>
  <c r="L36" i="10"/>
  <c r="O36" i="10" s="1"/>
  <c r="N36" i="10" s="1"/>
  <c r="K36" i="10"/>
  <c r="J36" i="10"/>
  <c r="I36" i="10"/>
  <c r="H36" i="10"/>
  <c r="G36" i="10"/>
  <c r="F36" i="10"/>
  <c r="E36" i="10"/>
  <c r="D36" i="10"/>
  <c r="C36" i="10"/>
  <c r="BK35" i="10"/>
  <c r="BJ35" i="10"/>
  <c r="BI35" i="10"/>
  <c r="BH35" i="10"/>
  <c r="BG35" i="10"/>
  <c r="BF35" i="10"/>
  <c r="BE35" i="10"/>
  <c r="BD35" i="10"/>
  <c r="BC35" i="10"/>
  <c r="BB35" i="10"/>
  <c r="BA35" i="10"/>
  <c r="AZ35" i="10"/>
  <c r="AY35" i="10"/>
  <c r="AX35" i="10"/>
  <c r="AW35" i="10"/>
  <c r="AV35" i="10"/>
  <c r="AU35" i="10"/>
  <c r="AT35" i="10"/>
  <c r="AS35" i="10"/>
  <c r="AR35" i="10"/>
  <c r="AQ35" i="10"/>
  <c r="AP35" i="10"/>
  <c r="AO35" i="10"/>
  <c r="AN35" i="10"/>
  <c r="AM35" i="10"/>
  <c r="AL35" i="10"/>
  <c r="AK35" i="10"/>
  <c r="AJ35" i="10"/>
  <c r="AI35" i="10"/>
  <c r="AH35" i="10"/>
  <c r="AG35" i="10"/>
  <c r="AF35" i="10"/>
  <c r="AE35" i="10"/>
  <c r="AD35" i="10"/>
  <c r="AC35" i="10"/>
  <c r="AB35" i="10"/>
  <c r="AA35" i="10"/>
  <c r="Z35" i="10"/>
  <c r="Y35" i="10"/>
  <c r="X35" i="10"/>
  <c r="W35" i="10"/>
  <c r="V35" i="10"/>
  <c r="U35" i="10"/>
  <c r="T35" i="10"/>
  <c r="S35" i="10"/>
  <c r="R35" i="10"/>
  <c r="Q35" i="10"/>
  <c r="M35" i="10"/>
  <c r="O35" i="10" s="1"/>
  <c r="N35" i="10" s="1"/>
  <c r="L35" i="10"/>
  <c r="K35" i="10"/>
  <c r="J35" i="10"/>
  <c r="I35" i="10"/>
  <c r="H35" i="10"/>
  <c r="G35" i="10"/>
  <c r="F35" i="10"/>
  <c r="E35" i="10"/>
  <c r="D35" i="10"/>
  <c r="C35" i="10"/>
  <c r="BM34" i="10"/>
  <c r="BL34" i="10"/>
  <c r="BK34" i="10"/>
  <c r="BJ34" i="10"/>
  <c r="BI34" i="10"/>
  <c r="BH34" i="10"/>
  <c r="BG34" i="10"/>
  <c r="BF34" i="10"/>
  <c r="BE34" i="10"/>
  <c r="BD34" i="10"/>
  <c r="BC34" i="10"/>
  <c r="BB34" i="10"/>
  <c r="BA34" i="10"/>
  <c r="AZ34" i="10"/>
  <c r="AY34" i="10"/>
  <c r="AX34" i="10"/>
  <c r="AW34" i="10"/>
  <c r="AV34" i="10"/>
  <c r="AU34" i="10"/>
  <c r="AT34" i="10"/>
  <c r="AS34" i="10"/>
  <c r="AR34" i="10"/>
  <c r="AQ34" i="10"/>
  <c r="AP34" i="10"/>
  <c r="AO34" i="10"/>
  <c r="AN34" i="10"/>
  <c r="AM34" i="10"/>
  <c r="AL34" i="10"/>
  <c r="AK34" i="10"/>
  <c r="AJ34" i="10"/>
  <c r="AI34" i="10"/>
  <c r="AH34" i="10"/>
  <c r="AG34" i="10"/>
  <c r="AF34" i="10"/>
  <c r="AE34" i="10"/>
  <c r="AD34" i="10"/>
  <c r="AC34" i="10"/>
  <c r="AB34" i="10"/>
  <c r="AA34" i="10"/>
  <c r="Z34" i="10"/>
  <c r="Y34" i="10"/>
  <c r="X34" i="10"/>
  <c r="W34" i="10"/>
  <c r="V34" i="10"/>
  <c r="U34" i="10"/>
  <c r="T34" i="10"/>
  <c r="S34" i="10"/>
  <c r="R34" i="10"/>
  <c r="Q34" i="10"/>
  <c r="O34" i="10"/>
  <c r="N34" i="10" s="1"/>
  <c r="M34" i="10"/>
  <c r="L34" i="10"/>
  <c r="K34" i="10"/>
  <c r="J34" i="10"/>
  <c r="I34" i="10"/>
  <c r="H34" i="10"/>
  <c r="G34" i="10"/>
  <c r="F34" i="10"/>
  <c r="E34" i="10"/>
  <c r="D34" i="10"/>
  <c r="C34" i="10"/>
  <c r="BK33" i="10"/>
  <c r="BJ33" i="10"/>
  <c r="BI33" i="10"/>
  <c r="BH33" i="10"/>
  <c r="BG33" i="10"/>
  <c r="BF33" i="10"/>
  <c r="BE33" i="10"/>
  <c r="BD33" i="10"/>
  <c r="BC33" i="10"/>
  <c r="BB33" i="10"/>
  <c r="BA33" i="10"/>
  <c r="AZ33" i="10"/>
  <c r="AY33" i="10"/>
  <c r="AX33" i="10"/>
  <c r="AW33" i="10"/>
  <c r="AV33" i="10"/>
  <c r="AU33" i="10"/>
  <c r="AT33" i="10"/>
  <c r="AS33" i="10"/>
  <c r="AR33" i="10"/>
  <c r="AQ33" i="10"/>
  <c r="AP33" i="10"/>
  <c r="AO33" i="10"/>
  <c r="AN33" i="10"/>
  <c r="AM33" i="10"/>
  <c r="AL33" i="10"/>
  <c r="AK33" i="10"/>
  <c r="AJ33" i="10"/>
  <c r="AI33" i="10"/>
  <c r="AH33" i="10"/>
  <c r="AG33" i="10"/>
  <c r="AF33" i="10"/>
  <c r="AE33" i="10"/>
  <c r="AD33" i="10"/>
  <c r="AC33" i="10"/>
  <c r="AB33" i="10"/>
  <c r="AA33" i="10"/>
  <c r="Z33" i="10"/>
  <c r="Y33" i="10"/>
  <c r="X33" i="10"/>
  <c r="W33" i="10"/>
  <c r="V33" i="10"/>
  <c r="U33" i="10"/>
  <c r="T33" i="10"/>
  <c r="S33" i="10"/>
  <c r="R33" i="10"/>
  <c r="Q33" i="10"/>
  <c r="O33" i="10"/>
  <c r="N33" i="10" s="1"/>
  <c r="M33" i="10"/>
  <c r="L33" i="10"/>
  <c r="K33" i="10"/>
  <c r="J33" i="10"/>
  <c r="I33" i="10"/>
  <c r="H33" i="10"/>
  <c r="G33" i="10"/>
  <c r="F33" i="10"/>
  <c r="E33" i="10"/>
  <c r="D33" i="10"/>
  <c r="C33" i="10"/>
  <c r="BM32" i="10"/>
  <c r="BL32" i="10"/>
  <c r="BK32" i="10"/>
  <c r="BJ32" i="10"/>
  <c r="BI32" i="10"/>
  <c r="BH32" i="10"/>
  <c r="BG32" i="10"/>
  <c r="BF32" i="10"/>
  <c r="BE32" i="10"/>
  <c r="BD32" i="10"/>
  <c r="BC32" i="10"/>
  <c r="BB32" i="10"/>
  <c r="BA32" i="10"/>
  <c r="AZ32" i="10"/>
  <c r="AY32" i="10"/>
  <c r="AX32" i="10"/>
  <c r="AW32" i="10"/>
  <c r="AV32" i="10"/>
  <c r="AU32" i="10"/>
  <c r="AT32" i="10"/>
  <c r="AS32" i="10"/>
  <c r="AR32" i="10"/>
  <c r="AQ32" i="10"/>
  <c r="AP32" i="10"/>
  <c r="AO32" i="10"/>
  <c r="AN32" i="10"/>
  <c r="AM32" i="10"/>
  <c r="AL32" i="10"/>
  <c r="AK32" i="10"/>
  <c r="AJ32" i="10"/>
  <c r="AI32" i="10"/>
  <c r="AH32" i="10"/>
  <c r="AG32" i="10"/>
  <c r="AF32" i="10"/>
  <c r="AE32" i="10"/>
  <c r="AD32" i="10"/>
  <c r="AC32" i="10"/>
  <c r="AB32" i="10"/>
  <c r="AA32" i="10"/>
  <c r="Z32" i="10"/>
  <c r="Y32" i="10"/>
  <c r="X32" i="10"/>
  <c r="W32" i="10"/>
  <c r="V32" i="10"/>
  <c r="U32" i="10"/>
  <c r="T32" i="10"/>
  <c r="S32" i="10"/>
  <c r="R32" i="10"/>
  <c r="Q32" i="10"/>
  <c r="M32" i="10"/>
  <c r="L32" i="10"/>
  <c r="O32" i="10" s="1"/>
  <c r="N32" i="10" s="1"/>
  <c r="K32" i="10"/>
  <c r="J32" i="10"/>
  <c r="I32" i="10"/>
  <c r="H32" i="10"/>
  <c r="G32" i="10"/>
  <c r="F32" i="10"/>
  <c r="E32" i="10"/>
  <c r="D32" i="10"/>
  <c r="C32" i="10"/>
  <c r="BK31" i="10"/>
  <c r="BJ31" i="10"/>
  <c r="BI31" i="10"/>
  <c r="BH31" i="10"/>
  <c r="BG31" i="10"/>
  <c r="BF31" i="10"/>
  <c r="BE31" i="10"/>
  <c r="BD31" i="10"/>
  <c r="BC31" i="10"/>
  <c r="BB31" i="10"/>
  <c r="BA31" i="10"/>
  <c r="AZ31" i="10"/>
  <c r="AY31" i="10"/>
  <c r="AX31" i="10"/>
  <c r="AW31" i="10"/>
  <c r="AV31" i="10"/>
  <c r="AU31" i="10"/>
  <c r="AT31" i="10"/>
  <c r="AS31" i="10"/>
  <c r="AR31" i="10"/>
  <c r="AQ31" i="10"/>
  <c r="AP31" i="10"/>
  <c r="AO31" i="10"/>
  <c r="AN31" i="10"/>
  <c r="AM31" i="10"/>
  <c r="AL31" i="10"/>
  <c r="AK31" i="10"/>
  <c r="AJ31" i="10"/>
  <c r="AI31" i="10"/>
  <c r="AH31" i="10"/>
  <c r="AG31" i="10"/>
  <c r="AF31" i="10"/>
  <c r="AE31" i="10"/>
  <c r="AD31" i="10"/>
  <c r="AC31" i="10"/>
  <c r="AB31" i="10"/>
  <c r="AA31" i="10"/>
  <c r="Z31" i="10"/>
  <c r="Y31" i="10"/>
  <c r="X31" i="10"/>
  <c r="W31" i="10"/>
  <c r="V31" i="10"/>
  <c r="U31" i="10"/>
  <c r="T31" i="10"/>
  <c r="S31" i="10"/>
  <c r="R31" i="10"/>
  <c r="Q31" i="10"/>
  <c r="M31" i="10"/>
  <c r="O31" i="10" s="1"/>
  <c r="N31" i="10" s="1"/>
  <c r="L31" i="10"/>
  <c r="K31" i="10"/>
  <c r="J31" i="10"/>
  <c r="I31" i="10"/>
  <c r="H31" i="10"/>
  <c r="G31" i="10"/>
  <c r="F31" i="10"/>
  <c r="E31" i="10"/>
  <c r="D31" i="10"/>
  <c r="C31" i="10"/>
  <c r="BM30" i="10"/>
  <c r="BL30" i="10"/>
  <c r="BK30" i="10"/>
  <c r="BJ30" i="10"/>
  <c r="BI30" i="10"/>
  <c r="BH30" i="10"/>
  <c r="BG30" i="10"/>
  <c r="BF30" i="10"/>
  <c r="BE30" i="10"/>
  <c r="BD30" i="10"/>
  <c r="BC30" i="10"/>
  <c r="BB30" i="10"/>
  <c r="BA30" i="10"/>
  <c r="AZ30" i="10"/>
  <c r="AY30" i="10"/>
  <c r="AX30" i="10"/>
  <c r="AW30" i="10"/>
  <c r="AV30" i="10"/>
  <c r="AU30" i="10"/>
  <c r="AT30" i="10"/>
  <c r="AS30" i="10"/>
  <c r="AR30" i="10"/>
  <c r="AQ30" i="10"/>
  <c r="AP30" i="10"/>
  <c r="AO30" i="10"/>
  <c r="AN30" i="10"/>
  <c r="AM30" i="10"/>
  <c r="AL30" i="10"/>
  <c r="AK30" i="10"/>
  <c r="AJ30" i="10"/>
  <c r="AI30" i="10"/>
  <c r="AH30" i="10"/>
  <c r="AG30" i="10"/>
  <c r="AF30" i="10"/>
  <c r="AE30" i="10"/>
  <c r="AD30" i="10"/>
  <c r="AC30" i="10"/>
  <c r="AB30" i="10"/>
  <c r="AA30" i="10"/>
  <c r="Z30" i="10"/>
  <c r="Y30" i="10"/>
  <c r="X30" i="10"/>
  <c r="W30" i="10"/>
  <c r="V30" i="10"/>
  <c r="U30" i="10"/>
  <c r="T30" i="10"/>
  <c r="S30" i="10"/>
  <c r="R30" i="10"/>
  <c r="Q30" i="10"/>
  <c r="O30" i="10"/>
  <c r="N30" i="10" s="1"/>
  <c r="M30" i="10"/>
  <c r="L30" i="10"/>
  <c r="K30" i="10"/>
  <c r="J30" i="10"/>
  <c r="I30" i="10"/>
  <c r="H30" i="10"/>
  <c r="G30" i="10"/>
  <c r="F30" i="10"/>
  <c r="E30" i="10"/>
  <c r="D30" i="10"/>
  <c r="C30" i="10"/>
  <c r="BK29" i="10"/>
  <c r="BJ29" i="10"/>
  <c r="BI29" i="10"/>
  <c r="BH29" i="10"/>
  <c r="BG29" i="10"/>
  <c r="BF29" i="10"/>
  <c r="BE29" i="10"/>
  <c r="BD29" i="10"/>
  <c r="BC29" i="10"/>
  <c r="BB29" i="10"/>
  <c r="BA29" i="10"/>
  <c r="AZ29" i="10"/>
  <c r="AY29" i="10"/>
  <c r="AX29" i="10"/>
  <c r="AW29" i="10"/>
  <c r="AV29" i="10"/>
  <c r="AU29" i="10"/>
  <c r="AT29" i="10"/>
  <c r="AS29" i="10"/>
  <c r="AR29" i="10"/>
  <c r="AQ29" i="10"/>
  <c r="AP29" i="10"/>
  <c r="AO29" i="10"/>
  <c r="AN29" i="10"/>
  <c r="AM29" i="10"/>
  <c r="AL29" i="10"/>
  <c r="AK29" i="10"/>
  <c r="AJ29" i="10"/>
  <c r="AI29" i="10"/>
  <c r="AH29" i="10"/>
  <c r="AG29" i="10"/>
  <c r="AF29" i="10"/>
  <c r="AE29" i="10"/>
  <c r="AD29" i="10"/>
  <c r="AC29" i="10"/>
  <c r="AB29" i="10"/>
  <c r="AA29" i="10"/>
  <c r="Z29" i="10"/>
  <c r="Y29" i="10"/>
  <c r="X29" i="10"/>
  <c r="W29" i="10"/>
  <c r="V29" i="10"/>
  <c r="U29" i="10"/>
  <c r="T29" i="10"/>
  <c r="S29" i="10"/>
  <c r="R29" i="10"/>
  <c r="Q29" i="10"/>
  <c r="O29" i="10"/>
  <c r="N29" i="10" s="1"/>
  <c r="M29" i="10"/>
  <c r="L29" i="10"/>
  <c r="K29" i="10"/>
  <c r="J29" i="10"/>
  <c r="I29" i="10"/>
  <c r="H29" i="10"/>
  <c r="G29" i="10"/>
  <c r="F29" i="10"/>
  <c r="E29" i="10"/>
  <c r="D29" i="10"/>
  <c r="C29" i="10"/>
  <c r="BM28" i="10"/>
  <c r="BL28" i="10"/>
  <c r="BK28" i="10"/>
  <c r="BJ28" i="10"/>
  <c r="BI28" i="10"/>
  <c r="BH28" i="10"/>
  <c r="BG28" i="10"/>
  <c r="BF28" i="10"/>
  <c r="BE28" i="10"/>
  <c r="BD28" i="10"/>
  <c r="BC28" i="10"/>
  <c r="BB28" i="10"/>
  <c r="BA28" i="10"/>
  <c r="AZ28" i="10"/>
  <c r="AY28" i="10"/>
  <c r="AX28" i="10"/>
  <c r="AW28" i="10"/>
  <c r="AV28" i="10"/>
  <c r="AU28" i="10"/>
  <c r="AT28" i="10"/>
  <c r="AS28" i="10"/>
  <c r="AR28" i="10"/>
  <c r="AQ28" i="10"/>
  <c r="AP28" i="10"/>
  <c r="AO28" i="10"/>
  <c r="AN28" i="10"/>
  <c r="AM28" i="10"/>
  <c r="AL28" i="10"/>
  <c r="AK28" i="10"/>
  <c r="AJ28" i="10"/>
  <c r="AI28" i="10"/>
  <c r="AH28" i="10"/>
  <c r="AG28" i="10"/>
  <c r="AF28" i="10"/>
  <c r="AE28" i="10"/>
  <c r="AD28" i="10"/>
  <c r="AC28" i="10"/>
  <c r="AB28" i="10"/>
  <c r="AA28" i="10"/>
  <c r="Z28" i="10"/>
  <c r="Y28" i="10"/>
  <c r="X28" i="10"/>
  <c r="W28" i="10"/>
  <c r="V28" i="10"/>
  <c r="U28" i="10"/>
  <c r="T28" i="10"/>
  <c r="S28" i="10"/>
  <c r="R28" i="10"/>
  <c r="Q28" i="10"/>
  <c r="M28" i="10"/>
  <c r="L28" i="10"/>
  <c r="O28" i="10" s="1"/>
  <c r="N28" i="10" s="1"/>
  <c r="K28" i="10"/>
  <c r="J28" i="10"/>
  <c r="I28" i="10"/>
  <c r="H28" i="10"/>
  <c r="G28" i="10"/>
  <c r="F28" i="10"/>
  <c r="E28" i="10"/>
  <c r="D28" i="10"/>
  <c r="C28" i="10"/>
  <c r="BK27" i="10"/>
  <c r="BJ27" i="10"/>
  <c r="BI27" i="10"/>
  <c r="BH27" i="10"/>
  <c r="BG27" i="10"/>
  <c r="BF27" i="10"/>
  <c r="BE27" i="10"/>
  <c r="BD27" i="10"/>
  <c r="BC27" i="10"/>
  <c r="BB27" i="10"/>
  <c r="BA27" i="10"/>
  <c r="AZ27" i="10"/>
  <c r="AY27" i="10"/>
  <c r="AX27" i="10"/>
  <c r="AW27" i="10"/>
  <c r="AV27" i="10"/>
  <c r="AU27" i="10"/>
  <c r="AT27" i="10"/>
  <c r="AS27" i="10"/>
  <c r="AR27" i="10"/>
  <c r="AQ27" i="10"/>
  <c r="AP27" i="10"/>
  <c r="AO27" i="10"/>
  <c r="AN27" i="10"/>
  <c r="AM27" i="10"/>
  <c r="AL27" i="10"/>
  <c r="AK27" i="10"/>
  <c r="AJ27" i="10"/>
  <c r="AI27" i="10"/>
  <c r="AH27" i="10"/>
  <c r="AG27" i="10"/>
  <c r="AF27" i="10"/>
  <c r="AE27" i="10"/>
  <c r="AD27" i="10"/>
  <c r="AC27" i="10"/>
  <c r="AB27" i="10"/>
  <c r="AA27" i="10"/>
  <c r="Z27" i="10"/>
  <c r="Y27" i="10"/>
  <c r="X27" i="10"/>
  <c r="W27" i="10"/>
  <c r="V27" i="10"/>
  <c r="U27" i="10"/>
  <c r="T27" i="10"/>
  <c r="S27" i="10"/>
  <c r="R27" i="10"/>
  <c r="Q27" i="10"/>
  <c r="M27" i="10"/>
  <c r="O27" i="10" s="1"/>
  <c r="N27" i="10" s="1"/>
  <c r="L27" i="10"/>
  <c r="K27" i="10"/>
  <c r="J27" i="10"/>
  <c r="I27" i="10"/>
  <c r="H27" i="10"/>
  <c r="G27" i="10"/>
  <c r="F27" i="10"/>
  <c r="E27" i="10"/>
  <c r="D27" i="10"/>
  <c r="C27" i="10"/>
  <c r="BM26" i="10"/>
  <c r="BL26" i="10"/>
  <c r="BK26" i="10"/>
  <c r="BJ26" i="10"/>
  <c r="BI26" i="10"/>
  <c r="BH26" i="10"/>
  <c r="BG26" i="10"/>
  <c r="BF26" i="10"/>
  <c r="BE26" i="10"/>
  <c r="BD26" i="10"/>
  <c r="BC26" i="10"/>
  <c r="BB26" i="10"/>
  <c r="BA26" i="10"/>
  <c r="AZ26" i="10"/>
  <c r="AY26" i="10"/>
  <c r="AX26" i="10"/>
  <c r="AW26" i="10"/>
  <c r="AV26" i="10"/>
  <c r="AU26" i="10"/>
  <c r="AT26" i="10"/>
  <c r="AS26" i="10"/>
  <c r="AR26" i="10"/>
  <c r="AQ26" i="10"/>
  <c r="AP26" i="10"/>
  <c r="AO26" i="10"/>
  <c r="AN26" i="10"/>
  <c r="AM26" i="10"/>
  <c r="AL26" i="10"/>
  <c r="AK26" i="10"/>
  <c r="AJ26" i="10"/>
  <c r="AI26" i="10"/>
  <c r="AH26" i="10"/>
  <c r="AG26" i="10"/>
  <c r="AF26" i="10"/>
  <c r="AE26" i="10"/>
  <c r="AD26" i="10"/>
  <c r="AC26" i="10"/>
  <c r="AB26" i="10"/>
  <c r="AA26" i="10"/>
  <c r="Z26" i="10"/>
  <c r="Y26" i="10"/>
  <c r="X26" i="10"/>
  <c r="W26" i="10"/>
  <c r="V26" i="10"/>
  <c r="U26" i="10"/>
  <c r="T26" i="10"/>
  <c r="S26" i="10"/>
  <c r="R26" i="10"/>
  <c r="Q26" i="10"/>
  <c r="O26" i="10"/>
  <c r="N26" i="10" s="1"/>
  <c r="M26" i="10"/>
  <c r="L26" i="10"/>
  <c r="K26" i="10"/>
  <c r="J26" i="10"/>
  <c r="I26" i="10"/>
  <c r="H26" i="10"/>
  <c r="G26" i="10"/>
  <c r="F26" i="10"/>
  <c r="E26" i="10"/>
  <c r="D26" i="10"/>
  <c r="C26" i="10"/>
  <c r="BK25" i="10"/>
  <c r="BJ25" i="10"/>
  <c r="BI25" i="10"/>
  <c r="BH25" i="10"/>
  <c r="BG25" i="10"/>
  <c r="BF25" i="10"/>
  <c r="BE25" i="10"/>
  <c r="BD25" i="10"/>
  <c r="BC25" i="10"/>
  <c r="BB25" i="10"/>
  <c r="BA25" i="10"/>
  <c r="AZ25" i="10"/>
  <c r="AY25" i="10"/>
  <c r="AX25" i="10"/>
  <c r="AW25" i="10"/>
  <c r="AV25" i="10"/>
  <c r="AU25" i="10"/>
  <c r="AT25" i="10"/>
  <c r="AS25" i="10"/>
  <c r="AR25" i="10"/>
  <c r="AQ25" i="10"/>
  <c r="AP25" i="10"/>
  <c r="AO25" i="10"/>
  <c r="AN25" i="10"/>
  <c r="AM25" i="10"/>
  <c r="AL25" i="10"/>
  <c r="AK25" i="10"/>
  <c r="AJ25" i="10"/>
  <c r="AI25" i="10"/>
  <c r="AH25" i="10"/>
  <c r="AG25" i="10"/>
  <c r="AF25" i="10"/>
  <c r="AE25" i="10"/>
  <c r="AD25" i="10"/>
  <c r="AC25" i="10"/>
  <c r="AB25" i="10"/>
  <c r="AA25" i="10"/>
  <c r="Z25" i="10"/>
  <c r="Y25" i="10"/>
  <c r="X25" i="10"/>
  <c r="W25" i="10"/>
  <c r="V25" i="10"/>
  <c r="U25" i="10"/>
  <c r="T25" i="10"/>
  <c r="S25" i="10"/>
  <c r="R25" i="10"/>
  <c r="Q25" i="10"/>
  <c r="O25" i="10"/>
  <c r="N25" i="10" s="1"/>
  <c r="M25" i="10"/>
  <c r="L25" i="10"/>
  <c r="K25" i="10"/>
  <c r="J25" i="10"/>
  <c r="I25" i="10"/>
  <c r="H25" i="10"/>
  <c r="G25" i="10"/>
  <c r="F25" i="10"/>
  <c r="E25" i="10"/>
  <c r="D25" i="10"/>
  <c r="C25" i="10"/>
  <c r="BM24" i="10"/>
  <c r="BL24" i="10"/>
  <c r="BK24" i="10"/>
  <c r="BJ24" i="10"/>
  <c r="BI24" i="10"/>
  <c r="BH24" i="10"/>
  <c r="BG24" i="10"/>
  <c r="BF24" i="10"/>
  <c r="BE24" i="10"/>
  <c r="BD24" i="10"/>
  <c r="BC24" i="10"/>
  <c r="BB24" i="10"/>
  <c r="BA24" i="10"/>
  <c r="AZ24"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M24" i="10"/>
  <c r="L24" i="10"/>
  <c r="O24" i="10" s="1"/>
  <c r="N24" i="10" s="1"/>
  <c r="K24" i="10"/>
  <c r="J24" i="10"/>
  <c r="I24" i="10"/>
  <c r="H24" i="10"/>
  <c r="G24" i="10"/>
  <c r="F24" i="10"/>
  <c r="E24" i="10"/>
  <c r="D24" i="10"/>
  <c r="C24" i="10"/>
  <c r="BK23" i="10"/>
  <c r="BJ23" i="10"/>
  <c r="BI23" i="10"/>
  <c r="BH23" i="10"/>
  <c r="BG23"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M23" i="10"/>
  <c r="O23" i="10" s="1"/>
  <c r="N23" i="10" s="1"/>
  <c r="L23" i="10"/>
  <c r="K23" i="10"/>
  <c r="J23" i="10"/>
  <c r="I23" i="10"/>
  <c r="H23" i="10"/>
  <c r="G23" i="10"/>
  <c r="F23" i="10"/>
  <c r="E23" i="10"/>
  <c r="D23" i="10"/>
  <c r="C23" i="10"/>
  <c r="BM22" i="10"/>
  <c r="BL22" i="10"/>
  <c r="BK22" i="10"/>
  <c r="BJ22" i="10"/>
  <c r="BI22" i="10"/>
  <c r="BH22" i="10"/>
  <c r="BG22"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O22" i="10"/>
  <c r="N22" i="10" s="1"/>
  <c r="M22" i="10"/>
  <c r="L22" i="10"/>
  <c r="K22" i="10"/>
  <c r="J22" i="10"/>
  <c r="I22" i="10"/>
  <c r="H22" i="10"/>
  <c r="G22" i="10"/>
  <c r="F22" i="10"/>
  <c r="E22" i="10"/>
  <c r="D22" i="10"/>
  <c r="C22" i="10"/>
  <c r="BK21" i="10"/>
  <c r="BJ21" i="10"/>
  <c r="BI21" i="10"/>
  <c r="BH21" i="10"/>
  <c r="BG21" i="10"/>
  <c r="BF21" i="10"/>
  <c r="BE21" i="10"/>
  <c r="BD21" i="10"/>
  <c r="BC21" i="10"/>
  <c r="BB21" i="10"/>
  <c r="BA21" i="10"/>
  <c r="AZ21"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O21" i="10"/>
  <c r="N21" i="10" s="1"/>
  <c r="M21" i="10"/>
  <c r="L21" i="10"/>
  <c r="K21" i="10"/>
  <c r="J21" i="10"/>
  <c r="I21" i="10"/>
  <c r="H21" i="10"/>
  <c r="G21" i="10"/>
  <c r="F21" i="10"/>
  <c r="E21" i="10"/>
  <c r="D21" i="10"/>
  <c r="C21" i="10"/>
  <c r="BM20" i="10"/>
  <c r="BL20" i="10"/>
  <c r="BK20" i="10"/>
  <c r="BJ20" i="10"/>
  <c r="BI20" i="10"/>
  <c r="BH20" i="10"/>
  <c r="BG20" i="10"/>
  <c r="BF20" i="10"/>
  <c r="BE20" i="10"/>
  <c r="BD20" i="10"/>
  <c r="BC20" i="10"/>
  <c r="BB20" i="10"/>
  <c r="BA20" i="10"/>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M20" i="10"/>
  <c r="L20" i="10"/>
  <c r="O20" i="10" s="1"/>
  <c r="N20" i="10" s="1"/>
  <c r="K20" i="10"/>
  <c r="J20" i="10"/>
  <c r="I20" i="10"/>
  <c r="H20" i="10"/>
  <c r="G20" i="10"/>
  <c r="F20" i="10"/>
  <c r="E20" i="10"/>
  <c r="D20" i="10"/>
  <c r="C20" i="10"/>
  <c r="BK19" i="10"/>
  <c r="BJ19" i="10"/>
  <c r="BI19" i="10"/>
  <c r="BH19" i="10"/>
  <c r="BG19" i="10"/>
  <c r="BF19" i="10"/>
  <c r="BE19" i="10"/>
  <c r="BD19" i="10"/>
  <c r="BC19" i="10"/>
  <c r="BB19" i="10"/>
  <c r="BA19" i="10"/>
  <c r="AZ19"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M19" i="10"/>
  <c r="O19" i="10" s="1"/>
  <c r="N19" i="10" s="1"/>
  <c r="L19" i="10"/>
  <c r="K19" i="10"/>
  <c r="J19" i="10"/>
  <c r="I19" i="10"/>
  <c r="H19" i="10"/>
  <c r="G19" i="10"/>
  <c r="F19" i="10"/>
  <c r="E19" i="10"/>
  <c r="D19" i="10"/>
  <c r="C19" i="10"/>
  <c r="BM18" i="10"/>
  <c r="BL18" i="10"/>
  <c r="BK18" i="10"/>
  <c r="BJ18" i="10"/>
  <c r="BI18" i="10"/>
  <c r="BH18" i="10"/>
  <c r="BG18" i="10"/>
  <c r="BF18" i="10"/>
  <c r="BE18" i="10"/>
  <c r="BD18" i="10"/>
  <c r="BC18" i="10"/>
  <c r="BB18" i="10"/>
  <c r="BA18" i="10"/>
  <c r="AZ18" i="10"/>
  <c r="AY18" i="10"/>
  <c r="AX18" i="10"/>
  <c r="AW18" i="10"/>
  <c r="AV18" i="10"/>
  <c r="AU18" i="10"/>
  <c r="AT18" i="10"/>
  <c r="AS18" i="10"/>
  <c r="AR18" i="10"/>
  <c r="AQ18" i="10"/>
  <c r="AP18" i="10"/>
  <c r="AO18" i="10"/>
  <c r="AN18" i="10"/>
  <c r="AM18" i="10"/>
  <c r="AL18" i="10"/>
  <c r="AK18" i="10"/>
  <c r="AJ18" i="10"/>
  <c r="AI18" i="10"/>
  <c r="AH18" i="10"/>
  <c r="AG18" i="10"/>
  <c r="AF18" i="10"/>
  <c r="AE18" i="10"/>
  <c r="AD18" i="10"/>
  <c r="AC18" i="10"/>
  <c r="AB18" i="10"/>
  <c r="AA18" i="10"/>
  <c r="Z18" i="10"/>
  <c r="Y18" i="10"/>
  <c r="X18" i="10"/>
  <c r="W18" i="10"/>
  <c r="V18" i="10"/>
  <c r="U18" i="10"/>
  <c r="T18" i="10"/>
  <c r="S18" i="10"/>
  <c r="R18" i="10"/>
  <c r="Q18" i="10"/>
  <c r="O18" i="10"/>
  <c r="N18" i="10" s="1"/>
  <c r="M18" i="10"/>
  <c r="L18" i="10"/>
  <c r="K18" i="10"/>
  <c r="J18" i="10"/>
  <c r="I18" i="10"/>
  <c r="H18" i="10"/>
  <c r="G18" i="10"/>
  <c r="F18" i="10"/>
  <c r="E18" i="10"/>
  <c r="D18" i="10"/>
  <c r="C18" i="10"/>
  <c r="BK17" i="10"/>
  <c r="BJ17" i="10"/>
  <c r="BI17" i="10"/>
  <c r="BH17" i="10"/>
  <c r="BG17" i="10"/>
  <c r="BF17" i="10"/>
  <c r="BE17" i="10"/>
  <c r="BD17" i="10"/>
  <c r="BC17" i="10"/>
  <c r="BB17" i="10"/>
  <c r="BA17" i="10"/>
  <c r="AZ17" i="10"/>
  <c r="AY17" i="10"/>
  <c r="AX17" i="10"/>
  <c r="AW17" i="10"/>
  <c r="AV17" i="10"/>
  <c r="AU17" i="10"/>
  <c r="AT17" i="10"/>
  <c r="AS17" i="10"/>
  <c r="AR17" i="10"/>
  <c r="AQ17" i="10"/>
  <c r="AP17" i="10"/>
  <c r="AO17" i="10"/>
  <c r="AN17" i="10"/>
  <c r="AM17" i="10"/>
  <c r="AL17" i="10"/>
  <c r="AK17" i="10"/>
  <c r="AJ17" i="10"/>
  <c r="AI17" i="10"/>
  <c r="AH17" i="10"/>
  <c r="AG17" i="10"/>
  <c r="AF17" i="10"/>
  <c r="AE17" i="10"/>
  <c r="AD17" i="10"/>
  <c r="AC17" i="10"/>
  <c r="AB17" i="10"/>
  <c r="AA17" i="10"/>
  <c r="Z17" i="10"/>
  <c r="Y17" i="10"/>
  <c r="X17" i="10"/>
  <c r="W17" i="10"/>
  <c r="V17" i="10"/>
  <c r="U17" i="10"/>
  <c r="T17" i="10"/>
  <c r="S17" i="10"/>
  <c r="R17" i="10"/>
  <c r="Q17" i="10"/>
  <c r="O17" i="10"/>
  <c r="N17" i="10" s="1"/>
  <c r="M17" i="10"/>
  <c r="L17" i="10"/>
  <c r="K17" i="10"/>
  <c r="J17" i="10"/>
  <c r="I17" i="10"/>
  <c r="H17" i="10"/>
  <c r="G17" i="10"/>
  <c r="F17" i="10"/>
  <c r="E17" i="10"/>
  <c r="D17" i="10"/>
  <c r="C17"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M16" i="10"/>
  <c r="L16" i="10"/>
  <c r="O16" i="10" s="1"/>
  <c r="N16" i="10" s="1"/>
  <c r="K16" i="10"/>
  <c r="J16" i="10"/>
  <c r="I16" i="10"/>
  <c r="H16" i="10"/>
  <c r="G16" i="10"/>
  <c r="F16" i="10"/>
  <c r="E16" i="10"/>
  <c r="D16" i="10"/>
  <c r="C16"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M15" i="10"/>
  <c r="O15" i="10" s="1"/>
  <c r="N15" i="10" s="1"/>
  <c r="L15" i="10"/>
  <c r="K15" i="10"/>
  <c r="J15" i="10"/>
  <c r="I15" i="10"/>
  <c r="H15" i="10"/>
  <c r="G15" i="10"/>
  <c r="F15" i="10"/>
  <c r="E15" i="10"/>
  <c r="D15" i="10"/>
  <c r="C15" i="10"/>
  <c r="BM14" i="10"/>
  <c r="BL14" i="10"/>
  <c r="BK14" i="10"/>
  <c r="BJ14" i="10"/>
  <c r="BI14" i="10"/>
  <c r="BH14" i="10"/>
  <c r="BG14" i="10"/>
  <c r="BF14" i="10"/>
  <c r="BE14" i="10"/>
  <c r="BD14" i="10"/>
  <c r="BC14" i="10"/>
  <c r="BB14" i="10"/>
  <c r="BA14" i="10"/>
  <c r="AZ14" i="10"/>
  <c r="AY14" i="10"/>
  <c r="AX14" i="10"/>
  <c r="AW14" i="10"/>
  <c r="AV14" i="10"/>
  <c r="AU14" i="10"/>
  <c r="AT14" i="10"/>
  <c r="AS14" i="10"/>
  <c r="AR14" i="10"/>
  <c r="AQ14" i="10"/>
  <c r="AP14" i="10"/>
  <c r="AO14" i="10"/>
  <c r="AN14" i="10"/>
  <c r="AM14" i="10"/>
  <c r="AL14" i="10"/>
  <c r="AK14" i="10"/>
  <c r="AJ14" i="10"/>
  <c r="AI14" i="10"/>
  <c r="AH14" i="10"/>
  <c r="AG14" i="10"/>
  <c r="AF14" i="10"/>
  <c r="AE14" i="10"/>
  <c r="AD14" i="10"/>
  <c r="AC14" i="10"/>
  <c r="AB14" i="10"/>
  <c r="AA14" i="10"/>
  <c r="Z14" i="10"/>
  <c r="Y14" i="10"/>
  <c r="X14" i="10"/>
  <c r="W14" i="10"/>
  <c r="V14" i="10"/>
  <c r="U14" i="10"/>
  <c r="T14" i="10"/>
  <c r="S14" i="10"/>
  <c r="R14" i="10"/>
  <c r="Q14" i="10"/>
  <c r="O14" i="10"/>
  <c r="N14" i="10" s="1"/>
  <c r="M14" i="10"/>
  <c r="L14" i="10"/>
  <c r="K14" i="10"/>
  <c r="J14" i="10"/>
  <c r="I14" i="10"/>
  <c r="H14" i="10"/>
  <c r="G14" i="10"/>
  <c r="F14" i="10"/>
  <c r="E14" i="10"/>
  <c r="D14" i="10"/>
  <c r="C14" i="10"/>
  <c r="BK13" i="10"/>
  <c r="BJ13" i="10"/>
  <c r="BI13" i="10"/>
  <c r="BH13" i="10"/>
  <c r="BG13" i="10"/>
  <c r="BF13" i="10"/>
  <c r="BE13" i="10"/>
  <c r="BD13" i="10"/>
  <c r="BC13" i="10"/>
  <c r="BB13" i="10"/>
  <c r="BA13" i="10"/>
  <c r="AZ13" i="10"/>
  <c r="AY13" i="10"/>
  <c r="AX13" i="10"/>
  <c r="AW13" i="10"/>
  <c r="AV13" i="10"/>
  <c r="AU13" i="10"/>
  <c r="AT13" i="10"/>
  <c r="AS13" i="10"/>
  <c r="AR13" i="10"/>
  <c r="AQ13" i="10"/>
  <c r="AP13" i="10"/>
  <c r="AO13" i="10"/>
  <c r="AN13" i="10"/>
  <c r="AM13" i="10"/>
  <c r="AL13" i="10"/>
  <c r="AK13" i="10"/>
  <c r="AJ13" i="10"/>
  <c r="AI13" i="10"/>
  <c r="AH13" i="10"/>
  <c r="AG13" i="10"/>
  <c r="AF13" i="10"/>
  <c r="AE13" i="10"/>
  <c r="AD13" i="10"/>
  <c r="AC13" i="10"/>
  <c r="AB13" i="10"/>
  <c r="AA13" i="10"/>
  <c r="Z13" i="10"/>
  <c r="Y13" i="10"/>
  <c r="X13" i="10"/>
  <c r="W13" i="10"/>
  <c r="V13" i="10"/>
  <c r="U13" i="10"/>
  <c r="T13" i="10"/>
  <c r="S13" i="10"/>
  <c r="R13" i="10"/>
  <c r="Q13" i="10"/>
  <c r="O13" i="10"/>
  <c r="N13" i="10" s="1"/>
  <c r="M13" i="10"/>
  <c r="L13" i="10"/>
  <c r="K13" i="10"/>
  <c r="J13" i="10"/>
  <c r="I13" i="10"/>
  <c r="H13" i="10"/>
  <c r="G13" i="10"/>
  <c r="F13" i="10"/>
  <c r="E13" i="10"/>
  <c r="D13" i="10"/>
  <c r="C13" i="10"/>
  <c r="BM12" i="10"/>
  <c r="BL12" i="10"/>
  <c r="BK12" i="10"/>
  <c r="BJ12" i="10"/>
  <c r="BI12" i="10"/>
  <c r="BH12" i="10"/>
  <c r="BG12" i="10"/>
  <c r="BF12" i="10"/>
  <c r="BE12" i="10"/>
  <c r="BD12" i="10"/>
  <c r="BC12" i="10"/>
  <c r="BB12" i="10"/>
  <c r="BA12" i="10"/>
  <c r="AZ12" i="10"/>
  <c r="AY12" i="10"/>
  <c r="AX12" i="10"/>
  <c r="AW12" i="10"/>
  <c r="AV12" i="10"/>
  <c r="AU12" i="10"/>
  <c r="AT12" i="10"/>
  <c r="AS12" i="10"/>
  <c r="AR12" i="10"/>
  <c r="AQ12" i="10"/>
  <c r="AP12" i="10"/>
  <c r="AO12" i="10"/>
  <c r="AN12" i="10"/>
  <c r="AM12" i="10"/>
  <c r="AL12" i="10"/>
  <c r="AK12" i="10"/>
  <c r="AJ12" i="10"/>
  <c r="AI12" i="10"/>
  <c r="AH12" i="10"/>
  <c r="AG12" i="10"/>
  <c r="AF12" i="10"/>
  <c r="AE12" i="10"/>
  <c r="AD12" i="10"/>
  <c r="AC12" i="10"/>
  <c r="AB12" i="10"/>
  <c r="AA12" i="10"/>
  <c r="Z12" i="10"/>
  <c r="Y12" i="10"/>
  <c r="X12" i="10"/>
  <c r="W12" i="10"/>
  <c r="V12" i="10"/>
  <c r="U12" i="10"/>
  <c r="T12" i="10"/>
  <c r="S12" i="10"/>
  <c r="R12" i="10"/>
  <c r="Q12" i="10"/>
  <c r="M12" i="10"/>
  <c r="L12" i="10"/>
  <c r="O12" i="10" s="1"/>
  <c r="N12" i="10" s="1"/>
  <c r="K12" i="10"/>
  <c r="J12" i="10"/>
  <c r="I12" i="10"/>
  <c r="H12" i="10"/>
  <c r="G12" i="10"/>
  <c r="F12" i="10"/>
  <c r="E12" i="10"/>
  <c r="D12" i="10"/>
  <c r="C12" i="10"/>
  <c r="BK11" i="10"/>
  <c r="BJ11" i="10"/>
  <c r="BI11" i="10"/>
  <c r="BH11" i="10"/>
  <c r="BG11" i="10"/>
  <c r="BF11" i="10"/>
  <c r="BE11" i="10"/>
  <c r="BD11" i="10"/>
  <c r="BC11" i="10"/>
  <c r="BB11" i="10"/>
  <c r="BA11" i="10"/>
  <c r="AZ11" i="10"/>
  <c r="AY11" i="10"/>
  <c r="AX11" i="10"/>
  <c r="AW11" i="10"/>
  <c r="AV11" i="10"/>
  <c r="AU11" i="10"/>
  <c r="AT11" i="10"/>
  <c r="AS11" i="10"/>
  <c r="AR11" i="10"/>
  <c r="AQ11" i="10"/>
  <c r="AP11" i="10"/>
  <c r="AO11" i="10"/>
  <c r="AN11" i="10"/>
  <c r="AM11" i="10"/>
  <c r="AL11" i="10"/>
  <c r="AK11" i="10"/>
  <c r="AJ11" i="10"/>
  <c r="AI11" i="10"/>
  <c r="AH11" i="10"/>
  <c r="AG11" i="10"/>
  <c r="AF11" i="10"/>
  <c r="AE11" i="10"/>
  <c r="AD11" i="10"/>
  <c r="AC11" i="10"/>
  <c r="AB11" i="10"/>
  <c r="AA11" i="10"/>
  <c r="Z11" i="10"/>
  <c r="Y11" i="10"/>
  <c r="X11" i="10"/>
  <c r="W11" i="10"/>
  <c r="V11" i="10"/>
  <c r="U11" i="10"/>
  <c r="T11" i="10"/>
  <c r="S11" i="10"/>
  <c r="R11" i="10"/>
  <c r="Q11" i="10"/>
  <c r="M11" i="10"/>
  <c r="O11" i="10" s="1"/>
  <c r="N11" i="10" s="1"/>
  <c r="L11" i="10"/>
  <c r="K11" i="10"/>
  <c r="J11" i="10"/>
  <c r="I11" i="10"/>
  <c r="H11" i="10"/>
  <c r="G11" i="10"/>
  <c r="F11" i="10"/>
  <c r="E11" i="10"/>
  <c r="D11" i="10"/>
  <c r="C11" i="10"/>
  <c r="BM10" i="10"/>
  <c r="BL10" i="10"/>
  <c r="BK10" i="10"/>
  <c r="BJ10" i="10"/>
  <c r="BI10" i="10"/>
  <c r="BH10" i="10"/>
  <c r="BG10" i="10"/>
  <c r="BF10" i="10"/>
  <c r="BE10" i="10"/>
  <c r="BD10" i="10"/>
  <c r="BC10" i="10"/>
  <c r="BB10" i="10"/>
  <c r="BA10" i="10"/>
  <c r="AZ10" i="10"/>
  <c r="AY10" i="10"/>
  <c r="AX10" i="10"/>
  <c r="AW10" i="10"/>
  <c r="AV10" i="10"/>
  <c r="AU10" i="10"/>
  <c r="AT10" i="10"/>
  <c r="AS10" i="10"/>
  <c r="AR10" i="10"/>
  <c r="AQ10" i="10"/>
  <c r="AP10" i="10"/>
  <c r="AO10" i="10"/>
  <c r="AN10" i="10"/>
  <c r="AM10" i="10"/>
  <c r="AL10" i="10"/>
  <c r="AK10" i="10"/>
  <c r="AJ10" i="10"/>
  <c r="AI10" i="10"/>
  <c r="AH10" i="10"/>
  <c r="AG10" i="10"/>
  <c r="AF10" i="10"/>
  <c r="AE10" i="10"/>
  <c r="AD10" i="10"/>
  <c r="AC10" i="10"/>
  <c r="AB10" i="10"/>
  <c r="AA10" i="10"/>
  <c r="Z10" i="10"/>
  <c r="Y10" i="10"/>
  <c r="X10" i="10"/>
  <c r="W10" i="10"/>
  <c r="V10" i="10"/>
  <c r="U10" i="10"/>
  <c r="T10" i="10"/>
  <c r="S10" i="10"/>
  <c r="R10" i="10"/>
  <c r="Q10" i="10"/>
  <c r="O10" i="10"/>
  <c r="N10" i="10" s="1"/>
  <c r="M10" i="10"/>
  <c r="L10" i="10"/>
  <c r="K10" i="10"/>
  <c r="J10" i="10"/>
  <c r="I10" i="10"/>
  <c r="H10" i="10"/>
  <c r="G10" i="10"/>
  <c r="F10" i="10"/>
  <c r="E10" i="10"/>
  <c r="D10" i="10"/>
  <c r="C10" i="10"/>
  <c r="BK9" i="10"/>
  <c r="BJ9" i="10"/>
  <c r="BI9" i="10"/>
  <c r="BH9" i="10"/>
  <c r="BG9" i="10"/>
  <c r="BF9" i="10"/>
  <c r="BE9" i="10"/>
  <c r="BD9" i="10"/>
  <c r="BC9" i="10"/>
  <c r="BB9" i="10"/>
  <c r="BA9" i="10"/>
  <c r="AZ9" i="10"/>
  <c r="AY9" i="10"/>
  <c r="AX9" i="10"/>
  <c r="AW9" i="10"/>
  <c r="AV9" i="10"/>
  <c r="AU9" i="10"/>
  <c r="AT9" i="10"/>
  <c r="AS9" i="10"/>
  <c r="AR9" i="10"/>
  <c r="AQ9" i="10"/>
  <c r="AP9" i="10"/>
  <c r="AO9" i="10"/>
  <c r="AN9" i="10"/>
  <c r="AM9" i="10"/>
  <c r="AL9" i="10"/>
  <c r="AK9" i="10"/>
  <c r="AJ9" i="10"/>
  <c r="AI9" i="10"/>
  <c r="AH9" i="10"/>
  <c r="AG9" i="10"/>
  <c r="AF9" i="10"/>
  <c r="AE9" i="10"/>
  <c r="AD9" i="10"/>
  <c r="AC9" i="10"/>
  <c r="AB9" i="10"/>
  <c r="AA9" i="10"/>
  <c r="Z9" i="10"/>
  <c r="Y9" i="10"/>
  <c r="X9" i="10"/>
  <c r="W9" i="10"/>
  <c r="V9" i="10"/>
  <c r="U9" i="10"/>
  <c r="T9" i="10"/>
  <c r="S9" i="10"/>
  <c r="R9" i="10"/>
  <c r="Q9" i="10"/>
  <c r="O9" i="10"/>
  <c r="N9" i="10" s="1"/>
  <c r="M9" i="10"/>
  <c r="L9" i="10"/>
  <c r="K9" i="10"/>
  <c r="J9" i="10"/>
  <c r="I9" i="10"/>
  <c r="H9" i="10"/>
  <c r="G9" i="10"/>
  <c r="F9" i="10"/>
  <c r="E9" i="10"/>
  <c r="D9" i="10"/>
  <c r="C9" i="10"/>
  <c r="BM7" i="10"/>
  <c r="BL7" i="10"/>
  <c r="BK7" i="10"/>
  <c r="BJ7" i="10"/>
  <c r="BI7" i="10"/>
  <c r="BH7" i="10"/>
  <c r="BG7" i="10"/>
  <c r="BF7" i="10"/>
  <c r="BE7" i="10"/>
  <c r="BD7" i="10"/>
  <c r="BC7" i="10"/>
  <c r="BB7" i="10"/>
  <c r="BA7" i="10"/>
  <c r="AZ7" i="10"/>
  <c r="AY7" i="10"/>
  <c r="AX7" i="10"/>
  <c r="AW7" i="10"/>
  <c r="AV7" i="10"/>
  <c r="AU7" i="10"/>
  <c r="AT7" i="10"/>
  <c r="AS7" i="10"/>
  <c r="AR7" i="10"/>
  <c r="AQ7" i="10"/>
  <c r="AP7" i="10"/>
  <c r="AO7" i="10"/>
  <c r="AN7" i="10"/>
  <c r="AM7" i="10"/>
  <c r="AL7" i="10"/>
  <c r="AK7" i="10"/>
  <c r="AJ7" i="10"/>
  <c r="AI7" i="10"/>
  <c r="AH7" i="10"/>
  <c r="AG7" i="10"/>
  <c r="AF7" i="10"/>
  <c r="AE7" i="10"/>
  <c r="AD7" i="10"/>
  <c r="AC7" i="10"/>
  <c r="AB7" i="10"/>
  <c r="AA7" i="10"/>
  <c r="Z7" i="10"/>
  <c r="Y7" i="10"/>
  <c r="X7" i="10"/>
  <c r="W7" i="10"/>
  <c r="V7" i="10"/>
  <c r="U7" i="10"/>
  <c r="T7" i="10"/>
  <c r="S7" i="10"/>
  <c r="R7" i="10"/>
  <c r="Q7" i="10"/>
  <c r="M7" i="10"/>
  <c r="L7" i="10"/>
  <c r="O7" i="10" s="1"/>
  <c r="N7" i="10" s="1"/>
  <c r="K7" i="10"/>
  <c r="J7" i="10"/>
  <c r="I7" i="10"/>
  <c r="H7" i="10"/>
  <c r="G7" i="10"/>
  <c r="F7" i="10"/>
  <c r="E7" i="10"/>
  <c r="D7" i="10"/>
  <c r="C7" i="10"/>
  <c r="BK6" i="10"/>
  <c r="BJ6" i="10"/>
  <c r="BI6" i="10"/>
  <c r="BH6" i="10"/>
  <c r="BG6" i="10"/>
  <c r="BF6" i="10"/>
  <c r="BE6" i="10"/>
  <c r="BD6" i="10"/>
  <c r="BC6" i="10"/>
  <c r="BB6" i="10"/>
  <c r="BA6" i="10"/>
  <c r="AZ6" i="10"/>
  <c r="AY6" i="10"/>
  <c r="AX6" i="10"/>
  <c r="AW6" i="10"/>
  <c r="AV6" i="10"/>
  <c r="AU6" i="10"/>
  <c r="AT6" i="10"/>
  <c r="AS6" i="10"/>
  <c r="AR6" i="10"/>
  <c r="AQ6" i="10"/>
  <c r="AP6" i="10"/>
  <c r="AO6" i="10"/>
  <c r="AN6" i="10"/>
  <c r="AM6" i="10"/>
  <c r="AL6" i="10"/>
  <c r="AK6" i="10"/>
  <c r="AJ6" i="10"/>
  <c r="AI6" i="10"/>
  <c r="AH6" i="10"/>
  <c r="AG6" i="10"/>
  <c r="AF6" i="10"/>
  <c r="AE6" i="10"/>
  <c r="AD6" i="10"/>
  <c r="AC6" i="10"/>
  <c r="AB6" i="10"/>
  <c r="AA6" i="10"/>
  <c r="Z6" i="10"/>
  <c r="Y6" i="10"/>
  <c r="X6" i="10"/>
  <c r="W6" i="10"/>
  <c r="V6" i="10"/>
  <c r="U6" i="10"/>
  <c r="T6" i="10"/>
  <c r="S6" i="10"/>
  <c r="R6" i="10"/>
  <c r="Q6" i="10"/>
  <c r="M6" i="10"/>
  <c r="O6" i="10" s="1"/>
  <c r="N6" i="10" s="1"/>
  <c r="L6" i="10"/>
  <c r="K6" i="10"/>
  <c r="J6" i="10"/>
  <c r="I6" i="10"/>
  <c r="H6" i="10"/>
  <c r="G6" i="10"/>
  <c r="F6" i="10"/>
  <c r="E6" i="10"/>
  <c r="D6" i="10"/>
  <c r="C6" i="10"/>
  <c r="BK5" i="10"/>
  <c r="BJ5" i="10"/>
  <c r="BI5" i="10"/>
  <c r="BH5" i="10"/>
  <c r="BG5" i="10"/>
  <c r="BF5" i="10"/>
  <c r="BE5" i="10"/>
  <c r="BD5" i="10"/>
  <c r="BC5" i="10"/>
  <c r="BB5" i="10"/>
  <c r="BA5" i="10"/>
  <c r="AZ5" i="10"/>
  <c r="AY5" i="10"/>
  <c r="AX5" i="10"/>
  <c r="AW5" i="10"/>
  <c r="AV5" i="10"/>
  <c r="AU5" i="10"/>
  <c r="AT5" i="10"/>
  <c r="AS5" i="10"/>
  <c r="AR5" i="10"/>
  <c r="AQ5" i="10"/>
  <c r="AP5" i="10"/>
  <c r="AO5" i="10"/>
  <c r="AN5" i="10"/>
  <c r="AM5" i="10"/>
  <c r="AL5" i="10"/>
  <c r="AK5" i="10"/>
  <c r="AJ5" i="10"/>
  <c r="AI5" i="10"/>
  <c r="AH5" i="10"/>
  <c r="AG5" i="10"/>
  <c r="AF5" i="10"/>
  <c r="AE5" i="10"/>
  <c r="AD5" i="10"/>
  <c r="AC5" i="10"/>
  <c r="AB5" i="10"/>
  <c r="AA5" i="10"/>
  <c r="Z5" i="10"/>
  <c r="Y5" i="10"/>
  <c r="X5" i="10"/>
  <c r="W5" i="10"/>
  <c r="V5" i="10"/>
  <c r="U5" i="10"/>
  <c r="T5" i="10"/>
  <c r="S5" i="10"/>
  <c r="R5" i="10"/>
  <c r="Q5" i="10"/>
  <c r="M5" i="10"/>
  <c r="L5" i="10"/>
  <c r="K5" i="10"/>
  <c r="J5" i="10"/>
  <c r="I5" i="10"/>
  <c r="H5" i="10"/>
  <c r="G5" i="10"/>
  <c r="F5" i="10"/>
  <c r="E5" i="10"/>
  <c r="D5" i="10"/>
  <c r="C5" i="10"/>
  <c r="B4" i="10"/>
  <c r="BK45" i="9"/>
  <c r="BJ45" i="9"/>
  <c r="BI45" i="9"/>
  <c r="BH45" i="9"/>
  <c r="BG45" i="9"/>
  <c r="BF45" i="9"/>
  <c r="BE45" i="9"/>
  <c r="BD45" i="9"/>
  <c r="BC45" i="9"/>
  <c r="BB45" i="9"/>
  <c r="BA45" i="9"/>
  <c r="AZ45" i="9"/>
  <c r="AY45" i="9"/>
  <c r="AX45" i="9"/>
  <c r="AW45" i="9"/>
  <c r="AV45" i="9"/>
  <c r="AU45" i="9"/>
  <c r="AT45" i="9"/>
  <c r="AS45" i="9"/>
  <c r="AR45" i="9"/>
  <c r="AQ45" i="9"/>
  <c r="AP45" i="9"/>
  <c r="AO45" i="9"/>
  <c r="AN45" i="9"/>
  <c r="AM45" i="9"/>
  <c r="AL45" i="9"/>
  <c r="AK45" i="9"/>
  <c r="AJ45" i="9"/>
  <c r="AI45" i="9"/>
  <c r="AH45" i="9"/>
  <c r="AG45" i="9"/>
  <c r="AF45" i="9"/>
  <c r="AE45" i="9"/>
  <c r="AD45" i="9"/>
  <c r="AC45" i="9"/>
  <c r="AB45" i="9"/>
  <c r="AA45" i="9"/>
  <c r="Z45" i="9"/>
  <c r="Y45" i="9"/>
  <c r="X45" i="9"/>
  <c r="W45" i="9"/>
  <c r="V45" i="9"/>
  <c r="U45" i="9"/>
  <c r="T45" i="9"/>
  <c r="S45" i="9"/>
  <c r="R45" i="9"/>
  <c r="Q45" i="9"/>
  <c r="M45" i="9"/>
  <c r="L45" i="9"/>
  <c r="O45" i="9" s="1"/>
  <c r="N45" i="9" s="1"/>
  <c r="K45" i="9"/>
  <c r="J45" i="9"/>
  <c r="I45" i="9"/>
  <c r="H45" i="9"/>
  <c r="G45" i="9"/>
  <c r="F45" i="9"/>
  <c r="E45" i="9"/>
  <c r="D45" i="9"/>
  <c r="C45" i="9"/>
  <c r="BM44" i="9"/>
  <c r="BL44" i="9" s="1"/>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V44" i="9"/>
  <c r="U44" i="9"/>
  <c r="T44" i="9"/>
  <c r="S44" i="9"/>
  <c r="R44" i="9"/>
  <c r="Q44" i="9"/>
  <c r="M44" i="9"/>
  <c r="L44" i="9"/>
  <c r="K44" i="9"/>
  <c r="J44" i="9"/>
  <c r="I44" i="9"/>
  <c r="H44" i="9"/>
  <c r="G44" i="9"/>
  <c r="F44" i="9"/>
  <c r="E44" i="9"/>
  <c r="D44" i="9"/>
  <c r="C44" i="9"/>
  <c r="BM43" i="9"/>
  <c r="BL43" i="9" s="1"/>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V43" i="9"/>
  <c r="U43" i="9"/>
  <c r="T43" i="9"/>
  <c r="S43" i="9"/>
  <c r="R43" i="9"/>
  <c r="Q43" i="9"/>
  <c r="M43" i="9"/>
  <c r="L43" i="9"/>
  <c r="O43" i="9" s="1"/>
  <c r="N43" i="9" s="1"/>
  <c r="K43" i="9"/>
  <c r="J43" i="9"/>
  <c r="I43" i="9"/>
  <c r="H43" i="9"/>
  <c r="G43" i="9"/>
  <c r="F43" i="9"/>
  <c r="E43" i="9"/>
  <c r="D43" i="9"/>
  <c r="C43"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V42" i="9"/>
  <c r="U42" i="9"/>
  <c r="T42" i="9"/>
  <c r="S42" i="9"/>
  <c r="R42" i="9"/>
  <c r="Q42" i="9"/>
  <c r="M42" i="9"/>
  <c r="L42" i="9"/>
  <c r="K42" i="9"/>
  <c r="J42" i="9"/>
  <c r="I42" i="9"/>
  <c r="H42" i="9"/>
  <c r="G42" i="9"/>
  <c r="F42" i="9"/>
  <c r="E42" i="9"/>
  <c r="D42" i="9"/>
  <c r="C42"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V41" i="9"/>
  <c r="U41" i="9"/>
  <c r="T41" i="9"/>
  <c r="S41" i="9"/>
  <c r="R41" i="9"/>
  <c r="Q41" i="9"/>
  <c r="M41" i="9"/>
  <c r="L41" i="9"/>
  <c r="K41" i="9"/>
  <c r="J41" i="9"/>
  <c r="I41" i="9"/>
  <c r="H41" i="9"/>
  <c r="G41" i="9"/>
  <c r="F41" i="9"/>
  <c r="E41" i="9"/>
  <c r="D41" i="9"/>
  <c r="C41" i="9"/>
  <c r="BK40" i="9"/>
  <c r="BJ40" i="9"/>
  <c r="BI40" i="9"/>
  <c r="BH40" i="9"/>
  <c r="BG40" i="9"/>
  <c r="BF40" i="9"/>
  <c r="BE40" i="9"/>
  <c r="BD40" i="9"/>
  <c r="BC40" i="9"/>
  <c r="BB40" i="9"/>
  <c r="BA40" i="9"/>
  <c r="AZ40" i="9"/>
  <c r="AY40" i="9"/>
  <c r="AX40" i="9"/>
  <c r="AW40" i="9"/>
  <c r="AV40" i="9"/>
  <c r="AU40" i="9"/>
  <c r="AT40" i="9"/>
  <c r="AS40" i="9"/>
  <c r="AR40" i="9"/>
  <c r="AQ40" i="9"/>
  <c r="AP40" i="9"/>
  <c r="AO40" i="9"/>
  <c r="AN40" i="9"/>
  <c r="AM40" i="9"/>
  <c r="AL40" i="9"/>
  <c r="AK40" i="9"/>
  <c r="AJ40" i="9"/>
  <c r="AI40" i="9"/>
  <c r="AH40" i="9"/>
  <c r="AG40" i="9"/>
  <c r="AF40" i="9"/>
  <c r="AE40" i="9"/>
  <c r="AD40" i="9"/>
  <c r="AC40" i="9"/>
  <c r="AB40" i="9"/>
  <c r="AA40" i="9"/>
  <c r="Z40" i="9"/>
  <c r="Y40" i="9"/>
  <c r="X40" i="9"/>
  <c r="W40" i="9"/>
  <c r="V40" i="9"/>
  <c r="U40" i="9"/>
  <c r="T40" i="9"/>
  <c r="S40" i="9"/>
  <c r="R40" i="9"/>
  <c r="Q40" i="9"/>
  <c r="M40" i="9"/>
  <c r="L40" i="9"/>
  <c r="K40" i="9"/>
  <c r="J40" i="9"/>
  <c r="I40" i="9"/>
  <c r="H40" i="9"/>
  <c r="G40" i="9"/>
  <c r="F40" i="9"/>
  <c r="E40" i="9"/>
  <c r="D40" i="9"/>
  <c r="C40" i="9"/>
  <c r="BM39" i="9"/>
  <c r="BL39" i="9" s="1"/>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V39" i="9"/>
  <c r="U39" i="9"/>
  <c r="T39" i="9"/>
  <c r="S39" i="9"/>
  <c r="R39" i="9"/>
  <c r="Q39" i="9"/>
  <c r="M39" i="9"/>
  <c r="L39" i="9"/>
  <c r="O39" i="9" s="1"/>
  <c r="N39" i="9" s="1"/>
  <c r="K39" i="9"/>
  <c r="J39" i="9"/>
  <c r="I39" i="9"/>
  <c r="H39" i="9"/>
  <c r="G39" i="9"/>
  <c r="F39" i="9"/>
  <c r="E39" i="9"/>
  <c r="D39" i="9"/>
  <c r="C39" i="9"/>
  <c r="BM38" i="9"/>
  <c r="BL38" i="9" s="1"/>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V38" i="9"/>
  <c r="U38" i="9"/>
  <c r="T38" i="9"/>
  <c r="S38" i="9"/>
  <c r="R38" i="9"/>
  <c r="Q38" i="9"/>
  <c r="M38" i="9"/>
  <c r="L38" i="9"/>
  <c r="K38" i="9"/>
  <c r="J38" i="9"/>
  <c r="I38" i="9"/>
  <c r="H38" i="9"/>
  <c r="G38" i="9"/>
  <c r="F38" i="9"/>
  <c r="E38" i="9"/>
  <c r="D38" i="9"/>
  <c r="C38"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V37" i="9"/>
  <c r="U37" i="9"/>
  <c r="T37" i="9"/>
  <c r="S37" i="9"/>
  <c r="R37" i="9"/>
  <c r="Q37" i="9"/>
  <c r="N37" i="9"/>
  <c r="M37" i="9"/>
  <c r="L37" i="9"/>
  <c r="O37" i="9" s="1"/>
  <c r="K37" i="9"/>
  <c r="J37" i="9"/>
  <c r="I37" i="9"/>
  <c r="H37" i="9"/>
  <c r="G37" i="9"/>
  <c r="F37" i="9"/>
  <c r="E37" i="9"/>
  <c r="D37" i="9"/>
  <c r="C37" i="9"/>
  <c r="BM36" i="9"/>
  <c r="BL36" i="9" s="1"/>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V36" i="9"/>
  <c r="U36" i="9"/>
  <c r="T36" i="9"/>
  <c r="S36" i="9"/>
  <c r="R36" i="9"/>
  <c r="Q36" i="9"/>
  <c r="M36" i="9"/>
  <c r="L36" i="9"/>
  <c r="K36" i="9"/>
  <c r="J36" i="9"/>
  <c r="I36" i="9"/>
  <c r="H36" i="9"/>
  <c r="G36" i="9"/>
  <c r="F36" i="9"/>
  <c r="E36" i="9"/>
  <c r="D36" i="9"/>
  <c r="C36" i="9"/>
  <c r="BM35" i="9"/>
  <c r="BL35" i="9" s="1"/>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Q35" i="9"/>
  <c r="M35" i="9"/>
  <c r="L35" i="9"/>
  <c r="O35" i="9" s="1"/>
  <c r="N35" i="9" s="1"/>
  <c r="K35" i="9"/>
  <c r="J35" i="9"/>
  <c r="I35" i="9"/>
  <c r="H35" i="9"/>
  <c r="G35" i="9"/>
  <c r="F35" i="9"/>
  <c r="E35" i="9"/>
  <c r="D35" i="9"/>
  <c r="C35" i="9"/>
  <c r="BK34" i="9"/>
  <c r="BJ34" i="9"/>
  <c r="BI34" i="9"/>
  <c r="BH34" i="9"/>
  <c r="BG34" i="9"/>
  <c r="BF34" i="9"/>
  <c r="BE34" i="9"/>
  <c r="BD34" i="9"/>
  <c r="BC34" i="9"/>
  <c r="BB34" i="9"/>
  <c r="BA34" i="9"/>
  <c r="AZ34" i="9"/>
  <c r="AY34" i="9"/>
  <c r="AX34" i="9"/>
  <c r="AW34" i="9"/>
  <c r="AV34" i="9"/>
  <c r="AU34" i="9"/>
  <c r="AT34" i="9"/>
  <c r="AS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Q34" i="9"/>
  <c r="M34" i="9"/>
  <c r="O34" i="9" s="1"/>
  <c r="N34" i="9" s="1"/>
  <c r="L34" i="9"/>
  <c r="K34" i="9"/>
  <c r="J34" i="9"/>
  <c r="I34" i="9"/>
  <c r="H34" i="9"/>
  <c r="G34" i="9"/>
  <c r="F34" i="9"/>
  <c r="E34" i="9"/>
  <c r="D34" i="9"/>
  <c r="C34" i="9"/>
  <c r="BM33" i="9"/>
  <c r="BL33" i="9" s="1"/>
  <c r="BK33" i="9"/>
  <c r="BJ33" i="9"/>
  <c r="BI33" i="9"/>
  <c r="BH33" i="9"/>
  <c r="BG33" i="9"/>
  <c r="BF33" i="9"/>
  <c r="BE33" i="9"/>
  <c r="BD33" i="9"/>
  <c r="BC33" i="9"/>
  <c r="BB33" i="9"/>
  <c r="BA33" i="9"/>
  <c r="AZ33" i="9"/>
  <c r="AY33" i="9"/>
  <c r="AX33" i="9"/>
  <c r="AW33" i="9"/>
  <c r="AV33" i="9"/>
  <c r="AU33" i="9"/>
  <c r="AT33" i="9"/>
  <c r="AS33" i="9"/>
  <c r="AR33" i="9"/>
  <c r="AQ33" i="9"/>
  <c r="AP33" i="9"/>
  <c r="AO33" i="9"/>
  <c r="AN33" i="9"/>
  <c r="AM33" i="9"/>
  <c r="AL33" i="9"/>
  <c r="AK33" i="9"/>
  <c r="AJ33" i="9"/>
  <c r="AI33" i="9"/>
  <c r="AH33" i="9"/>
  <c r="AG33" i="9"/>
  <c r="AF33" i="9"/>
  <c r="AE33" i="9"/>
  <c r="AD33" i="9"/>
  <c r="AC33" i="9"/>
  <c r="AB33" i="9"/>
  <c r="AA33" i="9"/>
  <c r="Z33" i="9"/>
  <c r="Y33" i="9"/>
  <c r="X33" i="9"/>
  <c r="W33" i="9"/>
  <c r="V33" i="9"/>
  <c r="U33" i="9"/>
  <c r="T33" i="9"/>
  <c r="S33" i="9"/>
  <c r="R33" i="9"/>
  <c r="Q33" i="9"/>
  <c r="M33" i="9"/>
  <c r="L33" i="9"/>
  <c r="O33" i="9" s="1"/>
  <c r="N33" i="9" s="1"/>
  <c r="K33" i="9"/>
  <c r="J33" i="9"/>
  <c r="I33" i="9"/>
  <c r="H33" i="9"/>
  <c r="G33" i="9"/>
  <c r="F33" i="9"/>
  <c r="E33" i="9"/>
  <c r="D33" i="9"/>
  <c r="C33"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V32" i="9"/>
  <c r="U32" i="9"/>
  <c r="T32" i="9"/>
  <c r="S32" i="9"/>
  <c r="R32" i="9"/>
  <c r="Q32" i="9"/>
  <c r="M32" i="9"/>
  <c r="O32" i="9" s="1"/>
  <c r="N32" i="9" s="1"/>
  <c r="L32" i="9"/>
  <c r="K32" i="9"/>
  <c r="J32" i="9"/>
  <c r="I32" i="9"/>
  <c r="H32" i="9"/>
  <c r="G32" i="9"/>
  <c r="F32" i="9"/>
  <c r="E32" i="9"/>
  <c r="D32" i="9"/>
  <c r="C32" i="9"/>
  <c r="BM31" i="9"/>
  <c r="BL31" i="9" s="1"/>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V31" i="9"/>
  <c r="U31" i="9"/>
  <c r="T31" i="9"/>
  <c r="S31" i="9"/>
  <c r="R31" i="9"/>
  <c r="Q31" i="9"/>
  <c r="M31" i="9"/>
  <c r="L31" i="9"/>
  <c r="O31" i="9" s="1"/>
  <c r="N31" i="9" s="1"/>
  <c r="K31" i="9"/>
  <c r="J31" i="9"/>
  <c r="I31" i="9"/>
  <c r="H31" i="9"/>
  <c r="G31" i="9"/>
  <c r="F31" i="9"/>
  <c r="E31" i="9"/>
  <c r="D31" i="9"/>
  <c r="C31"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V30" i="9"/>
  <c r="U30" i="9"/>
  <c r="T30" i="9"/>
  <c r="S30" i="9"/>
  <c r="R30" i="9"/>
  <c r="Q30" i="9"/>
  <c r="M30" i="9"/>
  <c r="O30" i="9" s="1"/>
  <c r="N30" i="9" s="1"/>
  <c r="L30" i="9"/>
  <c r="K30" i="9"/>
  <c r="J30" i="9"/>
  <c r="I30" i="9"/>
  <c r="H30" i="9"/>
  <c r="G30" i="9"/>
  <c r="F30" i="9"/>
  <c r="E30" i="9"/>
  <c r="D30" i="9"/>
  <c r="C30" i="9"/>
  <c r="BM29" i="9"/>
  <c r="BL29" i="9" s="1"/>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V29" i="9"/>
  <c r="U29" i="9"/>
  <c r="T29" i="9"/>
  <c r="S29" i="9"/>
  <c r="R29" i="9"/>
  <c r="Q29" i="9"/>
  <c r="M29" i="9"/>
  <c r="L29" i="9"/>
  <c r="O29" i="9" s="1"/>
  <c r="N29" i="9" s="1"/>
  <c r="K29" i="9"/>
  <c r="J29" i="9"/>
  <c r="I29" i="9"/>
  <c r="H29" i="9"/>
  <c r="G29" i="9"/>
  <c r="F29" i="9"/>
  <c r="E29" i="9"/>
  <c r="D29" i="9"/>
  <c r="C29"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V28" i="9"/>
  <c r="U28" i="9"/>
  <c r="T28" i="9"/>
  <c r="S28" i="9"/>
  <c r="R28" i="9"/>
  <c r="Q28" i="9"/>
  <c r="M28" i="9"/>
  <c r="O28" i="9" s="1"/>
  <c r="N28" i="9" s="1"/>
  <c r="L28" i="9"/>
  <c r="K28" i="9"/>
  <c r="J28" i="9"/>
  <c r="I28" i="9"/>
  <c r="H28" i="9"/>
  <c r="G28" i="9"/>
  <c r="F28" i="9"/>
  <c r="E28" i="9"/>
  <c r="D28" i="9"/>
  <c r="C28" i="9"/>
  <c r="BM27" i="9"/>
  <c r="BL27" i="9" s="1"/>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V27" i="9"/>
  <c r="U27" i="9"/>
  <c r="T27" i="9"/>
  <c r="S27" i="9"/>
  <c r="R27" i="9"/>
  <c r="Q27" i="9"/>
  <c r="M27" i="9"/>
  <c r="L27" i="9"/>
  <c r="O27" i="9" s="1"/>
  <c r="N27" i="9" s="1"/>
  <c r="K27" i="9"/>
  <c r="J27" i="9"/>
  <c r="I27" i="9"/>
  <c r="H27" i="9"/>
  <c r="G27" i="9"/>
  <c r="F27" i="9"/>
  <c r="E27" i="9"/>
  <c r="D27" i="9"/>
  <c r="C27"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Q26" i="9"/>
  <c r="M26" i="9"/>
  <c r="O26" i="9" s="1"/>
  <c r="N26" i="9" s="1"/>
  <c r="L26" i="9"/>
  <c r="K26" i="9"/>
  <c r="J26" i="9"/>
  <c r="I26" i="9"/>
  <c r="H26" i="9"/>
  <c r="G26" i="9"/>
  <c r="F26" i="9"/>
  <c r="E26" i="9"/>
  <c r="D26" i="9"/>
  <c r="C26" i="9"/>
  <c r="BM25" i="9"/>
  <c r="BL25" i="9" s="1"/>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V25" i="9"/>
  <c r="U25" i="9"/>
  <c r="T25" i="9"/>
  <c r="S25" i="9"/>
  <c r="R25" i="9"/>
  <c r="Q25" i="9"/>
  <c r="M25" i="9"/>
  <c r="L25" i="9"/>
  <c r="O25" i="9" s="1"/>
  <c r="N25" i="9" s="1"/>
  <c r="K25" i="9"/>
  <c r="J25" i="9"/>
  <c r="I25" i="9"/>
  <c r="H25" i="9"/>
  <c r="G25" i="9"/>
  <c r="F25" i="9"/>
  <c r="E25" i="9"/>
  <c r="D25" i="9"/>
  <c r="C25"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Q24" i="9"/>
  <c r="M24" i="9"/>
  <c r="O24" i="9" s="1"/>
  <c r="N24" i="9" s="1"/>
  <c r="L24" i="9"/>
  <c r="K24" i="9"/>
  <c r="J24" i="9"/>
  <c r="I24" i="9"/>
  <c r="H24" i="9"/>
  <c r="G24" i="9"/>
  <c r="F24" i="9"/>
  <c r="E24" i="9"/>
  <c r="D24" i="9"/>
  <c r="C24" i="9"/>
  <c r="BM23" i="9"/>
  <c r="BL23" i="9" s="1"/>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M23" i="9"/>
  <c r="L23" i="9"/>
  <c r="O23" i="9" s="1"/>
  <c r="N23" i="9" s="1"/>
  <c r="K23" i="9"/>
  <c r="J23" i="9"/>
  <c r="I23" i="9"/>
  <c r="H23" i="9"/>
  <c r="G23" i="9"/>
  <c r="F23" i="9"/>
  <c r="E23" i="9"/>
  <c r="D23" i="9"/>
  <c r="C23"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Q22" i="9"/>
  <c r="M22" i="9"/>
  <c r="O22" i="9" s="1"/>
  <c r="N22" i="9" s="1"/>
  <c r="L22" i="9"/>
  <c r="K22" i="9"/>
  <c r="J22" i="9"/>
  <c r="I22" i="9"/>
  <c r="H22" i="9"/>
  <c r="G22" i="9"/>
  <c r="F22" i="9"/>
  <c r="E22" i="9"/>
  <c r="D22" i="9"/>
  <c r="C22" i="9"/>
  <c r="BM21" i="9"/>
  <c r="BL21" i="9" s="1"/>
  <c r="BK21" i="9"/>
  <c r="BJ21" i="9"/>
  <c r="BI21" i="9"/>
  <c r="BH21" i="9"/>
  <c r="BG21" i="9"/>
  <c r="BF21" i="9"/>
  <c r="BE21" i="9"/>
  <c r="BD21" i="9"/>
  <c r="BC21" i="9"/>
  <c r="BB21" i="9"/>
  <c r="BA21" i="9"/>
  <c r="AZ21"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Q21" i="9"/>
  <c r="M21" i="9"/>
  <c r="L21" i="9"/>
  <c r="O21" i="9" s="1"/>
  <c r="N21" i="9" s="1"/>
  <c r="K21" i="9"/>
  <c r="J21" i="9"/>
  <c r="I21" i="9"/>
  <c r="H21" i="9"/>
  <c r="G21" i="9"/>
  <c r="F21" i="9"/>
  <c r="E21" i="9"/>
  <c r="D21" i="9"/>
  <c r="C21" i="9"/>
  <c r="BK20" i="9"/>
  <c r="BJ20" i="9"/>
  <c r="BI20" i="9"/>
  <c r="BH20" i="9"/>
  <c r="BG20" i="9"/>
  <c r="BF20" i="9"/>
  <c r="BE20" i="9"/>
  <c r="BD20" i="9"/>
  <c r="BC20" i="9"/>
  <c r="BB20" i="9"/>
  <c r="BA20" i="9"/>
  <c r="AZ20" i="9"/>
  <c r="AY20" i="9"/>
  <c r="AX20" i="9"/>
  <c r="AW20" i="9"/>
  <c r="AV20" i="9"/>
  <c r="AU20" i="9"/>
  <c r="AT20" i="9"/>
  <c r="AS20" i="9"/>
  <c r="AR20" i="9"/>
  <c r="AQ20" i="9"/>
  <c r="AP20" i="9"/>
  <c r="AO20" i="9"/>
  <c r="AN20" i="9"/>
  <c r="AM20" i="9"/>
  <c r="AL20" i="9"/>
  <c r="AK20" i="9"/>
  <c r="AJ20" i="9"/>
  <c r="AI20" i="9"/>
  <c r="AH20" i="9"/>
  <c r="AG20" i="9"/>
  <c r="AF20" i="9"/>
  <c r="AE20" i="9"/>
  <c r="AD20" i="9"/>
  <c r="AC20" i="9"/>
  <c r="AB20" i="9"/>
  <c r="AA20" i="9"/>
  <c r="Z20" i="9"/>
  <c r="Y20" i="9"/>
  <c r="X20" i="9"/>
  <c r="W20" i="9"/>
  <c r="V20" i="9"/>
  <c r="U20" i="9"/>
  <c r="T20" i="9"/>
  <c r="S20" i="9"/>
  <c r="R20" i="9"/>
  <c r="Q20" i="9"/>
  <c r="M20" i="9"/>
  <c r="O20" i="9" s="1"/>
  <c r="N20" i="9" s="1"/>
  <c r="L20" i="9"/>
  <c r="K20" i="9"/>
  <c r="J20" i="9"/>
  <c r="I20" i="9"/>
  <c r="H20" i="9"/>
  <c r="G20" i="9"/>
  <c r="F20" i="9"/>
  <c r="E20" i="9"/>
  <c r="D20" i="9"/>
  <c r="C20" i="9"/>
  <c r="BM19" i="9"/>
  <c r="BL19" i="9" s="1"/>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M19" i="9"/>
  <c r="L19" i="9"/>
  <c r="O19" i="9" s="1"/>
  <c r="N19" i="9" s="1"/>
  <c r="K19" i="9"/>
  <c r="J19" i="9"/>
  <c r="I19" i="9"/>
  <c r="H19" i="9"/>
  <c r="G19" i="9"/>
  <c r="F19" i="9"/>
  <c r="E19" i="9"/>
  <c r="D19" i="9"/>
  <c r="C19"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V18" i="9"/>
  <c r="U18" i="9"/>
  <c r="T18" i="9"/>
  <c r="S18" i="9"/>
  <c r="R18" i="9"/>
  <c r="Q18" i="9"/>
  <c r="M18" i="9"/>
  <c r="O18" i="9" s="1"/>
  <c r="N18" i="9" s="1"/>
  <c r="L18" i="9"/>
  <c r="K18" i="9"/>
  <c r="J18" i="9"/>
  <c r="I18" i="9"/>
  <c r="H18" i="9"/>
  <c r="G18" i="9"/>
  <c r="F18" i="9"/>
  <c r="E18" i="9"/>
  <c r="D18" i="9"/>
  <c r="C18" i="9"/>
  <c r="BM17" i="9"/>
  <c r="BL17" i="9" s="1"/>
  <c r="BK17" i="9"/>
  <c r="BJ17" i="9"/>
  <c r="BI17" i="9"/>
  <c r="BH17" i="9"/>
  <c r="BG17" i="9"/>
  <c r="BF17" i="9"/>
  <c r="BE17" i="9"/>
  <c r="BD17" i="9"/>
  <c r="BC17" i="9"/>
  <c r="BB17" i="9"/>
  <c r="BA17" i="9"/>
  <c r="AZ17" i="9"/>
  <c r="AY17" i="9"/>
  <c r="AX17" i="9"/>
  <c r="AW17" i="9"/>
  <c r="AV17" i="9"/>
  <c r="AU17" i="9"/>
  <c r="AT17" i="9"/>
  <c r="AS17" i="9"/>
  <c r="AR17" i="9"/>
  <c r="AQ17" i="9"/>
  <c r="AP17" i="9"/>
  <c r="AO17" i="9"/>
  <c r="AN17" i="9"/>
  <c r="AM17" i="9"/>
  <c r="AL17" i="9"/>
  <c r="AK17" i="9"/>
  <c r="AJ17" i="9"/>
  <c r="AI17" i="9"/>
  <c r="AH17" i="9"/>
  <c r="AG17" i="9"/>
  <c r="AF17" i="9"/>
  <c r="AE17" i="9"/>
  <c r="AD17" i="9"/>
  <c r="AC17" i="9"/>
  <c r="AB17" i="9"/>
  <c r="AA17" i="9"/>
  <c r="Z17" i="9"/>
  <c r="Y17" i="9"/>
  <c r="X17" i="9"/>
  <c r="W17" i="9"/>
  <c r="V17" i="9"/>
  <c r="U17" i="9"/>
  <c r="T17" i="9"/>
  <c r="S17" i="9"/>
  <c r="R17" i="9"/>
  <c r="Q17" i="9"/>
  <c r="M17" i="9"/>
  <c r="L17" i="9"/>
  <c r="O17" i="9" s="1"/>
  <c r="N17" i="9" s="1"/>
  <c r="K17" i="9"/>
  <c r="J17" i="9"/>
  <c r="I17" i="9"/>
  <c r="H17" i="9"/>
  <c r="G17" i="9"/>
  <c r="F17" i="9"/>
  <c r="E17" i="9"/>
  <c r="D17" i="9"/>
  <c r="C17" i="9"/>
  <c r="BK16" i="9"/>
  <c r="BJ16" i="9"/>
  <c r="BI16" i="9"/>
  <c r="BH16" i="9"/>
  <c r="BG16" i="9"/>
  <c r="BF16" i="9"/>
  <c r="BE16" i="9"/>
  <c r="BD16" i="9"/>
  <c r="BC16" i="9"/>
  <c r="BB16" i="9"/>
  <c r="BA16" i="9"/>
  <c r="AZ16" i="9"/>
  <c r="AY16" i="9"/>
  <c r="AX16" i="9"/>
  <c r="AW16" i="9"/>
  <c r="AV16" i="9"/>
  <c r="AU16" i="9"/>
  <c r="AT16" i="9"/>
  <c r="AS16" i="9"/>
  <c r="AR16" i="9"/>
  <c r="AQ16" i="9"/>
  <c r="AP16" i="9"/>
  <c r="AO16" i="9"/>
  <c r="AN16" i="9"/>
  <c r="AM16" i="9"/>
  <c r="AL16" i="9"/>
  <c r="AK16" i="9"/>
  <c r="AJ16" i="9"/>
  <c r="AI16" i="9"/>
  <c r="AH16" i="9"/>
  <c r="AG16" i="9"/>
  <c r="AF16" i="9"/>
  <c r="AE16" i="9"/>
  <c r="AD16" i="9"/>
  <c r="AC16" i="9"/>
  <c r="AB16" i="9"/>
  <c r="AA16" i="9"/>
  <c r="Z16" i="9"/>
  <c r="Y16" i="9"/>
  <c r="X16" i="9"/>
  <c r="W16" i="9"/>
  <c r="V16" i="9"/>
  <c r="U16" i="9"/>
  <c r="T16" i="9"/>
  <c r="S16" i="9"/>
  <c r="R16" i="9"/>
  <c r="Q16" i="9"/>
  <c r="M16" i="9"/>
  <c r="O16" i="9" s="1"/>
  <c r="N16" i="9" s="1"/>
  <c r="L16" i="9"/>
  <c r="K16" i="9"/>
  <c r="J16" i="9"/>
  <c r="I16" i="9"/>
  <c r="H16" i="9"/>
  <c r="G16" i="9"/>
  <c r="F16" i="9"/>
  <c r="E16" i="9"/>
  <c r="D16" i="9"/>
  <c r="C16" i="9"/>
  <c r="BM15" i="9"/>
  <c r="BL15" i="9" s="1"/>
  <c r="BK15" i="9"/>
  <c r="BJ15" i="9"/>
  <c r="BI15" i="9"/>
  <c r="BH15" i="9"/>
  <c r="BG15" i="9"/>
  <c r="BF15" i="9"/>
  <c r="BE15" i="9"/>
  <c r="BD15" i="9"/>
  <c r="BC15" i="9"/>
  <c r="BB15" i="9"/>
  <c r="BA15" i="9"/>
  <c r="AZ15" i="9"/>
  <c r="AY15" i="9"/>
  <c r="AX15" i="9"/>
  <c r="AW15" i="9"/>
  <c r="AV15" i="9"/>
  <c r="AU15" i="9"/>
  <c r="AT15" i="9"/>
  <c r="AS15" i="9"/>
  <c r="AR15" i="9"/>
  <c r="AQ15" i="9"/>
  <c r="AP15" i="9"/>
  <c r="AO15" i="9"/>
  <c r="AN15" i="9"/>
  <c r="AM15" i="9"/>
  <c r="AL15" i="9"/>
  <c r="AK15" i="9"/>
  <c r="AJ15" i="9"/>
  <c r="AI15" i="9"/>
  <c r="AH15" i="9"/>
  <c r="AG15" i="9"/>
  <c r="AF15" i="9"/>
  <c r="AE15" i="9"/>
  <c r="AD15" i="9"/>
  <c r="AC15" i="9"/>
  <c r="AB15" i="9"/>
  <c r="AA15" i="9"/>
  <c r="Z15" i="9"/>
  <c r="Y15" i="9"/>
  <c r="X15" i="9"/>
  <c r="W15" i="9"/>
  <c r="V15" i="9"/>
  <c r="U15" i="9"/>
  <c r="T15" i="9"/>
  <c r="S15" i="9"/>
  <c r="R15" i="9"/>
  <c r="Q15" i="9"/>
  <c r="M15" i="9"/>
  <c r="L15" i="9"/>
  <c r="O15" i="9" s="1"/>
  <c r="N15" i="9" s="1"/>
  <c r="K15" i="9"/>
  <c r="J15" i="9"/>
  <c r="I15" i="9"/>
  <c r="H15" i="9"/>
  <c r="G15" i="9"/>
  <c r="F15" i="9"/>
  <c r="E15" i="9"/>
  <c r="D15" i="9"/>
  <c r="C15" i="9"/>
  <c r="BK14" i="9"/>
  <c r="BJ14" i="9"/>
  <c r="BI14" i="9"/>
  <c r="BH14" i="9"/>
  <c r="BG14" i="9"/>
  <c r="BF14" i="9"/>
  <c r="BE14" i="9"/>
  <c r="BD14" i="9"/>
  <c r="BC14" i="9"/>
  <c r="BB14" i="9"/>
  <c r="BA14" i="9"/>
  <c r="AZ14" i="9"/>
  <c r="AY14" i="9"/>
  <c r="AX14" i="9"/>
  <c r="AW14" i="9"/>
  <c r="AV14" i="9"/>
  <c r="AU14" i="9"/>
  <c r="AT14" i="9"/>
  <c r="AS14" i="9"/>
  <c r="AR14" i="9"/>
  <c r="AQ14" i="9"/>
  <c r="AP14" i="9"/>
  <c r="AO14" i="9"/>
  <c r="AN14" i="9"/>
  <c r="AM14" i="9"/>
  <c r="AL14" i="9"/>
  <c r="AK14" i="9"/>
  <c r="AJ14" i="9"/>
  <c r="AI14" i="9"/>
  <c r="AH14" i="9"/>
  <c r="AG14" i="9"/>
  <c r="AF14" i="9"/>
  <c r="AE14" i="9"/>
  <c r="AD14" i="9"/>
  <c r="AC14" i="9"/>
  <c r="AB14" i="9"/>
  <c r="AA14" i="9"/>
  <c r="Z14" i="9"/>
  <c r="Y14" i="9"/>
  <c r="X14" i="9"/>
  <c r="W14" i="9"/>
  <c r="V14" i="9"/>
  <c r="U14" i="9"/>
  <c r="T14" i="9"/>
  <c r="S14" i="9"/>
  <c r="R14" i="9"/>
  <c r="Q14" i="9"/>
  <c r="M14" i="9"/>
  <c r="O14" i="9" s="1"/>
  <c r="N14" i="9" s="1"/>
  <c r="L14" i="9"/>
  <c r="K14" i="9"/>
  <c r="J14" i="9"/>
  <c r="I14" i="9"/>
  <c r="H14" i="9"/>
  <c r="G14" i="9"/>
  <c r="F14" i="9"/>
  <c r="E14" i="9"/>
  <c r="D14" i="9"/>
  <c r="C14" i="9"/>
  <c r="BM13" i="9"/>
  <c r="BL13" i="9" s="1"/>
  <c r="BK13" i="9"/>
  <c r="BJ13" i="9"/>
  <c r="BI13" i="9"/>
  <c r="BH13" i="9"/>
  <c r="BG13" i="9"/>
  <c r="BF13" i="9"/>
  <c r="BE13" i="9"/>
  <c r="BD13" i="9"/>
  <c r="BC13" i="9"/>
  <c r="BB13" i="9"/>
  <c r="BA13" i="9"/>
  <c r="AZ13" i="9"/>
  <c r="AY13" i="9"/>
  <c r="AX13" i="9"/>
  <c r="AW13" i="9"/>
  <c r="AV13" i="9"/>
  <c r="AU13" i="9"/>
  <c r="AT13" i="9"/>
  <c r="AS13" i="9"/>
  <c r="AR13" i="9"/>
  <c r="AQ13" i="9"/>
  <c r="AP13" i="9"/>
  <c r="AO13" i="9"/>
  <c r="AN13" i="9"/>
  <c r="AM13" i="9"/>
  <c r="AL13" i="9"/>
  <c r="AK13" i="9"/>
  <c r="AJ13" i="9"/>
  <c r="AI13" i="9"/>
  <c r="AH13" i="9"/>
  <c r="AG13" i="9"/>
  <c r="AF13" i="9"/>
  <c r="AE13" i="9"/>
  <c r="AD13" i="9"/>
  <c r="AC13" i="9"/>
  <c r="AB13" i="9"/>
  <c r="AA13" i="9"/>
  <c r="Z13" i="9"/>
  <c r="Y13" i="9"/>
  <c r="X13" i="9"/>
  <c r="W13" i="9"/>
  <c r="V13" i="9"/>
  <c r="U13" i="9"/>
  <c r="T13" i="9"/>
  <c r="S13" i="9"/>
  <c r="R13" i="9"/>
  <c r="Q13" i="9"/>
  <c r="M13" i="9"/>
  <c r="L13" i="9"/>
  <c r="O13" i="9" s="1"/>
  <c r="N13" i="9" s="1"/>
  <c r="K13" i="9"/>
  <c r="J13" i="9"/>
  <c r="I13" i="9"/>
  <c r="H13" i="9"/>
  <c r="G13" i="9"/>
  <c r="F13" i="9"/>
  <c r="E13" i="9"/>
  <c r="D13" i="9"/>
  <c r="C13" i="9"/>
  <c r="BK12" i="9"/>
  <c r="BJ12" i="9"/>
  <c r="BI12" i="9"/>
  <c r="BH12" i="9"/>
  <c r="BG12" i="9"/>
  <c r="BF12" i="9"/>
  <c r="BE12" i="9"/>
  <c r="BD12" i="9"/>
  <c r="BC12" i="9"/>
  <c r="BB12" i="9"/>
  <c r="BA12" i="9"/>
  <c r="AZ12" i="9"/>
  <c r="AY12" i="9"/>
  <c r="AX12" i="9"/>
  <c r="AW12" i="9"/>
  <c r="AV12" i="9"/>
  <c r="AU12" i="9"/>
  <c r="AT12" i="9"/>
  <c r="AS12" i="9"/>
  <c r="AR12" i="9"/>
  <c r="AQ12" i="9"/>
  <c r="AP12" i="9"/>
  <c r="AO12" i="9"/>
  <c r="AN12" i="9"/>
  <c r="AM12" i="9"/>
  <c r="AL12" i="9"/>
  <c r="AK12" i="9"/>
  <c r="AJ12" i="9"/>
  <c r="AI12" i="9"/>
  <c r="AH12" i="9"/>
  <c r="AG12" i="9"/>
  <c r="AF12" i="9"/>
  <c r="AE12" i="9"/>
  <c r="AD12" i="9"/>
  <c r="AC12" i="9"/>
  <c r="AB12" i="9"/>
  <c r="AA12" i="9"/>
  <c r="Z12" i="9"/>
  <c r="Y12" i="9"/>
  <c r="X12" i="9"/>
  <c r="W12" i="9"/>
  <c r="V12" i="9"/>
  <c r="U12" i="9"/>
  <c r="T12" i="9"/>
  <c r="S12" i="9"/>
  <c r="R12" i="9"/>
  <c r="Q12" i="9"/>
  <c r="M12" i="9"/>
  <c r="O12" i="9" s="1"/>
  <c r="N12" i="9" s="1"/>
  <c r="L12" i="9"/>
  <c r="K12" i="9"/>
  <c r="J12" i="9"/>
  <c r="I12" i="9"/>
  <c r="H12" i="9"/>
  <c r="G12" i="9"/>
  <c r="F12" i="9"/>
  <c r="E12" i="9"/>
  <c r="D12" i="9"/>
  <c r="C12" i="9"/>
  <c r="BM11" i="9"/>
  <c r="BL11" i="9" s="1"/>
  <c r="BK11" i="9"/>
  <c r="BJ11" i="9"/>
  <c r="BI11" i="9"/>
  <c r="BH11" i="9"/>
  <c r="BG11" i="9"/>
  <c r="BF11" i="9"/>
  <c r="BE11" i="9"/>
  <c r="BD11" i="9"/>
  <c r="BC11" i="9"/>
  <c r="BB11" i="9"/>
  <c r="BA11" i="9"/>
  <c r="AZ11" i="9"/>
  <c r="AY11" i="9"/>
  <c r="AX11" i="9"/>
  <c r="AW11" i="9"/>
  <c r="AV11" i="9"/>
  <c r="AU11" i="9"/>
  <c r="AT11" i="9"/>
  <c r="AS11" i="9"/>
  <c r="AR11" i="9"/>
  <c r="AQ11" i="9"/>
  <c r="AP11" i="9"/>
  <c r="AO11" i="9"/>
  <c r="AN11" i="9"/>
  <c r="AM11" i="9"/>
  <c r="AL11" i="9"/>
  <c r="AK11" i="9"/>
  <c r="AJ11" i="9"/>
  <c r="AI11" i="9"/>
  <c r="AH11" i="9"/>
  <c r="AG11" i="9"/>
  <c r="AF11" i="9"/>
  <c r="AE11" i="9"/>
  <c r="AD11" i="9"/>
  <c r="AC11" i="9"/>
  <c r="AB11" i="9"/>
  <c r="AA11" i="9"/>
  <c r="Z11" i="9"/>
  <c r="Y11" i="9"/>
  <c r="X11" i="9"/>
  <c r="W11" i="9"/>
  <c r="V11" i="9"/>
  <c r="U11" i="9"/>
  <c r="T11" i="9"/>
  <c r="S11" i="9"/>
  <c r="R11" i="9"/>
  <c r="Q11" i="9"/>
  <c r="M11" i="9"/>
  <c r="L11" i="9"/>
  <c r="O11" i="9" s="1"/>
  <c r="N11" i="9" s="1"/>
  <c r="K11" i="9"/>
  <c r="J11" i="9"/>
  <c r="I11" i="9"/>
  <c r="H11" i="9"/>
  <c r="G11" i="9"/>
  <c r="F11" i="9"/>
  <c r="E11" i="9"/>
  <c r="D11" i="9"/>
  <c r="C11" i="9"/>
  <c r="BK10" i="9"/>
  <c r="BJ10" i="9"/>
  <c r="BI10" i="9"/>
  <c r="BH10" i="9"/>
  <c r="BG10" i="9"/>
  <c r="BF10" i="9"/>
  <c r="BE10" i="9"/>
  <c r="BD10" i="9"/>
  <c r="BC10" i="9"/>
  <c r="BB10" i="9"/>
  <c r="BA10" i="9"/>
  <c r="AZ10" i="9"/>
  <c r="AY10" i="9"/>
  <c r="AX10" i="9"/>
  <c r="AW10" i="9"/>
  <c r="AV10" i="9"/>
  <c r="AU10" i="9"/>
  <c r="AT10" i="9"/>
  <c r="AS10" i="9"/>
  <c r="AR10" i="9"/>
  <c r="AQ10" i="9"/>
  <c r="AP10" i="9"/>
  <c r="AO10" i="9"/>
  <c r="AN10" i="9"/>
  <c r="AM10" i="9"/>
  <c r="AL10" i="9"/>
  <c r="AK10" i="9"/>
  <c r="AJ10" i="9"/>
  <c r="AI10" i="9"/>
  <c r="AH10" i="9"/>
  <c r="AG10" i="9"/>
  <c r="AF10" i="9"/>
  <c r="AE10" i="9"/>
  <c r="AD10" i="9"/>
  <c r="AC10" i="9"/>
  <c r="AB10" i="9"/>
  <c r="AA10" i="9"/>
  <c r="Z10" i="9"/>
  <c r="Y10" i="9"/>
  <c r="X10" i="9"/>
  <c r="W10" i="9"/>
  <c r="V10" i="9"/>
  <c r="U10" i="9"/>
  <c r="T10" i="9"/>
  <c r="S10" i="9"/>
  <c r="R10" i="9"/>
  <c r="Q10" i="9"/>
  <c r="M10" i="9"/>
  <c r="O10" i="9" s="1"/>
  <c r="N10" i="9" s="1"/>
  <c r="L10" i="9"/>
  <c r="K10" i="9"/>
  <c r="J10" i="9"/>
  <c r="I10" i="9"/>
  <c r="H10" i="9"/>
  <c r="G10" i="9"/>
  <c r="F10" i="9"/>
  <c r="E10" i="9"/>
  <c r="D10" i="9"/>
  <c r="C10" i="9"/>
  <c r="BK9" i="9"/>
  <c r="BM9" i="9" s="1"/>
  <c r="BL9" i="9" s="1"/>
  <c r="BJ9" i="9"/>
  <c r="BI9" i="9"/>
  <c r="BH9" i="9"/>
  <c r="BG9" i="9"/>
  <c r="BF9" i="9"/>
  <c r="BE9" i="9"/>
  <c r="BD9" i="9"/>
  <c r="BC9" i="9"/>
  <c r="BB9" i="9"/>
  <c r="BA9" i="9"/>
  <c r="AZ9" i="9"/>
  <c r="AY9" i="9"/>
  <c r="AX9" i="9"/>
  <c r="AW9" i="9"/>
  <c r="AV9" i="9"/>
  <c r="AU9" i="9"/>
  <c r="AT9" i="9"/>
  <c r="AS9" i="9"/>
  <c r="AR9" i="9"/>
  <c r="AQ9" i="9"/>
  <c r="AP9" i="9"/>
  <c r="AO9" i="9"/>
  <c r="AN9" i="9"/>
  <c r="AM9" i="9"/>
  <c r="AL9" i="9"/>
  <c r="AK9" i="9"/>
  <c r="AJ9" i="9"/>
  <c r="AI9" i="9"/>
  <c r="AH9" i="9"/>
  <c r="AG9" i="9"/>
  <c r="AF9" i="9"/>
  <c r="AE9" i="9"/>
  <c r="AD9" i="9"/>
  <c r="AC9" i="9"/>
  <c r="AB9" i="9"/>
  <c r="AA9" i="9"/>
  <c r="Z9" i="9"/>
  <c r="Y9" i="9"/>
  <c r="X9" i="9"/>
  <c r="W9" i="9"/>
  <c r="V9" i="9"/>
  <c r="U9" i="9"/>
  <c r="T9" i="9"/>
  <c r="S9" i="9"/>
  <c r="R9" i="9"/>
  <c r="Q9" i="9"/>
  <c r="M9" i="9"/>
  <c r="L9" i="9"/>
  <c r="O9" i="9" s="1"/>
  <c r="N9" i="9" s="1"/>
  <c r="K9" i="9"/>
  <c r="J9" i="9"/>
  <c r="I9" i="9"/>
  <c r="H9" i="9"/>
  <c r="G9" i="9"/>
  <c r="F9" i="9"/>
  <c r="E9" i="9"/>
  <c r="D9" i="9"/>
  <c r="C9" i="9"/>
  <c r="BK8" i="9"/>
  <c r="BM8" i="9" s="1"/>
  <c r="BL8" i="9" s="1"/>
  <c r="BJ8" i="9"/>
  <c r="BI8" i="9"/>
  <c r="BH8" i="9"/>
  <c r="BG8" i="9"/>
  <c r="BF8" i="9"/>
  <c r="BE8" i="9"/>
  <c r="BD8" i="9"/>
  <c r="BC8" i="9"/>
  <c r="BB8" i="9"/>
  <c r="BA8" i="9"/>
  <c r="AZ8" i="9"/>
  <c r="AY8" i="9"/>
  <c r="AX8" i="9"/>
  <c r="AW8" i="9"/>
  <c r="AV8" i="9"/>
  <c r="AU8" i="9"/>
  <c r="AT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M8" i="9"/>
  <c r="O8" i="9" s="1"/>
  <c r="N8" i="9" s="1"/>
  <c r="L8" i="9"/>
  <c r="K8" i="9"/>
  <c r="J8" i="9"/>
  <c r="I8" i="9"/>
  <c r="H8" i="9"/>
  <c r="G8" i="9"/>
  <c r="F8" i="9"/>
  <c r="E8" i="9"/>
  <c r="D8" i="9"/>
  <c r="C8" i="9"/>
  <c r="BK7" i="9"/>
  <c r="BM7" i="9" s="1"/>
  <c r="BL7" i="9" s="1"/>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M7" i="9"/>
  <c r="L7" i="9"/>
  <c r="O7" i="9" s="1"/>
  <c r="N7" i="9" s="1"/>
  <c r="K7" i="9"/>
  <c r="J7" i="9"/>
  <c r="I7" i="9"/>
  <c r="H7" i="9"/>
  <c r="G7" i="9"/>
  <c r="F7" i="9"/>
  <c r="E7" i="9"/>
  <c r="D7" i="9"/>
  <c r="C7" i="9"/>
  <c r="BK6" i="9"/>
  <c r="BM6" i="9" s="1"/>
  <c r="BL6" i="9" s="1"/>
  <c r="BJ6" i="9"/>
  <c r="BI6" i="9"/>
  <c r="BH6" i="9"/>
  <c r="BG6" i="9"/>
  <c r="BF6" i="9"/>
  <c r="BE6" i="9"/>
  <c r="BD6" i="9"/>
  <c r="BC6" i="9"/>
  <c r="BB6" i="9"/>
  <c r="BA6" i="9"/>
  <c r="AZ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T6" i="9"/>
  <c r="S6" i="9"/>
  <c r="R6" i="9"/>
  <c r="Q6" i="9"/>
  <c r="M6" i="9"/>
  <c r="O6" i="9" s="1"/>
  <c r="N6" i="9" s="1"/>
  <c r="L6" i="9"/>
  <c r="K6" i="9"/>
  <c r="J6" i="9"/>
  <c r="I6" i="9"/>
  <c r="H6" i="9"/>
  <c r="G6" i="9"/>
  <c r="F6" i="9"/>
  <c r="E6" i="9"/>
  <c r="D6" i="9"/>
  <c r="C6" i="9"/>
  <c r="BK5" i="9"/>
  <c r="BJ5" i="9"/>
  <c r="BI5" i="9"/>
  <c r="BH5" i="9"/>
  <c r="BG5" i="9"/>
  <c r="BF5" i="9"/>
  <c r="BE5" i="9"/>
  <c r="BD5" i="9"/>
  <c r="BC5" i="9"/>
  <c r="BB5" i="9"/>
  <c r="BA5" i="9"/>
  <c r="AZ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T5" i="9"/>
  <c r="S5" i="9"/>
  <c r="R5" i="9"/>
  <c r="Q5" i="9"/>
  <c r="M5" i="9"/>
  <c r="L5" i="9"/>
  <c r="K5" i="9"/>
  <c r="J5" i="9"/>
  <c r="I5" i="9"/>
  <c r="H5" i="9"/>
  <c r="G5" i="9"/>
  <c r="F5" i="9"/>
  <c r="E5" i="9"/>
  <c r="D5" i="9"/>
  <c r="C5" i="9"/>
  <c r="B4" i="9"/>
  <c r="BL23" i="8"/>
  <c r="BK23" i="8"/>
  <c r="BM23" i="8" s="1"/>
  <c r="BJ23" i="8"/>
  <c r="BI23" i="8"/>
  <c r="BH23" i="8"/>
  <c r="BG23" i="8"/>
  <c r="BF23" i="8"/>
  <c r="BE23" i="8"/>
  <c r="BD23"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O23" i="8"/>
  <c r="N23" i="8" s="1"/>
  <c r="M23" i="8"/>
  <c r="L23" i="8"/>
  <c r="K23" i="8"/>
  <c r="J23" i="8"/>
  <c r="I23" i="8"/>
  <c r="H23" i="8"/>
  <c r="G23" i="8"/>
  <c r="F23" i="8"/>
  <c r="E23" i="8"/>
  <c r="D23" i="8"/>
  <c r="C23" i="8"/>
  <c r="BM22" i="8"/>
  <c r="BL22" i="8"/>
  <c r="BK22" i="8"/>
  <c r="BJ22" i="8"/>
  <c r="BI22" i="8"/>
  <c r="BH22" i="8"/>
  <c r="BG22" i="8"/>
  <c r="BF22" i="8"/>
  <c r="BE22" i="8"/>
  <c r="BD22"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M22" i="8"/>
  <c r="O22" i="8" s="1"/>
  <c r="N22" i="8" s="1"/>
  <c r="L22" i="8"/>
  <c r="K22" i="8"/>
  <c r="J22" i="8"/>
  <c r="I22" i="8"/>
  <c r="H22" i="8"/>
  <c r="G22" i="8"/>
  <c r="F22" i="8"/>
  <c r="E22" i="8"/>
  <c r="D22" i="8"/>
  <c r="C22" i="8"/>
  <c r="BK21" i="8"/>
  <c r="BM21" i="8" s="1"/>
  <c r="BL21" i="8" s="1"/>
  <c r="BJ21" i="8"/>
  <c r="BI21" i="8"/>
  <c r="BH21" i="8"/>
  <c r="BG21"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M21" i="8"/>
  <c r="O21" i="8" s="1"/>
  <c r="N21" i="8" s="1"/>
  <c r="L21" i="8"/>
  <c r="K21" i="8"/>
  <c r="J21" i="8"/>
  <c r="I21" i="8"/>
  <c r="H21" i="8"/>
  <c r="G21" i="8"/>
  <c r="F21" i="8"/>
  <c r="E21" i="8"/>
  <c r="D21" i="8"/>
  <c r="C21" i="8"/>
  <c r="BM20" i="8"/>
  <c r="BL20" i="8"/>
  <c r="BK20" i="8"/>
  <c r="BJ20" i="8"/>
  <c r="BI20" i="8"/>
  <c r="BH20" i="8"/>
  <c r="BG20" i="8"/>
  <c r="BF20" i="8"/>
  <c r="BE20" i="8"/>
  <c r="BD20" i="8"/>
  <c r="BC20" i="8"/>
  <c r="BB20" i="8"/>
  <c r="BA20" i="8"/>
  <c r="AZ20"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O20" i="8"/>
  <c r="N20" i="8" s="1"/>
  <c r="M20" i="8"/>
  <c r="L20" i="8"/>
  <c r="K20" i="8"/>
  <c r="J20" i="8"/>
  <c r="I20" i="8"/>
  <c r="H20" i="8"/>
  <c r="G20" i="8"/>
  <c r="F20" i="8"/>
  <c r="E20" i="8"/>
  <c r="D20" i="8"/>
  <c r="C20" i="8"/>
  <c r="BL19" i="8"/>
  <c r="BK19" i="8"/>
  <c r="BM19" i="8" s="1"/>
  <c r="BJ19" i="8"/>
  <c r="BI19" i="8"/>
  <c r="BH19" i="8"/>
  <c r="BG19" i="8"/>
  <c r="BF19" i="8"/>
  <c r="BE19" i="8"/>
  <c r="BD19" i="8"/>
  <c r="BC19"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O19" i="8"/>
  <c r="N19" i="8" s="1"/>
  <c r="M19" i="8"/>
  <c r="L19" i="8"/>
  <c r="K19" i="8"/>
  <c r="J19" i="8"/>
  <c r="I19" i="8"/>
  <c r="H19" i="8"/>
  <c r="G19" i="8"/>
  <c r="F19" i="8"/>
  <c r="E19" i="8"/>
  <c r="D19" i="8"/>
  <c r="C19" i="8"/>
  <c r="BM18" i="8"/>
  <c r="BL18" i="8"/>
  <c r="BK18" i="8"/>
  <c r="BJ18" i="8"/>
  <c r="BI18" i="8"/>
  <c r="BH18" i="8"/>
  <c r="BG18" i="8"/>
  <c r="BF18" i="8"/>
  <c r="BE18" i="8"/>
  <c r="BD18" i="8"/>
  <c r="BC18" i="8"/>
  <c r="BB18" i="8"/>
  <c r="BA18" i="8"/>
  <c r="AZ18" i="8"/>
  <c r="AY18" i="8"/>
  <c r="AX18" i="8"/>
  <c r="AW18" i="8"/>
  <c r="AV18" i="8"/>
  <c r="AU18" i="8"/>
  <c r="AT18" i="8"/>
  <c r="AS18" i="8"/>
  <c r="AR18" i="8"/>
  <c r="AQ18" i="8"/>
  <c r="AP18" i="8"/>
  <c r="AO18" i="8"/>
  <c r="AN18" i="8"/>
  <c r="AM18" i="8"/>
  <c r="AL18" i="8"/>
  <c r="AK18" i="8"/>
  <c r="AJ18" i="8"/>
  <c r="AI18" i="8"/>
  <c r="AH18" i="8"/>
  <c r="AG18" i="8"/>
  <c r="AF18" i="8"/>
  <c r="AE18" i="8"/>
  <c r="AD18" i="8"/>
  <c r="AC18" i="8"/>
  <c r="AB18" i="8"/>
  <c r="AA18" i="8"/>
  <c r="Z18" i="8"/>
  <c r="Y18" i="8"/>
  <c r="X18" i="8"/>
  <c r="W18" i="8"/>
  <c r="V18" i="8"/>
  <c r="U18" i="8"/>
  <c r="T18" i="8"/>
  <c r="S18" i="8"/>
  <c r="R18" i="8"/>
  <c r="Q18" i="8"/>
  <c r="M18" i="8"/>
  <c r="O18" i="8" s="1"/>
  <c r="N18" i="8" s="1"/>
  <c r="L18" i="8"/>
  <c r="K18" i="8"/>
  <c r="J18" i="8"/>
  <c r="I18" i="8"/>
  <c r="H18" i="8"/>
  <c r="G18" i="8"/>
  <c r="F18" i="8"/>
  <c r="E18" i="8"/>
  <c r="D18" i="8"/>
  <c r="C18" i="8"/>
  <c r="BK17" i="8"/>
  <c r="BM17" i="8" s="1"/>
  <c r="BL17" i="8" s="1"/>
  <c r="BJ17" i="8"/>
  <c r="BI17" i="8"/>
  <c r="BH17" i="8"/>
  <c r="BG17" i="8"/>
  <c r="BF17" i="8"/>
  <c r="BE17" i="8"/>
  <c r="BD17" i="8"/>
  <c r="BC17" i="8"/>
  <c r="BB17" i="8"/>
  <c r="BA17" i="8"/>
  <c r="AZ17" i="8"/>
  <c r="AY17" i="8"/>
  <c r="AX17" i="8"/>
  <c r="AW17" i="8"/>
  <c r="AV17" i="8"/>
  <c r="AU17" i="8"/>
  <c r="AT17" i="8"/>
  <c r="AS17" i="8"/>
  <c r="AR17" i="8"/>
  <c r="AQ17" i="8"/>
  <c r="AP17" i="8"/>
  <c r="AO17" i="8"/>
  <c r="AN17" i="8"/>
  <c r="AM17" i="8"/>
  <c r="AL17" i="8"/>
  <c r="AK17" i="8"/>
  <c r="AJ17" i="8"/>
  <c r="AI17" i="8"/>
  <c r="AH17" i="8"/>
  <c r="AG17" i="8"/>
  <c r="AF17" i="8"/>
  <c r="AE17" i="8"/>
  <c r="AD17" i="8"/>
  <c r="AC17" i="8"/>
  <c r="AB17" i="8"/>
  <c r="AA17" i="8"/>
  <c r="Z17" i="8"/>
  <c r="Y17" i="8"/>
  <c r="X17" i="8"/>
  <c r="W17" i="8"/>
  <c r="V17" i="8"/>
  <c r="U17" i="8"/>
  <c r="T17" i="8"/>
  <c r="S17" i="8"/>
  <c r="R17" i="8"/>
  <c r="Q17" i="8"/>
  <c r="M17" i="8"/>
  <c r="O17" i="8" s="1"/>
  <c r="N17" i="8" s="1"/>
  <c r="L17" i="8"/>
  <c r="K17" i="8"/>
  <c r="J17" i="8"/>
  <c r="I17" i="8"/>
  <c r="H17" i="8"/>
  <c r="G17" i="8"/>
  <c r="F17" i="8"/>
  <c r="E17" i="8"/>
  <c r="D17" i="8"/>
  <c r="C17" i="8"/>
  <c r="BM16" i="8"/>
  <c r="BL16" i="8"/>
  <c r="BK16" i="8"/>
  <c r="BJ16" i="8"/>
  <c r="BI16" i="8"/>
  <c r="BH16" i="8"/>
  <c r="BG16"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AB16" i="8"/>
  <c r="AA16" i="8"/>
  <c r="Z16" i="8"/>
  <c r="Y16" i="8"/>
  <c r="X16" i="8"/>
  <c r="W16" i="8"/>
  <c r="V16" i="8"/>
  <c r="U16" i="8"/>
  <c r="T16" i="8"/>
  <c r="S16" i="8"/>
  <c r="R16" i="8"/>
  <c r="Q16" i="8"/>
  <c r="O16" i="8"/>
  <c r="N16" i="8" s="1"/>
  <c r="M16" i="8"/>
  <c r="L16" i="8"/>
  <c r="K16" i="8"/>
  <c r="J16" i="8"/>
  <c r="I16" i="8"/>
  <c r="H16" i="8"/>
  <c r="G16" i="8"/>
  <c r="F16" i="8"/>
  <c r="E16" i="8"/>
  <c r="D16" i="8"/>
  <c r="C16" i="8"/>
  <c r="BL15" i="8"/>
  <c r="BK15" i="8"/>
  <c r="BM15" i="8" s="1"/>
  <c r="BJ15" i="8"/>
  <c r="BI15" i="8"/>
  <c r="BH15" i="8"/>
  <c r="BG15" i="8"/>
  <c r="BF15" i="8"/>
  <c r="BE15" i="8"/>
  <c r="BD15" i="8"/>
  <c r="BC15" i="8"/>
  <c r="BB15" i="8"/>
  <c r="BA15" i="8"/>
  <c r="AZ15" i="8"/>
  <c r="AY15" i="8"/>
  <c r="AX15" i="8"/>
  <c r="AW15" i="8"/>
  <c r="AV15" i="8"/>
  <c r="AU15" i="8"/>
  <c r="AT15" i="8"/>
  <c r="AS15" i="8"/>
  <c r="AR15" i="8"/>
  <c r="AQ15" i="8"/>
  <c r="AP15" i="8"/>
  <c r="AO15" i="8"/>
  <c r="AN15" i="8"/>
  <c r="AM15" i="8"/>
  <c r="AL15" i="8"/>
  <c r="AK15" i="8"/>
  <c r="AJ15" i="8"/>
  <c r="AI15" i="8"/>
  <c r="AH15" i="8"/>
  <c r="AG15" i="8"/>
  <c r="AF15" i="8"/>
  <c r="AE15" i="8"/>
  <c r="AD15" i="8"/>
  <c r="AC15" i="8"/>
  <c r="AB15" i="8"/>
  <c r="AA15" i="8"/>
  <c r="Z15" i="8"/>
  <c r="Y15" i="8"/>
  <c r="X15" i="8"/>
  <c r="W15" i="8"/>
  <c r="V15" i="8"/>
  <c r="U15" i="8"/>
  <c r="T15" i="8"/>
  <c r="S15" i="8"/>
  <c r="R15" i="8"/>
  <c r="Q15" i="8"/>
  <c r="O15" i="8"/>
  <c r="N15" i="8" s="1"/>
  <c r="M15" i="8"/>
  <c r="L15" i="8"/>
  <c r="K15" i="8"/>
  <c r="J15" i="8"/>
  <c r="I15" i="8"/>
  <c r="H15" i="8"/>
  <c r="G15" i="8"/>
  <c r="F15" i="8"/>
  <c r="E15" i="8"/>
  <c r="D15" i="8"/>
  <c r="C15" i="8"/>
  <c r="BM14" i="8"/>
  <c r="BL14" i="8"/>
  <c r="BK14" i="8"/>
  <c r="BJ14" i="8"/>
  <c r="BI14"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M14" i="8"/>
  <c r="O14" i="8" s="1"/>
  <c r="N14" i="8" s="1"/>
  <c r="L14" i="8"/>
  <c r="K14" i="8"/>
  <c r="J14" i="8"/>
  <c r="I14" i="8"/>
  <c r="H14" i="8"/>
  <c r="G14" i="8"/>
  <c r="F14" i="8"/>
  <c r="E14" i="8"/>
  <c r="D14" i="8"/>
  <c r="C14" i="8"/>
  <c r="BK10" i="8"/>
  <c r="BJ10" i="8"/>
  <c r="BI10" i="8"/>
  <c r="BH10" i="8"/>
  <c r="BG10" i="8"/>
  <c r="BF10" i="8"/>
  <c r="BE10" i="8"/>
  <c r="BD10" i="8"/>
  <c r="BC10" i="8"/>
  <c r="BB10" i="8"/>
  <c r="BA10" i="8"/>
  <c r="AZ10" i="8"/>
  <c r="AY10" i="8"/>
  <c r="AX10" i="8"/>
  <c r="AW10" i="8"/>
  <c r="AV10" i="8"/>
  <c r="AU10" i="8"/>
  <c r="AT10" i="8"/>
  <c r="AS10" i="8"/>
  <c r="AR10" i="8"/>
  <c r="AQ10" i="8"/>
  <c r="AP10" i="8"/>
  <c r="AO10" i="8"/>
  <c r="AN10" i="8"/>
  <c r="AM10" i="8"/>
  <c r="AL10" i="8"/>
  <c r="AK10" i="8"/>
  <c r="AJ10" i="8"/>
  <c r="AI10" i="8"/>
  <c r="AH10" i="8"/>
  <c r="AG10" i="8"/>
  <c r="AF10" i="8"/>
  <c r="AE10" i="8"/>
  <c r="AD10" i="8"/>
  <c r="AC10" i="8"/>
  <c r="AB10" i="8"/>
  <c r="AA10" i="8"/>
  <c r="Z10" i="8"/>
  <c r="Y10" i="8"/>
  <c r="X10" i="8"/>
  <c r="W10" i="8"/>
  <c r="V10" i="8"/>
  <c r="U10" i="8"/>
  <c r="T10" i="8"/>
  <c r="S10" i="8"/>
  <c r="R10" i="8"/>
  <c r="Q10" i="8"/>
  <c r="M10" i="8"/>
  <c r="O10" i="8" s="1"/>
  <c r="N10" i="8" s="1"/>
  <c r="L10" i="8"/>
  <c r="K10" i="8"/>
  <c r="J10" i="8"/>
  <c r="I10" i="8"/>
  <c r="H10" i="8"/>
  <c r="G10" i="8"/>
  <c r="F10" i="8"/>
  <c r="E10" i="8"/>
  <c r="D10" i="8"/>
  <c r="C10" i="8"/>
  <c r="BM9" i="8"/>
  <c r="BL9" i="8" s="1"/>
  <c r="BK9" i="8"/>
  <c r="BJ9" i="8"/>
  <c r="BI9" i="8"/>
  <c r="BH9" i="8"/>
  <c r="BG9" i="8"/>
  <c r="BF9" i="8"/>
  <c r="BE9" i="8"/>
  <c r="BD9" i="8"/>
  <c r="BC9" i="8"/>
  <c r="BB9" i="8"/>
  <c r="BA9" i="8"/>
  <c r="AZ9" i="8"/>
  <c r="AY9" i="8"/>
  <c r="AX9" i="8"/>
  <c r="AW9" i="8"/>
  <c r="AV9" i="8"/>
  <c r="AU9" i="8"/>
  <c r="AT9" i="8"/>
  <c r="AS9" i="8"/>
  <c r="AR9" i="8"/>
  <c r="AQ9" i="8"/>
  <c r="AP9" i="8"/>
  <c r="AO9" i="8"/>
  <c r="AN9" i="8"/>
  <c r="AM9" i="8"/>
  <c r="AL9" i="8"/>
  <c r="AK9" i="8"/>
  <c r="AJ9" i="8"/>
  <c r="AI9" i="8"/>
  <c r="AH9" i="8"/>
  <c r="AG9" i="8"/>
  <c r="AF9" i="8"/>
  <c r="AE9" i="8"/>
  <c r="AD9" i="8"/>
  <c r="AC9" i="8"/>
  <c r="AB9" i="8"/>
  <c r="AA9" i="8"/>
  <c r="Z9" i="8"/>
  <c r="Y9" i="8"/>
  <c r="X9" i="8"/>
  <c r="W9" i="8"/>
  <c r="V9" i="8"/>
  <c r="U9" i="8"/>
  <c r="T9" i="8"/>
  <c r="S9" i="8"/>
  <c r="R9" i="8"/>
  <c r="Q9" i="8"/>
  <c r="M9" i="8"/>
  <c r="O9" i="8" s="1"/>
  <c r="N9" i="8" s="1"/>
  <c r="L9" i="8"/>
  <c r="K9" i="8"/>
  <c r="J9" i="8"/>
  <c r="I9" i="8"/>
  <c r="H9" i="8"/>
  <c r="G9" i="8"/>
  <c r="F9" i="8"/>
  <c r="E9" i="8"/>
  <c r="D9" i="8"/>
  <c r="C9" i="8"/>
  <c r="BK8" i="8"/>
  <c r="BJ8" i="8"/>
  <c r="BI8" i="8"/>
  <c r="BH8" i="8"/>
  <c r="BG8" i="8"/>
  <c r="BF8" i="8"/>
  <c r="BE8" i="8"/>
  <c r="BD8" i="8"/>
  <c r="BC8" i="8"/>
  <c r="BB8" i="8"/>
  <c r="BA8" i="8"/>
  <c r="AZ8" i="8"/>
  <c r="AY8" i="8"/>
  <c r="AX8" i="8"/>
  <c r="AW8" i="8"/>
  <c r="AV8" i="8"/>
  <c r="AU8" i="8"/>
  <c r="AT8" i="8"/>
  <c r="AS8" i="8"/>
  <c r="AR8" i="8"/>
  <c r="AQ8" i="8"/>
  <c r="AP8" i="8"/>
  <c r="AO8" i="8"/>
  <c r="AN8" i="8"/>
  <c r="AM8" i="8"/>
  <c r="AL8" i="8"/>
  <c r="AK8" i="8"/>
  <c r="AJ8" i="8"/>
  <c r="AI8" i="8"/>
  <c r="AH8" i="8"/>
  <c r="AG8" i="8"/>
  <c r="AF8" i="8"/>
  <c r="AE8" i="8"/>
  <c r="AD8" i="8"/>
  <c r="AC8" i="8"/>
  <c r="AB8" i="8"/>
  <c r="AA8" i="8"/>
  <c r="Z8" i="8"/>
  <c r="Y8" i="8"/>
  <c r="X8" i="8"/>
  <c r="W8" i="8"/>
  <c r="V8" i="8"/>
  <c r="U8" i="8"/>
  <c r="T8" i="8"/>
  <c r="S8" i="8"/>
  <c r="R8" i="8"/>
  <c r="Q8" i="8"/>
  <c r="O8" i="8"/>
  <c r="N8" i="8"/>
  <c r="M8" i="8"/>
  <c r="L8" i="8"/>
  <c r="K8" i="8"/>
  <c r="J8" i="8"/>
  <c r="I8" i="8"/>
  <c r="H8" i="8"/>
  <c r="G8" i="8"/>
  <c r="F8" i="8"/>
  <c r="E8" i="8"/>
  <c r="D8" i="8"/>
  <c r="C8" i="8"/>
  <c r="BM7" i="8"/>
  <c r="BL7" i="8" s="1"/>
  <c r="BK7" i="8"/>
  <c r="BJ7" i="8"/>
  <c r="BI7" i="8"/>
  <c r="BH7" i="8"/>
  <c r="BG7" i="8"/>
  <c r="BF7" i="8"/>
  <c r="BE7" i="8"/>
  <c r="BD7" i="8"/>
  <c r="BC7" i="8"/>
  <c r="BB7" i="8"/>
  <c r="BA7" i="8"/>
  <c r="AZ7" i="8"/>
  <c r="AY7" i="8"/>
  <c r="AX7" i="8"/>
  <c r="AW7" i="8"/>
  <c r="AV7" i="8"/>
  <c r="AU7" i="8"/>
  <c r="AT7" i="8"/>
  <c r="AS7" i="8"/>
  <c r="AR7" i="8"/>
  <c r="AQ7" i="8"/>
  <c r="AP7" i="8"/>
  <c r="AO7" i="8"/>
  <c r="AN7" i="8"/>
  <c r="AM7" i="8"/>
  <c r="AL7" i="8"/>
  <c r="AK7" i="8"/>
  <c r="AJ7" i="8"/>
  <c r="AI7" i="8"/>
  <c r="AH7" i="8"/>
  <c r="AG7" i="8"/>
  <c r="AF7" i="8"/>
  <c r="AE7" i="8"/>
  <c r="AD7" i="8"/>
  <c r="AC7" i="8"/>
  <c r="AB7" i="8"/>
  <c r="AA7" i="8"/>
  <c r="Z7" i="8"/>
  <c r="Y7" i="8"/>
  <c r="X7" i="8"/>
  <c r="W7" i="8"/>
  <c r="V7" i="8"/>
  <c r="U7" i="8"/>
  <c r="T7" i="8"/>
  <c r="S7" i="8"/>
  <c r="R7" i="8"/>
  <c r="Q7" i="8"/>
  <c r="M7" i="8"/>
  <c r="O7" i="8" s="1"/>
  <c r="N7" i="8" s="1"/>
  <c r="L7" i="8"/>
  <c r="K7" i="8"/>
  <c r="J7" i="8"/>
  <c r="I7" i="8"/>
  <c r="H7" i="8"/>
  <c r="G7" i="8"/>
  <c r="F7" i="8"/>
  <c r="E7" i="8"/>
  <c r="D7" i="8"/>
  <c r="C7" i="8"/>
  <c r="BK5" i="8"/>
  <c r="BJ5" i="8"/>
  <c r="BI5" i="8"/>
  <c r="BH5" i="8"/>
  <c r="BG5" i="8"/>
  <c r="BF5" i="8"/>
  <c r="BE5" i="8"/>
  <c r="BD5" i="8"/>
  <c r="BC5" i="8"/>
  <c r="BB5" i="8"/>
  <c r="BA5" i="8"/>
  <c r="AZ5" i="8"/>
  <c r="AY5" i="8"/>
  <c r="AX5" i="8"/>
  <c r="AW5" i="8"/>
  <c r="AV5" i="8"/>
  <c r="AU5" i="8"/>
  <c r="AT5" i="8"/>
  <c r="AS5" i="8"/>
  <c r="AR5" i="8"/>
  <c r="AQ5" i="8"/>
  <c r="AP5" i="8"/>
  <c r="AO5" i="8"/>
  <c r="AN5" i="8"/>
  <c r="AM5" i="8"/>
  <c r="AL5" i="8"/>
  <c r="AK5" i="8"/>
  <c r="AJ5" i="8"/>
  <c r="AI5" i="8"/>
  <c r="AH5" i="8"/>
  <c r="AG5" i="8"/>
  <c r="AF5" i="8"/>
  <c r="AE5" i="8"/>
  <c r="AD5" i="8"/>
  <c r="AC5" i="8"/>
  <c r="AB5" i="8"/>
  <c r="AA5" i="8"/>
  <c r="Z5" i="8"/>
  <c r="Y5" i="8"/>
  <c r="X5" i="8"/>
  <c r="W5" i="8"/>
  <c r="V5" i="8"/>
  <c r="U5" i="8"/>
  <c r="T5" i="8"/>
  <c r="S5" i="8"/>
  <c r="R5" i="8"/>
  <c r="Q5" i="8"/>
  <c r="M5" i="8"/>
  <c r="L5" i="8"/>
  <c r="K5" i="8"/>
  <c r="J5" i="8"/>
  <c r="I5" i="8"/>
  <c r="H5" i="8"/>
  <c r="G5" i="8"/>
  <c r="F5" i="8"/>
  <c r="E5" i="8"/>
  <c r="D5" i="8"/>
  <c r="C5" i="8"/>
  <c r="BM19" i="7"/>
  <c r="BL19" i="7"/>
  <c r="BK19"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O19" i="7"/>
  <c r="N19" i="7" s="1"/>
  <c r="M19" i="7"/>
  <c r="L19" i="7"/>
  <c r="K19" i="7"/>
  <c r="J19" i="7"/>
  <c r="I19" i="7"/>
  <c r="H19" i="7"/>
  <c r="G19" i="7"/>
  <c r="F19" i="7"/>
  <c r="E19" i="7"/>
  <c r="D19" i="7"/>
  <c r="C19" i="7"/>
  <c r="BK18" i="7"/>
  <c r="BJ18" i="7"/>
  <c r="BI18" i="7"/>
  <c r="BH18" i="7"/>
  <c r="BG18" i="7"/>
  <c r="BF18" i="7"/>
  <c r="BE18" i="7"/>
  <c r="BD18" i="7"/>
  <c r="BC18"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O18" i="7"/>
  <c r="N18" i="7" s="1"/>
  <c r="M18" i="7"/>
  <c r="L18" i="7"/>
  <c r="K18" i="7"/>
  <c r="J18" i="7"/>
  <c r="I18" i="7"/>
  <c r="H18" i="7"/>
  <c r="G18" i="7"/>
  <c r="F18" i="7"/>
  <c r="E18" i="7"/>
  <c r="D18" i="7"/>
  <c r="C18" i="7"/>
  <c r="BM17" i="7"/>
  <c r="BL17" i="7"/>
  <c r="BK17" i="7"/>
  <c r="BJ17" i="7"/>
  <c r="BI17" i="7"/>
  <c r="BH17" i="7"/>
  <c r="BG17"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M17" i="7"/>
  <c r="L17" i="7"/>
  <c r="O17" i="7" s="1"/>
  <c r="N17" i="7" s="1"/>
  <c r="K17" i="7"/>
  <c r="J17" i="7"/>
  <c r="I17" i="7"/>
  <c r="H17" i="7"/>
  <c r="G17" i="7"/>
  <c r="F17" i="7"/>
  <c r="E17" i="7"/>
  <c r="D17" i="7"/>
  <c r="C17" i="7"/>
  <c r="BK16" i="7"/>
  <c r="BJ16" i="7"/>
  <c r="BI16" i="7"/>
  <c r="BH16" i="7"/>
  <c r="BG16"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M16" i="7"/>
  <c r="O16" i="7" s="1"/>
  <c r="N16" i="7" s="1"/>
  <c r="L16" i="7"/>
  <c r="K16" i="7"/>
  <c r="J16" i="7"/>
  <c r="I16" i="7"/>
  <c r="H16" i="7"/>
  <c r="G16" i="7"/>
  <c r="F16" i="7"/>
  <c r="E16" i="7"/>
  <c r="D16" i="7"/>
  <c r="C16" i="7"/>
  <c r="BM15" i="7"/>
  <c r="BL15" i="7"/>
  <c r="BK15" i="7"/>
  <c r="BJ15" i="7"/>
  <c r="BI15" i="7"/>
  <c r="BH15" i="7"/>
  <c r="BG15" i="7"/>
  <c r="BF15" i="7"/>
  <c r="BE15"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O15" i="7"/>
  <c r="N15" i="7" s="1"/>
  <c r="M15" i="7"/>
  <c r="L15" i="7"/>
  <c r="K15" i="7"/>
  <c r="J15" i="7"/>
  <c r="I15" i="7"/>
  <c r="H15" i="7"/>
  <c r="G15" i="7"/>
  <c r="F15" i="7"/>
  <c r="E15" i="7"/>
  <c r="D15" i="7"/>
  <c r="C15" i="7"/>
  <c r="BK14" i="7"/>
  <c r="BJ14" i="7"/>
  <c r="BI14" i="7"/>
  <c r="BH14" i="7"/>
  <c r="BG14" i="7"/>
  <c r="BF14" i="7"/>
  <c r="BE14" i="7"/>
  <c r="BD14" i="7"/>
  <c r="BC14" i="7"/>
  <c r="BB14"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O14" i="7"/>
  <c r="N14" i="7" s="1"/>
  <c r="M14" i="7"/>
  <c r="L14" i="7"/>
  <c r="K14" i="7"/>
  <c r="J14" i="7"/>
  <c r="I14" i="7"/>
  <c r="H14" i="7"/>
  <c r="G14" i="7"/>
  <c r="F14" i="7"/>
  <c r="E14" i="7"/>
  <c r="D14" i="7"/>
  <c r="C14" i="7"/>
  <c r="BK13" i="7"/>
  <c r="BM13" i="7" s="1"/>
  <c r="BL13" i="7" s="1"/>
  <c r="BJ13" i="7"/>
  <c r="BI13" i="7"/>
  <c r="BH13" i="7"/>
  <c r="BG13" i="7"/>
  <c r="BF13" i="7"/>
  <c r="BE13" i="7"/>
  <c r="BD13" i="7"/>
  <c r="BC13" i="7"/>
  <c r="BB13"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M13" i="7"/>
  <c r="O13" i="7" s="1"/>
  <c r="N13" i="7" s="1"/>
  <c r="L13" i="7"/>
  <c r="K13" i="7"/>
  <c r="J13" i="7"/>
  <c r="I13" i="7"/>
  <c r="H13" i="7"/>
  <c r="G13" i="7"/>
  <c r="F13" i="7"/>
  <c r="E13" i="7"/>
  <c r="D13" i="7"/>
  <c r="C13" i="7"/>
  <c r="BM12" i="7"/>
  <c r="BL12" i="7"/>
  <c r="BK12" i="7"/>
  <c r="BJ12" i="7"/>
  <c r="BI12" i="7"/>
  <c r="BH12" i="7"/>
  <c r="BG12" i="7"/>
  <c r="BF12" i="7"/>
  <c r="BE12"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O12" i="7"/>
  <c r="N12" i="7" s="1"/>
  <c r="M12" i="7"/>
  <c r="L12" i="7"/>
  <c r="K12" i="7"/>
  <c r="J12" i="7"/>
  <c r="I12" i="7"/>
  <c r="H12" i="7"/>
  <c r="G12" i="7"/>
  <c r="F12" i="7"/>
  <c r="E12" i="7"/>
  <c r="D12" i="7"/>
  <c r="C12" i="7"/>
  <c r="BK11" i="7"/>
  <c r="BM11" i="7" s="1"/>
  <c r="BL11" i="7" s="1"/>
  <c r="BJ11" i="7"/>
  <c r="BI11" i="7"/>
  <c r="BH11" i="7"/>
  <c r="BG11" i="7"/>
  <c r="BF11" i="7"/>
  <c r="BE11" i="7"/>
  <c r="BD11" i="7"/>
  <c r="BC11" i="7"/>
  <c r="BB11"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M11" i="7"/>
  <c r="O11" i="7" s="1"/>
  <c r="N11" i="7" s="1"/>
  <c r="L11" i="7"/>
  <c r="K11" i="7"/>
  <c r="J11" i="7"/>
  <c r="I11" i="7"/>
  <c r="H11" i="7"/>
  <c r="G11" i="7"/>
  <c r="F11" i="7"/>
  <c r="E11" i="7"/>
  <c r="D11" i="7"/>
  <c r="C11" i="7"/>
  <c r="BM10" i="7"/>
  <c r="BL10" i="7"/>
  <c r="BK10" i="7"/>
  <c r="BJ10" i="7"/>
  <c r="BI10" i="7"/>
  <c r="BH10" i="7"/>
  <c r="BG10" i="7"/>
  <c r="BF10" i="7"/>
  <c r="BE10" i="7"/>
  <c r="BD10" i="7"/>
  <c r="BC10" i="7"/>
  <c r="BB10"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O10" i="7"/>
  <c r="N10" i="7" s="1"/>
  <c r="M10" i="7"/>
  <c r="L10" i="7"/>
  <c r="K10" i="7"/>
  <c r="J10" i="7"/>
  <c r="I10" i="7"/>
  <c r="H10" i="7"/>
  <c r="G10" i="7"/>
  <c r="F10" i="7"/>
  <c r="E10" i="7"/>
  <c r="D10" i="7"/>
  <c r="C10" i="7"/>
  <c r="BK9" i="7"/>
  <c r="BM9" i="7" s="1"/>
  <c r="BL9" i="7" s="1"/>
  <c r="BJ9" i="7"/>
  <c r="BI9" i="7"/>
  <c r="BH9" i="7"/>
  <c r="BG9" i="7"/>
  <c r="BF9" i="7"/>
  <c r="BE9" i="7"/>
  <c r="BD9" i="7"/>
  <c r="BC9" i="7"/>
  <c r="BB9"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M9" i="7"/>
  <c r="O9" i="7" s="1"/>
  <c r="N9" i="7" s="1"/>
  <c r="L9" i="7"/>
  <c r="K9" i="7"/>
  <c r="J9" i="7"/>
  <c r="I9" i="7"/>
  <c r="H9" i="7"/>
  <c r="G9" i="7"/>
  <c r="F9" i="7"/>
  <c r="E9" i="7"/>
  <c r="D9" i="7"/>
  <c r="C9" i="7"/>
  <c r="BM8" i="7"/>
  <c r="BL8" i="7"/>
  <c r="BK8" i="7"/>
  <c r="BJ8" i="7"/>
  <c r="BI8" i="7"/>
  <c r="BH8" i="7"/>
  <c r="BG8" i="7"/>
  <c r="BF8" i="7"/>
  <c r="BE8" i="7"/>
  <c r="BD8" i="7"/>
  <c r="BC8" i="7"/>
  <c r="BB8"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O8" i="7"/>
  <c r="N8" i="7" s="1"/>
  <c r="M8" i="7"/>
  <c r="L8" i="7"/>
  <c r="K8" i="7"/>
  <c r="J8" i="7"/>
  <c r="I8" i="7"/>
  <c r="H8" i="7"/>
  <c r="G8" i="7"/>
  <c r="F8" i="7"/>
  <c r="E8" i="7"/>
  <c r="D8" i="7"/>
  <c r="C8" i="7"/>
  <c r="BK7" i="7"/>
  <c r="BM7" i="7" s="1"/>
  <c r="BL7" i="7" s="1"/>
  <c r="BJ7" i="7"/>
  <c r="BI7" i="7"/>
  <c r="BH7" i="7"/>
  <c r="BG7" i="7"/>
  <c r="BF7" i="7"/>
  <c r="BE7" i="7"/>
  <c r="BD7" i="7"/>
  <c r="BC7" i="7"/>
  <c r="BB7"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M7" i="7"/>
  <c r="O7" i="7" s="1"/>
  <c r="N7" i="7" s="1"/>
  <c r="L7" i="7"/>
  <c r="K7" i="7"/>
  <c r="J7" i="7"/>
  <c r="I7" i="7"/>
  <c r="H7" i="7"/>
  <c r="G7" i="7"/>
  <c r="F7" i="7"/>
  <c r="E7" i="7"/>
  <c r="D7" i="7"/>
  <c r="C7" i="7"/>
  <c r="BM6" i="7"/>
  <c r="BL6" i="7"/>
  <c r="BK6" i="7"/>
  <c r="BJ6" i="7"/>
  <c r="BI6" i="7"/>
  <c r="BH6" i="7"/>
  <c r="BG6" i="7"/>
  <c r="BF6" i="7"/>
  <c r="BE6" i="7"/>
  <c r="BD6" i="7"/>
  <c r="BC6" i="7"/>
  <c r="BB6" i="7"/>
  <c r="BA6" i="7"/>
  <c r="AZ6" i="7"/>
  <c r="AY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O6" i="7"/>
  <c r="N6" i="7" s="1"/>
  <c r="M6" i="7"/>
  <c r="L6" i="7"/>
  <c r="K6" i="7"/>
  <c r="J6" i="7"/>
  <c r="I6" i="7"/>
  <c r="H6" i="7"/>
  <c r="G6" i="7"/>
  <c r="F6" i="7"/>
  <c r="E6" i="7"/>
  <c r="D6" i="7"/>
  <c r="C6" i="7"/>
  <c r="BK5" i="7"/>
  <c r="BJ5" i="7"/>
  <c r="BI5" i="7"/>
  <c r="BH5" i="7"/>
  <c r="BG5" i="7"/>
  <c r="BF5" i="7"/>
  <c r="BE5" i="7"/>
  <c r="BD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M5" i="7"/>
  <c r="L5" i="7"/>
  <c r="K5" i="7"/>
  <c r="J5" i="7"/>
  <c r="I5" i="7"/>
  <c r="H5" i="7"/>
  <c r="G5" i="7"/>
  <c r="F5" i="7"/>
  <c r="E5" i="7"/>
  <c r="D5" i="7"/>
  <c r="C5" i="7"/>
  <c r="B4" i="7"/>
  <c r="BM12" i="9" l="1"/>
  <c r="BL12" i="9" s="1"/>
  <c r="BM16" i="9"/>
  <c r="BL16" i="9" s="1"/>
  <c r="BM20" i="9"/>
  <c r="BL20" i="9" s="1"/>
  <c r="BM24" i="9"/>
  <c r="BL24" i="9" s="1"/>
  <c r="BM28" i="9"/>
  <c r="BL28" i="9" s="1"/>
  <c r="BM32" i="9"/>
  <c r="BL32" i="9" s="1"/>
  <c r="BM37" i="9"/>
  <c r="BL37" i="9" s="1"/>
  <c r="BM8" i="8"/>
  <c r="BL8" i="8" s="1"/>
  <c r="BM16" i="7"/>
  <c r="BL16" i="7" s="1"/>
  <c r="BM10" i="8"/>
  <c r="BL10" i="8" s="1"/>
  <c r="BM10" i="9"/>
  <c r="BL10" i="9" s="1"/>
  <c r="BM14" i="9"/>
  <c r="BL14" i="9" s="1"/>
  <c r="BM18" i="9"/>
  <c r="BL18" i="9" s="1"/>
  <c r="BM22" i="9"/>
  <c r="BL22" i="9" s="1"/>
  <c r="BM26" i="9"/>
  <c r="BL26" i="9" s="1"/>
  <c r="BM30" i="9"/>
  <c r="BL30" i="9" s="1"/>
  <c r="BM34" i="9"/>
  <c r="BL34" i="9" s="1"/>
  <c r="BM45" i="9"/>
  <c r="BL45" i="9" s="1"/>
  <c r="BM14" i="7"/>
  <c r="BL14" i="7" s="1"/>
  <c r="BM18" i="7"/>
  <c r="BL18" i="7" s="1"/>
  <c r="O38" i="9"/>
  <c r="N38" i="9" s="1"/>
  <c r="BM6" i="10"/>
  <c r="BL6" i="10" s="1"/>
  <c r="BM11" i="10"/>
  <c r="BL11" i="10" s="1"/>
  <c r="BM15" i="10"/>
  <c r="BL15" i="10" s="1"/>
  <c r="BM19" i="10"/>
  <c r="BL19" i="10" s="1"/>
  <c r="BM23" i="10"/>
  <c r="BL23" i="10" s="1"/>
  <c r="BM27" i="10"/>
  <c r="BL27" i="10" s="1"/>
  <c r="BM31" i="10"/>
  <c r="BL31" i="10" s="1"/>
  <c r="BM35" i="10"/>
  <c r="BL35" i="10" s="1"/>
  <c r="BM6" i="11"/>
  <c r="BL6" i="11" s="1"/>
  <c r="BM8" i="11"/>
  <c r="BL8" i="11" s="1"/>
  <c r="BM10" i="11"/>
  <c r="BL10" i="11" s="1"/>
  <c r="BM12" i="11"/>
  <c r="BL12" i="11" s="1"/>
  <c r="BM14" i="11"/>
  <c r="BL14" i="11" s="1"/>
  <c r="BM16" i="11"/>
  <c r="BL16" i="11" s="1"/>
  <c r="BM18" i="11"/>
  <c r="BL18" i="11" s="1"/>
  <c r="BM20" i="11"/>
  <c r="BL20" i="11" s="1"/>
  <c r="BM22" i="11"/>
  <c r="BL22" i="11" s="1"/>
  <c r="BM24" i="11"/>
  <c r="BL24" i="11" s="1"/>
  <c r="BM26" i="11"/>
  <c r="BL26" i="11" s="1"/>
  <c r="BM28" i="11"/>
  <c r="BL28" i="11" s="1"/>
  <c r="BM30" i="11"/>
  <c r="BL30" i="11" s="1"/>
  <c r="BM32" i="11"/>
  <c r="BL32" i="11" s="1"/>
  <c r="O36" i="9"/>
  <c r="N36" i="9" s="1"/>
  <c r="O44" i="9"/>
  <c r="N44" i="9" s="1"/>
  <c r="BM9" i="10"/>
  <c r="BL9" i="10" s="1"/>
  <c r="BM13" i="10"/>
  <c r="BL13" i="10" s="1"/>
  <c r="BM17" i="10"/>
  <c r="BL17" i="10" s="1"/>
  <c r="BM21" i="10"/>
  <c r="BL21" i="10" s="1"/>
  <c r="BM25" i="10"/>
  <c r="BL25" i="10" s="1"/>
  <c r="BM29" i="10"/>
  <c r="BL29" i="10" s="1"/>
  <c r="BM33" i="10"/>
  <c r="BL33" i="10" s="1"/>
  <c r="BM39" i="10"/>
  <c r="BL39" i="10" s="1"/>
  <c r="O40" i="10"/>
  <c r="N40" i="10" s="1"/>
  <c r="BM41" i="10"/>
  <c r="BL41" i="10" s="1"/>
  <c r="O42" i="10"/>
  <c r="N42" i="10" s="1"/>
  <c r="BM43" i="10"/>
  <c r="BL43" i="10" s="1"/>
  <c r="O44" i="10"/>
  <c r="N44" i="10" s="1"/>
  <c r="BM45" i="10"/>
  <c r="BL45" i="10" s="1"/>
</calcChain>
</file>

<file path=xl/sharedStrings.xml><?xml version="1.0" encoding="utf-8"?>
<sst xmlns="http://schemas.openxmlformats.org/spreadsheetml/2006/main" count="2328" uniqueCount="388">
  <si>
    <t>トン</t>
  </si>
  <si>
    <t>Tonnes</t>
  </si>
  <si>
    <t>吨</t>
  </si>
  <si>
    <t>Dates</t>
  </si>
  <si>
    <t>Active quarter</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</si>
  <si>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</si>
  <si>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</si>
  <si>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</si>
  <si>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</si>
  <si>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</si>
  <si>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</si>
  <si>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</si>
  <si>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</si>
  <si>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</si>
  <si>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</si>
  <si>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</si>
  <si>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</si>
  <si>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</si>
  <si>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</si>
  <si>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</si>
  <si>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</si>
  <si>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</si>
  <si>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</si>
  <si>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</si>
  <si>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</si>
  <si>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</si>
  <si>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</si>
  <si>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</si>
  <si>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</si>
  <si>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</si>
  <si>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</si>
  <si>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</si>
  <si>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</si>
  <si>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</si>
  <si>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</si>
  <si>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</si>
  <si>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</si>
  <si>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</si>
  <si>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</si>
  <si>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</si>
  <si>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</si>
  <si>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</si>
  <si>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</si>
  <si>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</si>
  <si>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</si>
  <si>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</si>
  <si>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</si>
  <si>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</si>
  <si>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</si>
  <si>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</si>
  <si>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</si>
  <si>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</si>
  <si>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百万米ドル</t>
  </si>
  <si>
    <t>US$mn</t>
  </si>
  <si>
    <t>美元$百万</t>
  </si>
  <si>
    <t>Current</t>
  </si>
  <si>
    <t>Quarter</t>
  </si>
  <si>
    <t>Last qtr</t>
  </si>
  <si>
    <t>Year</t>
  </si>
  <si>
    <t>2010</t>
  </si>
  <si>
    <t>2011</t>
  </si>
  <si>
    <t>2012</t>
  </si>
  <si>
    <t>2013</t>
  </si>
  <si>
    <t>2014</t>
  </si>
  <si>
    <t>2015</t>
  </si>
  <si>
    <t>2016</t>
  </si>
  <si>
    <t>2017</t>
  </si>
  <si>
    <t>2018</t>
  </si>
  <si>
    <t>2019</t>
  </si>
  <si>
    <t>2020</t>
  </si>
  <si>
    <t>2021</t>
  </si>
  <si>
    <t>Year ago</t>
  </si>
  <si>
    <t>LBMA Gold Price (US$/oz)</t>
  </si>
  <si>
    <t>Gold</t>
  </si>
  <si>
    <t>Match row</t>
  </si>
  <si>
    <t>Check col</t>
  </si>
  <si>
    <t>Lookup</t>
  </si>
  <si>
    <t>Chart Number</t>
  </si>
  <si>
    <t>Ser.no</t>
  </si>
  <si>
    <t>axis</t>
  </si>
  <si>
    <t>Series</t>
  </si>
  <si>
    <t>Legend</t>
  </si>
  <si>
    <t>YoY</t>
  </si>
  <si>
    <t>Cover</t>
  </si>
  <si>
    <t>Gold demand</t>
  </si>
  <si>
    <t>Table1.ton</t>
  </si>
  <si>
    <t>Jewellery</t>
  </si>
  <si>
    <t>Technology</t>
  </si>
  <si>
    <t>Investment</t>
  </si>
  <si>
    <t>Central bank net purchases</t>
  </si>
  <si>
    <t>Supply</t>
  </si>
  <si>
    <t>Table2.ton</t>
  </si>
  <si>
    <t>Highlights</t>
  </si>
  <si>
    <t>Total bar and coin</t>
  </si>
  <si>
    <t>ETFs and similar products</t>
  </si>
  <si>
    <t>India</t>
  </si>
  <si>
    <t>Table5.ton</t>
  </si>
  <si>
    <t>China</t>
  </si>
  <si>
    <t>Middle East</t>
  </si>
  <si>
    <t>United States</t>
  </si>
  <si>
    <t>Europe ex CIS</t>
  </si>
  <si>
    <t>Total supply</t>
  </si>
  <si>
    <t>Total mine supply</t>
  </si>
  <si>
    <t>Recycled gold</t>
  </si>
  <si>
    <t>Snapshot</t>
  </si>
  <si>
    <t>World total</t>
  </si>
  <si>
    <t>Table3.ton</t>
  </si>
  <si>
    <t>Table4.ton</t>
  </si>
  <si>
    <t>Electronics</t>
  </si>
  <si>
    <t>Other Industrial</t>
  </si>
  <si>
    <t>Dentistry</t>
  </si>
  <si>
    <t>Total bar and coin demand</t>
  </si>
  <si>
    <t>Physical Bar demand</t>
  </si>
  <si>
    <t>Official Coin</t>
  </si>
  <si>
    <t>Medals/Imitation Coin</t>
  </si>
  <si>
    <t>ETFs &amp; similar products</t>
  </si>
  <si>
    <t>Central banks &amp; other inst.</t>
  </si>
  <si>
    <t>Balance</t>
  </si>
  <si>
    <t>Mine production</t>
  </si>
  <si>
    <t>Net producer hedging</t>
  </si>
  <si>
    <t>Total Supply</t>
  </si>
  <si>
    <t>Jewellery Fabrication</t>
  </si>
  <si>
    <t>Technology Fabrication</t>
  </si>
  <si>
    <t>Sub-total above fabrication</t>
  </si>
  <si>
    <t>Total bar &amp; coin demand</t>
  </si>
  <si>
    <t>OTC investment &amp; stock flows</t>
  </si>
  <si>
    <t>Total Demand</t>
  </si>
  <si>
    <t>Pakistan</t>
  </si>
  <si>
    <t>Sri Lanka</t>
  </si>
  <si>
    <t>Greater 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</si>
  <si>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</si>
  <si>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</si>
  <si>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</si>
  <si>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</si>
  <si>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</si>
  <si>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</si>
  <si>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</si>
  <si>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</si>
  <si>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</si>
  <si>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</si>
  <si>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</si>
  <si>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</si>
  <si>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</si>
  <si>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</si>
  <si>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</si>
  <si>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</si>
  <si>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</si>
  <si>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t>
  </si>
  <si>
    <t>Americas</t>
  </si>
  <si>
    <t>Canada</t>
  </si>
  <si>
    <t>Mexico</t>
  </si>
  <si>
    <t>Brazil</t>
  </si>
  <si>
    <t>France</t>
  </si>
  <si>
    <t>Germany</t>
  </si>
  <si>
    <t>Italy</t>
  </si>
  <si>
    <t>Spain</t>
  </si>
  <si>
    <t>United Kingdom</t>
  </si>
  <si>
    <t>Switzerland</t>
  </si>
  <si>
    <t>Austria</t>
  </si>
  <si>
    <t>Other Europe</t>
  </si>
  <si>
    <t>Total above</t>
  </si>
  <si>
    <t>Other &amp; stock change</t>
  </si>
  <si>
    <t>World Total</t>
  </si>
  <si>
    <t>Consumer</t>
  </si>
  <si>
    <t>Prices</t>
  </si>
  <si>
    <t>USD</t>
  </si>
  <si>
    <t>Qtr.Avg</t>
  </si>
  <si>
    <t>US$/oz</t>
  </si>
  <si>
    <t>EUR</t>
  </si>
  <si>
    <t>€/oz</t>
  </si>
  <si>
    <t>GBP</t>
  </si>
  <si>
    <t>£/oz</t>
  </si>
  <si>
    <t>CHF</t>
  </si>
  <si>
    <t>CHF/kg</t>
  </si>
  <si>
    <t>JPY</t>
  </si>
  <si>
    <t>¥/g</t>
  </si>
  <si>
    <t>INR</t>
  </si>
  <si>
    <t>Rs/10g</t>
  </si>
  <si>
    <t>CNY</t>
  </si>
  <si>
    <t>RMB/g</t>
  </si>
  <si>
    <t>TRY</t>
  </si>
  <si>
    <t>TL/g</t>
  </si>
  <si>
    <t>Last</t>
  </si>
  <si>
    <t>Share of gold demand by category</t>
  </si>
  <si>
    <t>Gold Demand</t>
  </si>
  <si>
    <t>#DIV/0!</t>
  </si>
  <si>
    <t>Ann.Avg</t>
  </si>
  <si>
    <t>Gold Demand Trends Data Tables</t>
  </si>
  <si>
    <t>User guide</t>
  </si>
  <si>
    <t>Contents</t>
  </si>
  <si>
    <r>
      <rPr>
        <sz val="10"/>
        <color theme="1"/>
        <rFont val="Arial"/>
        <family val="2"/>
      </rPr>
      <t xml:space="preserve">This spreadsheet contains gold supply and demand data. It is presented in four ways:
</t>
    </r>
    <r>
      <rPr>
        <b/>
        <sz val="10"/>
        <color theme="1"/>
        <rFont val="Arial"/>
        <family val="2"/>
      </rPr>
      <t xml:space="preserve">
GDT summary tables: </t>
    </r>
    <r>
      <rPr>
        <sz val="10"/>
        <color theme="1"/>
        <rFont val="Arial"/>
        <family val="2"/>
      </rPr>
      <t>These are the tables included in the latest edition of Gold Demand Trends.</t>
    </r>
    <r>
      <rPr>
        <b/>
        <sz val="10"/>
        <color theme="1"/>
        <rFont val="Arial"/>
        <family val="2"/>
      </rPr>
      <t xml:space="preserve">
Global data</t>
    </r>
    <r>
      <rPr>
        <sz val="10"/>
        <color theme="1"/>
        <rFont val="Arial"/>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10"/>
        <color theme="1"/>
        <rFont val="Arial"/>
        <family val="2"/>
      </rPr>
      <t>Country data</t>
    </r>
    <r>
      <rPr>
        <sz val="10"/>
        <color theme="1"/>
        <rFont val="Arial"/>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10"/>
        <color theme="1"/>
        <rFont val="Arial"/>
        <family val="2"/>
      </rPr>
      <t>https://www.gold.org/goldhub/research/creating-consistent-historical-demand-and-supply-data-series</t>
    </r>
    <r>
      <rPr>
        <sz val="10"/>
        <color theme="1"/>
        <rFont val="Arial"/>
        <family val="2"/>
      </rPr>
      <t xml:space="preserve">
</t>
    </r>
    <r>
      <rPr>
        <b/>
        <sz val="10"/>
        <color theme="1"/>
        <rFont val="Arial"/>
        <family val="2"/>
      </rPr>
      <t>Other data</t>
    </r>
    <r>
      <rPr>
        <sz val="10"/>
        <color theme="1"/>
        <rFont val="Arial"/>
        <family val="2"/>
      </rPr>
      <t xml:space="preserve">: Here you can find data on prices, Indian supply, central bank gold and ETF holdings. 
For additional context around the factors influencing supply and demand dynamics, please see Gold Demand Trends: </t>
    </r>
    <r>
      <rPr>
        <b/>
        <sz val="10"/>
        <color theme="1"/>
        <rFont val="Arial"/>
        <family val="2"/>
      </rPr>
      <t>https://www.gold.org/goldhub/research/gold-demand-trends</t>
    </r>
  </si>
  <si>
    <t>Name</t>
  </si>
  <si>
    <t>Worksheet</t>
  </si>
  <si>
    <t>Description</t>
  </si>
  <si>
    <t>Disclaimer</t>
  </si>
  <si>
    <t>Copyright and usage information</t>
  </si>
  <si>
    <t>GDT Tables &gt;&gt;</t>
  </si>
  <si>
    <t>Executive Summary</t>
  </si>
  <si>
    <t>Exec Summary</t>
  </si>
  <si>
    <t>Aggregate gold demand for the latest year and quarter</t>
  </si>
  <si>
    <t>Snapshot Summary</t>
  </si>
  <si>
    <t>Key changes across demand sectors for the latest quarter</t>
  </si>
  <si>
    <t>Global data &gt;&gt;</t>
  </si>
  <si>
    <t>Aggregrate gold demand</t>
  </si>
  <si>
    <t>Demand by sector in tonnes/value</t>
  </si>
  <si>
    <t>Aggregate gold balance</t>
  </si>
  <si>
    <t>Gold Balance</t>
  </si>
  <si>
    <t>Gold demand and supply balance in tonnes/value</t>
  </si>
  <si>
    <t>Country data &gt;&gt;</t>
  </si>
  <si>
    <t>Jewellery demand by country</t>
  </si>
  <si>
    <t>Jewellery demand in tonnes/value</t>
  </si>
  <si>
    <t>Bar &amp; coin demand by country</t>
  </si>
  <si>
    <t>Bar &amp; Coin</t>
  </si>
  <si>
    <t>Investment demand in tonnes/value</t>
  </si>
  <si>
    <t>Consumer demand by country</t>
  </si>
  <si>
    <t>Consumer demand in tonnes/value</t>
  </si>
  <si>
    <t>Consumer demand per capita by country</t>
  </si>
  <si>
    <t>Consumer Per Capita</t>
  </si>
  <si>
    <t>Consumer demand per capita in grams</t>
  </si>
  <si>
    <t>China regional data</t>
  </si>
  <si>
    <t>Key gold data for China</t>
  </si>
  <si>
    <t>India regional data</t>
  </si>
  <si>
    <t>Key gold data for India</t>
  </si>
  <si>
    <t>Other data &gt;&gt;</t>
  </si>
  <si>
    <t>Annual and quarterly average prices</t>
  </si>
  <si>
    <t>LBMA Gold Price (PM) in key gold demand currencies</t>
  </si>
  <si>
    <t>Indian supply estimates</t>
  </si>
  <si>
    <t>India Supply</t>
  </si>
  <si>
    <t xml:space="preserve">Indian supply breakdown in tonnes </t>
  </si>
  <si>
    <t>Top 40 reported official gold holdings</t>
  </si>
  <si>
    <t>Official Reserves</t>
  </si>
  <si>
    <t>Top 40 central bank gold holdings in tonnes and % of total reserves</t>
  </si>
  <si>
    <t>Gold-backed ETFs and similar products</t>
  </si>
  <si>
    <t>ETFs</t>
  </si>
  <si>
    <t>Global gold-backed ETF holdings by the top 10 funds and by region</t>
  </si>
  <si>
    <t xml:space="preserve">DISCLAIMER 
© 2021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</si>
  <si>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t>
  </si>
  <si>
    <t>▼</t>
  </si>
  <si>
    <t>Data highlights</t>
  </si>
  <si>
    <t>Year-on-year % change</t>
  </si>
  <si>
    <t>-</t>
  </si>
  <si>
    <t>Source: Metals Focus, World Gold Council</t>
  </si>
  <si>
    <t>China, P.R.: Mainland</t>
  </si>
  <si>
    <t>Gold-backed ETFs</t>
  </si>
  <si>
    <t>Central banks and other inst.</t>
  </si>
  <si>
    <t>Central banks and other institutions</t>
  </si>
  <si>
    <t>ETFs &amp; similar products*</t>
  </si>
  <si>
    <t>LBMA Gold Price, US$/oz</t>
  </si>
  <si>
    <t>*For a listing of the Exchange Traded Funds and similar products, please see the Notes and definitions download: https://www.gold.org/goldhub/data/gold-supply-and-demand-statistics.</t>
  </si>
  <si>
    <t>Source: Metals Focus, Refinitiv GFMS, ICE Benchmark Administration, World Gold Council</t>
  </si>
  <si>
    <t>Gold supply and demand WGC presentation</t>
  </si>
  <si>
    <t>Demand</t>
  </si>
  <si>
    <t>Fabrication</t>
  </si>
  <si>
    <r>
      <rPr>
        <sz val="10"/>
        <color theme="1"/>
        <rFont val="Arial"/>
        <family val="2"/>
      </rPr>
      <t>Jewellery</t>
    </r>
    <r>
      <rPr>
        <vertAlign val="superscript"/>
        <sz val="10"/>
        <color theme="1"/>
        <rFont val="Arial"/>
        <family val="2"/>
      </rPr>
      <t>1</t>
    </r>
  </si>
  <si>
    <t xml:space="preserve"> Total bar &amp; coin demand</t>
  </si>
  <si>
    <r>
      <rPr>
        <sz val="10"/>
        <color theme="1"/>
        <rFont val="Arial"/>
        <family val="2"/>
      </rPr>
      <t>ETFs &amp; similar products</t>
    </r>
    <r>
      <rPr>
        <vertAlign val="superscript"/>
        <sz val="10"/>
        <color theme="1"/>
        <rFont val="Arial"/>
        <family val="2"/>
      </rPr>
      <t>2</t>
    </r>
  </si>
  <si>
    <r>
      <rPr>
        <sz val="10"/>
        <color theme="1"/>
        <rFont val="Arial"/>
        <family val="2"/>
      </rPr>
      <t>Central bank &amp; other inst.</t>
    </r>
    <r>
      <rPr>
        <vertAlign val="superscript"/>
        <sz val="10"/>
        <color theme="1"/>
        <rFont val="Arial"/>
        <family val="2"/>
      </rPr>
      <t>3</t>
    </r>
  </si>
  <si>
    <t>Surplus/Deficit</t>
  </si>
  <si>
    <t>Total demand</t>
  </si>
  <si>
    <t>1 For an explanation of jewellery fabrication, please see the Notes and definitions download: https://www.gold.org/goldhub/data/gold-supply-and-demand-statistics.</t>
  </si>
  <si>
    <t>2 For a listing of the Exchange Traded Funds and similar products, please see the Notes and definitions download: https://www.gold.org/goldhub/data/gold-supply-and-demand-statistics.</t>
  </si>
  <si>
    <t>3 Excluding any delta hedging of central bank options.</t>
  </si>
  <si>
    <t>4 For an explanation of Surplus/Deficit, please see the Notes and definitions download: https://www.gold.org/goldhub/data/gold-supply-and-demand-statistics.</t>
  </si>
  <si>
    <t>Hong Kong SAR</t>
  </si>
  <si>
    <t>Taiwan Province of China</t>
  </si>
  <si>
    <t>Korea, Republic of</t>
  </si>
  <si>
    <t>Islamic Republic of Iran</t>
  </si>
  <si>
    <t>Russian Federation</t>
  </si>
  <si>
    <t>Consumer demand per capita in selected countries (grams)</t>
  </si>
  <si>
    <t/>
  </si>
  <si>
    <t>Source: Metals Focus, Refinitiv GFMS, IMF WEO, World Gold Council</t>
  </si>
  <si>
    <t>Regional Data - China</t>
  </si>
  <si>
    <t>Chinese consumer demand</t>
  </si>
  <si>
    <t>Jewellery demand (tonnes)</t>
  </si>
  <si>
    <t>Investment demand (tonnes)</t>
  </si>
  <si>
    <t>Consumer demand (tonnes)</t>
  </si>
  <si>
    <t>Chinese gold ETF holdings (tonnes)</t>
  </si>
  <si>
    <t>Huaan Yifu Gold ETF</t>
  </si>
  <si>
    <t>Bosera Gold Exchange Trade Open-End Fund ETF</t>
  </si>
  <si>
    <t>E Fund Gold Tradable Open-end Securities Investment Fund</t>
  </si>
  <si>
    <t>Guotai Gold ETF</t>
  </si>
  <si>
    <t>Bosera Gold ETF I</t>
  </si>
  <si>
    <t>GF Shanghai Gold ETF</t>
  </si>
  <si>
    <t>Fullgoal Shanghai Gold ETF</t>
  </si>
  <si>
    <t>ChinaAMC Gold ETF</t>
  </si>
  <si>
    <t>BOC Shanghai Gold</t>
  </si>
  <si>
    <t>ICBC Credit Suisse Gold Fund</t>
  </si>
  <si>
    <t>First Seafront Gold ETF</t>
  </si>
  <si>
    <t>CCB Principal Shanghai Gold</t>
  </si>
  <si>
    <t>Bosera Gold ETF d</t>
  </si>
  <si>
    <t>China Total</t>
  </si>
  <si>
    <t>Central banks</t>
  </si>
  <si>
    <t>People's Bank of China gold reserves (tonnes)</t>
  </si>
  <si>
    <t>Imports (tonnes)</t>
  </si>
  <si>
    <r>
      <rPr>
        <sz val="10"/>
        <color theme="1"/>
        <rFont val="Arial"/>
        <family val="2"/>
      </rPr>
      <t>Domestic supply</t>
    </r>
    <r>
      <rPr>
        <vertAlign val="superscript"/>
        <sz val="10"/>
        <color theme="1"/>
        <rFont val="Arial"/>
        <family val="2"/>
      </rPr>
      <t>1</t>
    </r>
  </si>
  <si>
    <t>Key prices</t>
  </si>
  <si>
    <t>Shanghai Gold Benchmark PM (RMB/g)</t>
  </si>
  <si>
    <t>Shanghai Gold Futures (Active, RMB/g)</t>
  </si>
  <si>
    <t>LBMA Gold Price AM (US$/oz)</t>
  </si>
  <si>
    <t>Local gold price premium/discount</t>
  </si>
  <si>
    <t>Year-on-year change in US$/oz</t>
  </si>
  <si>
    <r>
      <rPr>
        <sz val="10"/>
        <color theme="1"/>
        <rFont val="Arial"/>
        <family val="2"/>
      </rPr>
      <t>Premium/discount (US$/oz)</t>
    </r>
    <r>
      <rPr>
        <vertAlign val="superscript"/>
        <sz val="10"/>
        <color theme="1"/>
        <rFont val="Arial"/>
        <family val="2"/>
      </rPr>
      <t>2</t>
    </r>
  </si>
  <si>
    <t>1 Domestic supply includes mined-gold production, scraped gold supply and supply from other sources</t>
  </si>
  <si>
    <t>2 The premium/discount is calculated by subtracting the LBMA Gold Price AM from the Shanghai Gold Benchmark converted into US dollars. Importing gold does not incur any import tariffs or taxes, which simplifies the calculation. But the above formula doesn’t consider freight charges, thus the realised premium/discount would be lower than the calculated results.</t>
  </si>
  <si>
    <t>Source: Metals Focus, People's Bank of China, Shanghai Gold Exchange, Shanghai Futures Exchange, ICE Benchmark Administration, World Gold Council</t>
  </si>
  <si>
    <t>Regional Data - India</t>
  </si>
  <si>
    <t>Indian consumer demand (tonnes)</t>
  </si>
  <si>
    <t>Indian gold ETF holdings (tonnes)</t>
  </si>
  <si>
    <t>Q2320</t>
  </si>
  <si>
    <t>Nippon India ETF Gold BeES</t>
  </si>
  <si>
    <t>HDFC Gold Exchange Traded Fund</t>
  </si>
  <si>
    <t>SBI-ETF Gold</t>
  </si>
  <si>
    <t>ICICI Prudential Gold iWIN ETF</t>
  </si>
  <si>
    <t>Kotak Gold ETF</t>
  </si>
  <si>
    <t>UTI-Gold Exchange Traded Fund</t>
  </si>
  <si>
    <t>AXIS GOLD ETF</t>
  </si>
  <si>
    <t>Birla Sun Life Gold ETF</t>
  </si>
  <si>
    <t>Quantum Gold Fund</t>
  </si>
  <si>
    <t>IDBI Gold ETF</t>
  </si>
  <si>
    <t>Invesco India Gold Exchange Traded Fund</t>
  </si>
  <si>
    <t>India Total</t>
  </si>
  <si>
    <t>Reserve Bank of India gold reserves (tonnes)</t>
  </si>
  <si>
    <t>Gross Bullion imports (tonnes)</t>
  </si>
  <si>
    <r>
      <rPr>
        <sz val="10"/>
        <color theme="1"/>
        <rFont val="Arial"/>
        <family val="2"/>
      </rPr>
      <t>of which doré (tonnes)</t>
    </r>
    <r>
      <rPr>
        <vertAlign val="superscript"/>
        <sz val="10"/>
        <color theme="1"/>
        <rFont val="Arial"/>
        <family val="2"/>
      </rPr>
      <t>1</t>
    </r>
  </si>
  <si>
    <t>Net bullion imports (tonnes)</t>
  </si>
  <si>
    <t>Recycled gold (tonnes)</t>
  </si>
  <si>
    <t>MCX Gold price (Rs/10g)</t>
  </si>
  <si>
    <r>
      <rPr>
        <sz val="10"/>
        <color theme="1"/>
        <rFont val="Arial"/>
        <family val="2"/>
      </rPr>
      <t>Premium/discount (US$/oz)</t>
    </r>
    <r>
      <rPr>
        <vertAlign val="superscript"/>
        <sz val="10"/>
        <color theme="1"/>
        <rFont val="Arial"/>
        <family val="2"/>
      </rPr>
      <t>2</t>
    </r>
  </si>
  <si>
    <t>1 Volume of fine gold material contained in the doré</t>
  </si>
  <si>
    <t>2 The premium/discount is based on Gold premium polled spot price from National Commodity &amp; Derivatives Exchange Ltd</t>
  </si>
  <si>
    <t>Source: Metals Focus, Reserve Bank of India, National Commodity &amp; Derivatives Exchange Ltd, ICE Benchmark Administration, World Gold Council</t>
  </si>
  <si>
    <t>Source: ICE Benchmark Administration, Refinitiv Datastream, World Gold Council</t>
  </si>
  <si>
    <t>Indian supply estimates (tonnes)</t>
  </si>
  <si>
    <t>Gross Bullion imports</t>
  </si>
  <si>
    <r>
      <rPr>
        <sz val="10"/>
        <color theme="1"/>
        <rFont val="Arial"/>
        <family val="2"/>
      </rPr>
      <t>of which doré</t>
    </r>
    <r>
      <rPr>
        <vertAlign val="superscript"/>
        <sz val="10"/>
        <color theme="1"/>
        <rFont val="Arial"/>
        <family val="2"/>
      </rPr>
      <t>1</t>
    </r>
  </si>
  <si>
    <t>Net bullion imports</t>
  </si>
  <si>
    <t>Scrap</t>
  </si>
  <si>
    <r>
      <rPr>
        <sz val="10"/>
        <color theme="1"/>
        <rFont val="Arial"/>
        <family val="2"/>
      </rPr>
      <t>Domestic supply from other sources</t>
    </r>
    <r>
      <rPr>
        <vertAlign val="superscript"/>
        <sz val="10"/>
        <color theme="1"/>
        <rFont val="Arial"/>
        <family val="2"/>
      </rPr>
      <t>2</t>
    </r>
  </si>
  <si>
    <r>
      <rPr>
        <sz val="10"/>
        <color theme="1"/>
        <rFont val="Arial"/>
        <family val="2"/>
      </rPr>
      <t>Total supply</t>
    </r>
    <r>
      <rPr>
        <vertAlign val="superscript"/>
        <sz val="10"/>
        <color theme="1"/>
        <rFont val="Arial"/>
        <family val="2"/>
      </rPr>
      <t>3</t>
    </r>
  </si>
  <si>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</si>
  <si>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Top 40 reported official gold holdings (as at September 2021)</t>
  </si>
  <si>
    <t>% of reserves</t>
  </si>
  <si>
    <t>IMF</t>
  </si>
  <si>
    <t>Poland, Rep. of</t>
  </si>
  <si>
    <t>Belgium</t>
  </si>
  <si>
    <t>Algeria</t>
  </si>
  <si>
    <t>Venezuela, Republica Bolivariana de</t>
  </si>
  <si>
    <t>Philippines</t>
  </si>
  <si>
    <t>Netherlands, The</t>
  </si>
  <si>
    <t>Sweden</t>
  </si>
  <si>
    <t>ECB</t>
  </si>
  <si>
    <t>South Africa</t>
  </si>
  <si>
    <t>Libya</t>
  </si>
  <si>
    <t>Kazakhstan, Rep. of</t>
  </si>
  <si>
    <t>Greece</t>
  </si>
  <si>
    <t>Uzbekistan, Rep. of</t>
  </si>
  <si>
    <t>Korea, Rep. of</t>
  </si>
  <si>
    <t>Portugal</t>
  </si>
  <si>
    <t>Romania</t>
  </si>
  <si>
    <t>BIS</t>
  </si>
  <si>
    <t>Iraq</t>
  </si>
  <si>
    <t>Lebanon</t>
  </si>
  <si>
    <t>Hungary</t>
  </si>
  <si>
    <t>For information on the methodology behind this data, as well as footnotes for specific countries, please see our table of Latest World Official Gold Reserves, at https://www.gold.org/goldhub/data/monthly-central-bank-statistics</t>
  </si>
  <si>
    <t>Source: IMF IFS, World Gold Council</t>
  </si>
  <si>
    <t>Top 10 physically-backed gold ETFs by AuM in tonnes</t>
  </si>
  <si>
    <t>Physically-backed gold ETF AuM by region in tonnes</t>
  </si>
  <si>
    <t>Fund</t>
  </si>
  <si>
    <t>Country</t>
  </si>
  <si>
    <t>Holdings as of end-Sept</t>
  </si>
  <si>
    <t>Year-on-year tonnage change</t>
  </si>
  <si>
    <t>SPDR Gold Shares</t>
  </si>
  <si>
    <t>North America</t>
  </si>
  <si>
    <t>iShares Gold Trust</t>
  </si>
  <si>
    <t>Europe</t>
  </si>
  <si>
    <t>Xetra-Gold</t>
  </si>
  <si>
    <t>Asia</t>
  </si>
  <si>
    <t>Invesco Physical Gold ETC</t>
  </si>
  <si>
    <t>Other</t>
  </si>
  <si>
    <t>iShares Physical Gold ETC</t>
  </si>
  <si>
    <t>Global Total</t>
  </si>
  <si>
    <t>WisdomTree Physical Gold</t>
  </si>
  <si>
    <t xml:space="preserve">Source: Respective ETP providers, Bloomberg, ICE Benchmark Administration, World Gold Council
</t>
  </si>
  <si>
    <t>Sprott Physical Gold Trust</t>
  </si>
  <si>
    <t>SPDR Gold MiniShares Trust</t>
  </si>
  <si>
    <t>ZKB Gold ETF</t>
  </si>
  <si>
    <t>Amundi Physical Gold ETC</t>
  </si>
  <si>
    <t>Global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</si>
</sst>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_ ;\-#,##0.0\ "/>
    <numFmt numFmtId="166" formatCode="#,##0_ ;\-#,##0\ "/>
    <numFmt numFmtId="167" formatCode="0.0"/>
    <numFmt numFmtId="168" formatCode="_-* #,##0.0_-;\-* #,##0.0_-;_-* &quot;-&quot;??_-;_-@"/>
  </numFmts>
  <fonts count="25" x14ac:knownFonts="1">
    <font>
      <sz val="10"/>
      <color theme="1"/>
      <name val="Arial"/>
    </font>
    <font>
      <sz val="11"/>
      <color theme="1"/>
      <name val="Arial"/>
      <family val="2"/>
    </font>
    <font>
      <sz val="11"/>
      <color rgb="FFFFFF00"/>
      <name val="Arial"/>
      <family val="2"/>
    </font>
    <font>
      <sz val="11"/>
      <color theme="0"/>
      <name val="Arial"/>
      <family val="2"/>
    </font>
    <font>
      <b/>
      <sz val="11"/>
      <color theme="1"/>
      <name val="Arial"/>
      <family val="2"/>
    </font>
    <font>
      <sz val="10"/>
      <color rgb="FFFFFF00"/>
      <name val="Arial"/>
      <family val="2"/>
    </font>
    <font>
      <i/>
      <sz val="11"/>
      <color theme="1"/>
      <name val="Arial"/>
      <family val="2"/>
    </font>
    <font>
      <b/>
      <sz val="10"/>
      <color rgb="FF000000"/>
      <name val="Arial"/>
      <family val="2"/>
    </font>
    <font>
      <sz val="10"/>
      <color theme="0"/>
      <name val="Arial"/>
      <family val="2"/>
    </font>
    <font>
      <b/>
      <sz val="10"/>
      <color theme="1"/>
      <name val="Arial"/>
      <family val="2"/>
    </font>
    <font>
      <b/>
      <sz val="9"/>
      <color rgb="FF61BC43"/>
      <name val="Verdana"/>
      <family val="2"/>
    </font>
    <font>
      <b/>
      <sz val="28"/>
      <color rgb="FFA39161"/>
      <name val="Arial"/>
      <family val="2"/>
    </font>
    <font>
      <b/>
      <sz val="12"/>
      <color rgb="FF000000"/>
      <name val="Arial"/>
      <family val="2"/>
    </font>
    <font>
      <sz val="10"/>
      <name val="Arial"/>
      <family val="2"/>
    </font>
    <font>
      <sz val="10"/>
      <color theme="1"/>
      <name val="Arial"/>
      <family val="2"/>
    </font>
    <font>
      <b/>
      <sz val="10"/>
      <color theme="0"/>
      <name val="Arial"/>
      <family val="2"/>
    </font>
    <font>
      <u/>
      <sz val="10"/>
      <color theme="10"/>
      <name val="Arial"/>
      <family val="2"/>
    </font>
    <font>
      <b/>
      <sz val="10"/>
      <color rgb="FF72D78F"/>
      <name val="Calibri"/>
      <family val="2"/>
    </font>
    <font>
      <sz val="10"/>
      <color rgb="FFD8D8D8"/>
      <name val="Arial"/>
      <family val="2"/>
    </font>
    <font>
      <b/>
      <sz val="10"/>
      <color rgb="FFFF0000"/>
      <name val="Calibri"/>
      <family val="2"/>
    </font>
    <font>
      <b/>
      <sz val="10"/>
      <color theme="1"/>
      <name val="Calibri"/>
      <family val="2"/>
    </font>
    <font>
      <sz val="8"/>
      <color theme="1"/>
      <name val="Arial"/>
      <family val="2"/>
    </font>
    <font>
      <sz val="10"/>
      <color rgb="FFFF0000"/>
      <name val="Arial"/>
      <family val="2"/>
    </font>
    <font>
      <b/>
      <sz val="10"/>
      <color rgb="FFA5A5A5"/>
      <name val="Calibri"/>
      <family val="2"/>
    </font>
    <font>
      <vertAlign val="superscript"/>
      <sz val="10"/>
      <color theme="1"/>
      <name val="Arial"/>
      <family val="2"/>
    </font>
  </fonts>
  <fills count="11">
    <fill>
      <patternFill patternType="none"/>
    </fill>
    <fill>
      <patternFill patternType="gray125"/>
    </fill>
    <fill>
      <patternFill patternType="solid">
        <fgColor theme="1"/>
        <bgColor theme="1"/>
      </patternFill>
    </fill>
    <fill>
      <patternFill patternType="solid">
        <fgColor rgb="FFA39161"/>
        <bgColor rgb="FFA39161"/>
      </patternFill>
    </fill>
    <fill>
      <patternFill patternType="solid">
        <fgColor rgb="FFBFBFBF"/>
        <bgColor rgb="FFBFBFBF"/>
      </patternFill>
    </fill>
    <fill>
      <patternFill patternType="solid">
        <fgColor rgb="FF92D050"/>
        <bgColor rgb="FF92D050"/>
      </patternFill>
    </fill>
    <fill>
      <patternFill patternType="solid">
        <fgColor rgb="FFF2F2F2"/>
        <bgColor rgb="FFF2F2F2"/>
      </patternFill>
    </fill>
    <fill>
      <patternFill patternType="solid">
        <fgColor rgb="FF6F8F83"/>
        <bgColor rgb="FF6F8F83"/>
      </patternFill>
    </fill>
    <fill>
      <patternFill patternType="solid">
        <fgColor rgb="FF0F4430"/>
        <bgColor rgb="FF0F4430"/>
      </patternFill>
    </fill>
    <fill>
      <patternFill patternType="solid">
        <fgColor rgb="FF866F95"/>
        <bgColor rgb="FF866F95"/>
      </patternFill>
    </fill>
    <fill>
      <patternFill patternType="solid">
        <fgColor rgb="FF350F4F"/>
        <bgColor rgb="FF350F4F"/>
      </patternFill>
    </fill>
  </fills>
  <borders count="1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144">
    <xf numFmtId="0" fontId="0" fillId="0" borderId="0" xfId="0" applyFont="1" applyAlignment="1"/>
    <xf numFmtId="0" fontId="1" fillId="0" borderId="0" xfId="0" applyFont="1" applyAlignment="1">
      <alignment horizontal="center"/>
    </xf>
    <xf numFmtId="0" fontId="1" fillId="0" borderId="0" xfId="0" applyFont="1"/>
    <xf numFmtId="0" fontId="2" fillId="2" borderId="1" xfId="0" applyFont="1" applyFill="1" applyBorder="1"/>
    <xf numFmtId="0" fontId="1" fillId="2" borderId="1" xfId="0" applyFont="1" applyFill="1" applyBorder="1"/>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applyAlignment="1">
      <alignment horizontal="right"/>
    </xf>
    <xf numFmtId="0" fontId="3" fillId="3" borderId="1" xfId="0" applyFont="1" applyFill="1" applyBorder="1"/>
    <xf numFmtId="0" fontId="3" fillId="3" borderId="1" xfId="0" applyFont="1" applyFill="1" applyBorder="1" applyAlignment="1">
      <alignment horizontal="center"/>
    </xf>
    <xf numFmtId="4" fontId="3" fillId="3" borderId="1" xfId="0" applyNumberFormat="1" applyFont="1" applyFill="1" applyBorder="1"/>
    <xf numFmtId="0" fontId="3" fillId="2" borderId="1" xfId="0" applyFont="1" applyFill="1" applyBorder="1"/>
    <xf numFmtId="0" fontId="3" fillId="2" borderId="1" xfId="0" applyFont="1" applyFill="1" applyBorder="1" applyAlignment="1">
      <alignment horizontal="center"/>
    </xf>
    <xf numFmtId="0" fontId="4" fillId="0" borderId="0" xfId="0" applyFont="1"/>
    <xf numFmtId="4" fontId="1" fillId="0" borderId="0" xfId="0" applyNumberFormat="1" applyFont="1"/>
    <xf numFmtId="9" fontId="1" fillId="0" borderId="0" xfId="0" applyNumberFormat="1" applyFont="1"/>
    <xf numFmtId="0" fontId="5" fillId="2" borderId="1" xfId="0" applyFont="1" applyFill="1" applyBorder="1"/>
    <xf numFmtId="0" fontId="5" fillId="2" borderId="1" xfId="0" applyFont="1" applyFill="1" applyBorder="1" applyAlignment="1">
      <alignment horizontal="center"/>
    </xf>
    <xf numFmtId="0" fontId="6" fillId="0" borderId="0" xfId="0" applyFont="1"/>
    <xf numFmtId="0" fontId="7" fillId="0" borderId="0" xfId="0" applyFont="1" applyAlignment="1">
      <alignment horizontal="center" vertical="center" wrapText="1"/>
    </xf>
    <xf numFmtId="14" fontId="7" fillId="0" borderId="0" xfId="0" applyNumberFormat="1" applyFont="1" applyAlignment="1">
      <alignment horizontal="center" vertical="center" wrapText="1"/>
    </xf>
    <xf numFmtId="0" fontId="8" fillId="2" borderId="1" xfId="0" applyFont="1" applyFill="1" applyBorder="1"/>
    <xf numFmtId="0" fontId="1" fillId="4" borderId="1" xfId="0" applyFont="1" applyFill="1" applyBorder="1"/>
    <xf numFmtId="0" fontId="9" fillId="4" borderId="1" xfId="0" applyFont="1" applyFill="1" applyBorder="1"/>
    <xf numFmtId="0" fontId="1" fillId="5" borderId="1" xfId="0" applyFont="1" applyFill="1" applyBorder="1"/>
    <xf numFmtId="0" fontId="9" fillId="0" borderId="0" xfId="0" applyFont="1"/>
    <xf numFmtId="0" fontId="10" fillId="0" borderId="0" xfId="0" applyFont="1"/>
    <xf numFmtId="0" fontId="11" fillId="0" borderId="0" xfId="0" applyFont="1" applyAlignment="1">
      <alignment horizontal="center" vertical="center"/>
    </xf>
    <xf numFmtId="0" fontId="12" fillId="0" borderId="0" xfId="0" applyFont="1" applyAlignment="1">
      <alignment vertical="center"/>
    </xf>
    <xf numFmtId="0" fontId="8" fillId="2" borderId="1" xfId="0" applyFont="1" applyFill="1" applyBorder="1" applyAlignment="1">
      <alignment horizontal="left"/>
    </xf>
    <xf numFmtId="0" fontId="14" fillId="0" borderId="0" xfId="0" applyFont="1"/>
    <xf numFmtId="0" fontId="0" fillId="0" borderId="0" xfId="0" applyFont="1" applyAlignment="1">
      <alignment horizontal="left"/>
    </xf>
    <xf numFmtId="0" fontId="15" fillId="7" borderId="1" xfId="0" applyFont="1" applyFill="1" applyBorder="1"/>
    <xf numFmtId="0" fontId="8" fillId="7" borderId="1" xfId="0" applyFont="1" applyFill="1" applyBorder="1"/>
    <xf numFmtId="0" fontId="15" fillId="8" borderId="1" xfId="0" applyFont="1" applyFill="1" applyBorder="1"/>
    <xf numFmtId="0" fontId="15" fillId="9" borderId="1" xfId="0" applyFont="1" applyFill="1" applyBorder="1"/>
    <xf numFmtId="0" fontId="15" fillId="10" borderId="1" xfId="0" applyFont="1" applyFill="1" applyBorder="1"/>
    <xf numFmtId="0" fontId="0" fillId="0" borderId="0" xfId="0" applyFont="1" applyAlignment="1">
      <alignment horizontal="left" vertical="top" wrapText="1"/>
    </xf>
    <xf numFmtId="0" fontId="16" fillId="0" borderId="0" xfId="0" applyFont="1"/>
    <xf numFmtId="0" fontId="17"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15" fillId="7" borderId="1" xfId="0" applyFont="1" applyFill="1" applyBorder="1" applyAlignment="1">
      <alignment wrapText="1"/>
    </xf>
    <xf numFmtId="0" fontId="15" fillId="7" borderId="1" xfId="0" applyFont="1" applyFill="1" applyBorder="1" applyAlignment="1">
      <alignment horizontal="right" wrapText="1"/>
    </xf>
    <xf numFmtId="0" fontId="15" fillId="7" borderId="1" xfId="0" applyFont="1" applyFill="1" applyBorder="1" applyAlignment="1">
      <alignment horizontal="center" wrapText="1"/>
    </xf>
    <xf numFmtId="0" fontId="0" fillId="0" borderId="10" xfId="0" applyFont="1" applyBorder="1"/>
    <xf numFmtId="164" fontId="0" fillId="0" borderId="10" xfId="0" applyNumberFormat="1" applyFont="1" applyBorder="1"/>
    <xf numFmtId="164" fontId="20" fillId="0" borderId="10" xfId="0" applyNumberFormat="1" applyFont="1" applyBorder="1" applyAlignment="1">
      <alignment horizontal="center"/>
    </xf>
    <xf numFmtId="3" fontId="9" fillId="0" borderId="10" xfId="0" applyNumberFormat="1" applyFont="1" applyBorder="1"/>
    <xf numFmtId="0" fontId="0" fillId="0" borderId="11" xfId="0" applyFont="1" applyBorder="1"/>
    <xf numFmtId="164" fontId="0" fillId="0" borderId="11" xfId="0" applyNumberFormat="1" applyFont="1" applyBorder="1"/>
    <xf numFmtId="164" fontId="20" fillId="0" borderId="11" xfId="0" applyNumberFormat="1" applyFont="1" applyBorder="1" applyAlignment="1">
      <alignment horizontal="center"/>
    </xf>
    <xf numFmtId="3" fontId="9" fillId="0" borderId="11" xfId="0" applyNumberFormat="1" applyFont="1" applyBorder="1"/>
    <xf numFmtId="0" fontId="0" fillId="0" borderId="0" xfId="0" applyFont="1"/>
    <xf numFmtId="164" fontId="0" fillId="0" borderId="0" xfId="0" applyNumberFormat="1" applyFont="1"/>
    <xf numFmtId="164" fontId="20" fillId="0" borderId="0" xfId="0" applyNumberFormat="1" applyFont="1" applyAlignment="1">
      <alignment horizontal="center"/>
    </xf>
    <xf numFmtId="3" fontId="9" fillId="0" borderId="0" xfId="0" applyNumberFormat="1" applyFont="1"/>
    <xf numFmtId="3" fontId="9" fillId="0" borderId="0" xfId="0" applyNumberFormat="1" applyFont="1" applyAlignment="1">
      <alignment horizontal="right"/>
    </xf>
    <xf numFmtId="0" fontId="21" fillId="0" borderId="0" xfId="0" applyFont="1"/>
    <xf numFmtId="0" fontId="18" fillId="0" borderId="0" xfId="0" applyFont="1" applyAlignment="1">
      <alignment horizontal="center" wrapText="1"/>
    </xf>
    <xf numFmtId="0" fontId="15" fillId="7" borderId="1" xfId="0" applyFont="1" applyFill="1" applyBorder="1" applyAlignment="1">
      <alignment horizontal="left" wrapText="1"/>
    </xf>
    <xf numFmtId="0" fontId="0" fillId="0" borderId="0" xfId="0" applyFont="1" applyAlignment="1">
      <alignment wrapText="1"/>
    </xf>
    <xf numFmtId="1" fontId="9" fillId="0" borderId="0" xfId="0" applyNumberFormat="1" applyFont="1"/>
    <xf numFmtId="1" fontId="9" fillId="0" borderId="11" xfId="0" applyNumberFormat="1" applyFont="1" applyBorder="1"/>
    <xf numFmtId="1" fontId="9" fillId="0" borderId="10" xfId="0" applyNumberFormat="1" applyFont="1" applyBorder="1"/>
    <xf numFmtId="1" fontId="9" fillId="0" borderId="0" xfId="0" applyNumberFormat="1" applyFont="1" applyAlignment="1">
      <alignment horizontal="right"/>
    </xf>
    <xf numFmtId="1" fontId="9" fillId="0" borderId="10" xfId="0" applyNumberFormat="1" applyFont="1" applyBorder="1" applyAlignment="1">
      <alignment horizontal="right"/>
    </xf>
    <xf numFmtId="0" fontId="9" fillId="6" borderId="1" xfId="0" applyFont="1" applyFill="1" applyBorder="1" applyAlignment="1">
      <alignment horizontal="left"/>
    </xf>
    <xf numFmtId="0" fontId="18" fillId="0" borderId="0" xfId="0" applyFont="1"/>
    <xf numFmtId="0" fontId="18" fillId="0" borderId="0" xfId="0" applyFont="1" applyAlignment="1">
      <alignment wrapText="1"/>
    </xf>
    <xf numFmtId="0" fontId="8" fillId="7" borderId="1" xfId="0" applyFont="1" applyFill="1" applyBorder="1" applyAlignment="1">
      <alignment wrapText="1"/>
    </xf>
    <xf numFmtId="0" fontId="9" fillId="0" borderId="10" xfId="0" applyFont="1" applyBorder="1"/>
    <xf numFmtId="164" fontId="0" fillId="0" borderId="10" xfId="0" applyNumberFormat="1" applyFont="1" applyBorder="1" applyAlignment="1">
      <alignment horizontal="right"/>
    </xf>
    <xf numFmtId="3" fontId="9" fillId="0" borderId="10" xfId="0" applyNumberFormat="1" applyFont="1" applyBorder="1" applyAlignment="1">
      <alignment horizontal="right"/>
    </xf>
    <xf numFmtId="164" fontId="0" fillId="0" borderId="0" xfId="0" applyNumberFormat="1" applyFont="1" applyAlignment="1">
      <alignment horizontal="right"/>
    </xf>
    <xf numFmtId="0" fontId="9" fillId="0" borderId="11" xfId="0" applyFont="1" applyBorder="1"/>
    <xf numFmtId="164" fontId="0" fillId="0" borderId="11" xfId="0" applyNumberFormat="1" applyFont="1" applyBorder="1" applyAlignment="1">
      <alignment horizontal="right"/>
    </xf>
    <xf numFmtId="3" fontId="9" fillId="0" borderId="11" xfId="0" applyNumberFormat="1" applyFont="1" applyBorder="1" applyAlignment="1">
      <alignment horizontal="right"/>
    </xf>
    <xf numFmtId="0" fontId="0" fillId="0" borderId="10" xfId="0" applyFont="1" applyBorder="1" applyAlignment="1">
      <alignment horizontal="left"/>
    </xf>
    <xf numFmtId="0" fontId="9" fillId="0" borderId="12" xfId="0" applyFont="1" applyBorder="1"/>
    <xf numFmtId="164" fontId="0" fillId="0" borderId="12" xfId="0" applyNumberFormat="1" applyFont="1" applyBorder="1" applyAlignment="1">
      <alignment horizontal="right"/>
    </xf>
    <xf numFmtId="164" fontId="20" fillId="0" borderId="12" xfId="0" applyNumberFormat="1" applyFont="1" applyBorder="1" applyAlignment="1">
      <alignment horizontal="center"/>
    </xf>
    <xf numFmtId="3" fontId="9" fillId="0" borderId="12" xfId="0" applyNumberFormat="1" applyFont="1" applyBorder="1" applyAlignment="1">
      <alignment horizontal="right"/>
    </xf>
    <xf numFmtId="0" fontId="0" fillId="0" borderId="0" xfId="0" applyFont="1" applyAlignment="1">
      <alignment horizontal="right"/>
    </xf>
    <xf numFmtId="164" fontId="9" fillId="0" borderId="12" xfId="0" applyNumberFormat="1" applyFont="1" applyBorder="1" applyAlignment="1">
      <alignment horizontal="right"/>
    </xf>
    <xf numFmtId="0" fontId="0" fillId="0" borderId="10" xfId="0" applyFont="1" applyBorder="1" applyAlignment="1">
      <alignment horizontal="right"/>
    </xf>
    <xf numFmtId="0" fontId="20" fillId="0" borderId="10" xfId="0" applyFont="1" applyBorder="1" applyAlignment="1">
      <alignment horizontal="center"/>
    </xf>
    <xf numFmtId="0" fontId="21" fillId="0" borderId="0" xfId="0" applyFont="1" applyAlignment="1">
      <alignment horizontal="left"/>
    </xf>
    <xf numFmtId="0" fontId="21" fillId="0" borderId="0" xfId="0" applyFont="1" applyAlignment="1">
      <alignment wrapText="1"/>
    </xf>
    <xf numFmtId="165" fontId="0" fillId="0" borderId="0" xfId="0" applyNumberFormat="1" applyFont="1" applyAlignment="1">
      <alignment horizontal="right"/>
    </xf>
    <xf numFmtId="165" fontId="20" fillId="0" borderId="0" xfId="0" applyNumberFormat="1" applyFont="1" applyAlignment="1">
      <alignment horizontal="center"/>
    </xf>
    <xf numFmtId="166" fontId="9" fillId="0" borderId="0" xfId="0" applyNumberFormat="1" applyFont="1" applyAlignment="1">
      <alignment horizontal="right"/>
    </xf>
    <xf numFmtId="165" fontId="0" fillId="0" borderId="0" xfId="0" applyNumberFormat="1" applyFont="1" applyAlignment="1">
      <alignment horizontal="center"/>
    </xf>
    <xf numFmtId="166" fontId="0" fillId="0" borderId="0" xfId="0" applyNumberFormat="1" applyFont="1" applyAlignment="1">
      <alignment horizontal="right"/>
    </xf>
    <xf numFmtId="165" fontId="0" fillId="0" borderId="12" xfId="0" applyNumberFormat="1" applyFont="1" applyBorder="1" applyAlignment="1">
      <alignment horizontal="right"/>
    </xf>
    <xf numFmtId="165" fontId="20" fillId="0" borderId="12" xfId="0" applyNumberFormat="1" applyFont="1" applyBorder="1" applyAlignment="1">
      <alignment horizontal="center"/>
    </xf>
    <xf numFmtId="166" fontId="9" fillId="0" borderId="12" xfId="0" applyNumberFormat="1" applyFont="1" applyBorder="1" applyAlignment="1">
      <alignment horizontal="right"/>
    </xf>
    <xf numFmtId="0" fontId="0" fillId="0" borderId="12" xfId="0" applyFont="1" applyBorder="1"/>
    <xf numFmtId="165" fontId="0" fillId="0" borderId="10" xfId="0" applyNumberFormat="1" applyFont="1" applyBorder="1" applyAlignment="1">
      <alignment horizontal="right"/>
    </xf>
    <xf numFmtId="165" fontId="20" fillId="0" borderId="10" xfId="0" applyNumberFormat="1" applyFont="1" applyBorder="1" applyAlignment="1">
      <alignment horizontal="center"/>
    </xf>
    <xf numFmtId="166" fontId="9" fillId="0" borderId="10" xfId="0" applyNumberFormat="1" applyFont="1" applyBorder="1" applyAlignment="1">
      <alignment horizontal="right"/>
    </xf>
    <xf numFmtId="0" fontId="9" fillId="0" borderId="0" xfId="0" applyFont="1" applyAlignment="1">
      <alignment horizontal="left"/>
    </xf>
    <xf numFmtId="0" fontId="9" fillId="0" borderId="12" xfId="0" applyFont="1" applyBorder="1" applyAlignment="1">
      <alignment horizontal="left"/>
    </xf>
    <xf numFmtId="0" fontId="0" fillId="0" borderId="12" xfId="0" applyFont="1" applyBorder="1" applyAlignment="1">
      <alignment horizontal="left"/>
    </xf>
    <xf numFmtId="0" fontId="9" fillId="0" borderId="10" xfId="0" applyFont="1" applyBorder="1" applyAlignment="1">
      <alignment horizontal="left"/>
    </xf>
    <xf numFmtId="9" fontId="0" fillId="0" borderId="0" xfId="0" applyNumberFormat="1" applyFont="1"/>
    <xf numFmtId="9" fontId="0" fillId="0" borderId="0" xfId="0" applyNumberFormat="1" applyFont="1" applyAlignment="1">
      <alignment horizontal="right"/>
    </xf>
    <xf numFmtId="164" fontId="9" fillId="0" borderId="0" xfId="0" applyNumberFormat="1" applyFont="1" applyAlignment="1">
      <alignment horizontal="right"/>
    </xf>
    <xf numFmtId="9" fontId="9" fillId="0" borderId="0" xfId="0" applyNumberFormat="1" applyFont="1" applyAlignment="1">
      <alignment horizontal="right"/>
    </xf>
    <xf numFmtId="167" fontId="0" fillId="0" borderId="0" xfId="0" applyNumberFormat="1" applyFont="1"/>
    <xf numFmtId="0" fontId="22" fillId="0" borderId="0" xfId="0" applyFont="1"/>
    <xf numFmtId="167" fontId="0" fillId="0" borderId="0" xfId="0" applyNumberFormat="1" applyFont="1" applyAlignment="1">
      <alignment horizontal="right"/>
    </xf>
    <xf numFmtId="0" fontId="21" fillId="0" borderId="0" xfId="0" applyFont="1" applyAlignment="1">
      <alignment horizontal="left" vertical="top" wrapText="1"/>
    </xf>
    <xf numFmtId="168" fontId="0" fillId="0" borderId="0" xfId="0" applyNumberFormat="1" applyFont="1"/>
    <xf numFmtId="165" fontId="0" fillId="0" borderId="0" xfId="0" applyNumberFormat="1" applyFont="1"/>
    <xf numFmtId="167" fontId="9" fillId="0" borderId="0" xfId="0" applyNumberFormat="1" applyFont="1"/>
    <xf numFmtId="3" fontId="0" fillId="0" borderId="0" xfId="0" applyNumberFormat="1" applyFont="1" applyAlignment="1">
      <alignment horizontal="right"/>
    </xf>
    <xf numFmtId="1" fontId="0" fillId="0" borderId="0" xfId="0" applyNumberFormat="1" applyFont="1"/>
    <xf numFmtId="164" fontId="0" fillId="0" borderId="0" xfId="0" applyNumberFormat="1" applyFont="1" applyAlignment="1">
      <alignment horizontal="center"/>
    </xf>
    <xf numFmtId="0" fontId="8" fillId="0" borderId="0" xfId="0" applyFont="1" applyAlignment="1">
      <alignment horizontal="right"/>
    </xf>
    <xf numFmtId="0" fontId="23" fillId="0" borderId="0" xfId="0" applyFont="1" applyAlignment="1">
      <alignment horizontal="center"/>
    </xf>
    <xf numFmtId="164" fontId="0" fillId="0" borderId="12" xfId="0" applyNumberFormat="1" applyFont="1" applyBorder="1"/>
    <xf numFmtId="0" fontId="20" fillId="0" borderId="12" xfId="0" applyFont="1" applyBorder="1" applyAlignment="1">
      <alignment horizontal="center"/>
    </xf>
    <xf numFmtId="0" fontId="11" fillId="0" borderId="0" xfId="0" applyFont="1" applyAlignment="1">
      <alignment horizontal="center" vertical="center"/>
    </xf>
    <xf numFmtId="0" fontId="0" fillId="0" borderId="0" xfId="0" applyFont="1" applyAlignment="1"/>
    <xf numFmtId="0" fontId="0" fillId="6" borderId="2" xfId="0" applyFont="1" applyFill="1" applyBorder="1" applyAlignment="1">
      <alignment horizontal="left" wrapText="1"/>
    </xf>
    <xf numFmtId="0" fontId="13" fillId="0" borderId="3" xfId="0" applyFont="1" applyBorder="1"/>
    <xf numFmtId="0" fontId="13" fillId="0" borderId="4" xfId="0" applyFont="1" applyBorder="1"/>
    <xf numFmtId="0" fontId="13" fillId="0" borderId="5" xfId="0" applyFont="1" applyBorder="1"/>
    <xf numFmtId="0" fontId="13" fillId="0" borderId="6" xfId="0" applyFont="1" applyBorder="1"/>
    <xf numFmtId="0" fontId="13" fillId="0" borderId="7" xfId="0" applyFont="1" applyBorder="1"/>
    <xf numFmtId="0" fontId="13" fillId="0" borderId="8" xfId="0" applyFont="1" applyBorder="1"/>
    <xf numFmtId="0" fontId="13" fillId="0" borderId="9" xfId="0" applyFont="1" applyBorder="1"/>
    <xf numFmtId="0" fontId="0" fillId="0" borderId="0" xfId="0" applyFont="1" applyAlignment="1">
      <alignment horizontal="left" vertical="top" wrapText="1"/>
    </xf>
    <xf numFmtId="0" fontId="21" fillId="0" borderId="0" xfId="0" applyFont="1" applyAlignment="1">
      <alignment horizontal="left"/>
    </xf>
    <xf numFmtId="0" fontId="21" fillId="0" borderId="0" xfId="0" applyFont="1" applyAlignment="1">
      <alignment horizontal="left" vertical="top" wrapText="1"/>
    </xf>
    <xf numFmtId="0" fontId="21" fillId="0" borderId="0" xfId="0" applyFont="1" applyAlignment="1">
      <alignment horizontal="left" vertical="top"/>
    </xf>
    <xf numFmtId="0" fontId="21" fillId="0" borderId="11" xfId="0" applyFont="1" applyBorder="1" applyAlignment="1">
      <alignment horizontal="left" vertical="top" wrapText="1"/>
    </xf>
    <xf numFmtId="0" fontId="13" fillId="0" borderId="11" xfId="0" applyFont="1" applyBorder="1"/>
    <xf numFmtId="0" fontId="21" fillId="0" borderId="0" xfId="0" applyFont="1" applyAlignment="1">
      <alignment horizontal="left" wrapText="1"/>
    </xf>
    <xf numFmtId="0" fontId="9" fillId="0" borderId="0" xfId="0" applyFont="1" applyAlignment="1">
      <alignment horizontal="left"/>
    </xf>
    <xf numFmtId="0" fontId="21" fillId="0" borderId="11" xfId="0" applyFont="1" applyBorder="1" applyAlignment="1">
      <alignment horizontal="left"/>
    </xf>
    <xf numFmtId="0" fontId="21" fillId="0" borderId="11" xfId="0" applyFont="1" applyBorder="1"/>
    <xf numFmtId="0" fontId="14" fillId="0" borderId="0" xfId="0" applyFont="1" applyAlignment="1"/>
  </cellXfs>
  <cellStyles count="1">
    <cellStyle name="Normal" xfId="0" builtinId="0"/>
  </cellStyles>
  <dxfs count="412">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00B050"/>
      </font>
      <fill>
        <patternFill patternType="none"/>
      </fill>
    </dxf>
    <dxf>
      <font>
        <color rgb="FFC00000"/>
      </font>
      <fill>
        <patternFill patternType="none"/>
      </fill>
    </dxf>
    <dxf>
      <font>
        <color rgb="FFA5A5A5"/>
      </font>
      <fill>
        <patternFill patternType="none"/>
      </fill>
    </dxf>
    <dxf>
      <fill>
        <patternFill patternType="solid">
          <fgColor rgb="FFF2F2F2"/>
          <bgColor rgb="FFF2F2F2"/>
        </patternFill>
      </fill>
    </dxf>
    <dxf>
      <font>
        <color rgb="FF00B050"/>
      </font>
      <fill>
        <patternFill patternType="none"/>
      </fill>
    </dxf>
    <dxf>
      <font>
        <color rgb="FFC00000"/>
      </font>
      <fill>
        <patternFill patternType="none"/>
      </fill>
    </dxf>
    <dxf>
      <font>
        <color rgb="FFA5A5A5"/>
      </font>
      <fill>
        <patternFill patternType="none"/>
      </fill>
    </dxf>
    <dxf>
      <fill>
        <patternFill patternType="solid">
          <fgColor rgb="FFF2F2F2"/>
          <bgColor rgb="FFF2F2F2"/>
        </patternFill>
      </fill>
    </dxf>
    <dxf>
      <font>
        <color rgb="FF00B050"/>
      </font>
      <fill>
        <patternFill patternType="none"/>
      </fill>
    </dxf>
    <dxf>
      <font>
        <color rgb="FFC00000"/>
      </font>
      <fill>
        <patternFill patternType="none"/>
      </fill>
    </dxf>
    <dxf>
      <font>
        <color rgb="FFA5A5A5"/>
      </font>
      <fill>
        <patternFill patternType="none"/>
      </fill>
    </dxf>
    <dxf>
      <fill>
        <patternFill patternType="solid">
          <fgColor rgb="FFF2F2F2"/>
          <bgColor rgb="FFF2F2F2"/>
        </patternFill>
      </fill>
    </dxf>
    <dxf>
      <font>
        <color rgb="FF00B050"/>
      </font>
      <fill>
        <patternFill patternType="none"/>
      </fill>
    </dxf>
    <dxf>
      <font>
        <color rgb="FFC00000"/>
      </font>
      <fill>
        <patternFill patternType="none"/>
      </fill>
    </dxf>
    <dxf>
      <font>
        <color rgb="FFA5A5A5"/>
      </font>
      <fill>
        <patternFill patternType="none"/>
      </fill>
    </dxf>
    <dxf>
      <fill>
        <patternFill patternType="solid">
          <fgColor rgb="FFF2F2F2"/>
          <bgColor rgb="FFF2F2F2"/>
        </patternFill>
      </fill>
    </dxf>
    <dxf>
      <fill>
        <patternFill patternType="solid">
          <fgColor rgb="FFF2F2F2"/>
          <bgColor rgb="FFF2F2F2"/>
        </patternFill>
      </fill>
    </dxf>
    <dxf>
      <font>
        <color rgb="FF00B050"/>
      </font>
      <fill>
        <patternFill patternType="none"/>
      </fill>
    </dxf>
    <dxf>
      <font>
        <color rgb="FFC00000"/>
      </font>
      <fill>
        <patternFill patternType="none"/>
      </fill>
    </dxf>
    <dxf>
      <font>
        <color rgb="FFA5A5A5"/>
      </font>
      <fill>
        <patternFill patternType="none"/>
      </fill>
    </dxf>
    <dxf>
      <fill>
        <patternFill patternType="solid">
          <fgColor rgb="FFF2F2F2"/>
          <bgColor rgb="FFF2F2F2"/>
        </patternFill>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ill>
        <patternFill patternType="solid">
          <fgColor rgb="FFF2F2F2"/>
          <bgColor rgb="FFF2F2F2"/>
        </patternFill>
      </fill>
    </dxf>
    <dxf>
      <font>
        <color rgb="FF9C0006"/>
      </font>
      <fill>
        <patternFill patternType="none"/>
      </fill>
    </dxf>
    <dxf>
      <font>
        <color rgb="FF72D78F"/>
      </font>
      <fill>
        <patternFill patternType="none"/>
      </fill>
    </dxf>
    <dxf>
      <font>
        <color rgb="FF9C0006"/>
      </font>
      <fill>
        <patternFill patternType="none"/>
      </fill>
    </dxf>
    <dxf>
      <font>
        <color rgb="FF72D78F"/>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ill>
        <patternFill patternType="solid">
          <fgColor rgb="FFF2F2F2"/>
          <bgColor rgb="FFF2F2F2"/>
        </patternFill>
      </fill>
    </dxf>
    <dxf>
      <font>
        <color rgb="FF9C0006"/>
      </font>
      <fill>
        <patternFill patternType="none"/>
      </fill>
    </dxf>
    <dxf>
      <font>
        <color rgb="FF72D78F"/>
      </font>
      <fill>
        <patternFill patternType="none"/>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F2F2F2"/>
          <bgColor rgb="FFF2F2F2"/>
        </patternFill>
      </fill>
    </dxf>
    <dxf>
      <font>
        <color rgb="FF9C0006"/>
      </font>
      <fill>
        <patternFill patternType="none"/>
      </fill>
    </dxf>
    <dxf>
      <font>
        <color rgb="FF72D78F"/>
      </font>
      <fill>
        <patternFill patternType="none"/>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F2F2F2"/>
          <bgColor rgb="FFF2F2F2"/>
        </patternFill>
      </fill>
    </dxf>
    <dxf>
      <font>
        <color rgb="FF9C0006"/>
      </font>
      <fill>
        <patternFill patternType="none"/>
      </fill>
    </dxf>
    <dxf>
      <font>
        <color rgb="FF72D78F"/>
      </font>
      <fill>
        <patternFill patternType="none"/>
      </fill>
    </dxf>
    <dxf>
      <font>
        <color rgb="FF9C0006"/>
      </font>
      <fill>
        <patternFill patternType="none"/>
      </fill>
    </dxf>
    <dxf>
      <font>
        <color rgb="FF72D78F"/>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ont>
        <color rgb="FF72D78F"/>
      </font>
      <fill>
        <patternFill patternType="none"/>
      </fill>
    </dxf>
    <dxf>
      <font>
        <color rgb="FF9C0006"/>
      </font>
      <fill>
        <patternFill patternType="none"/>
      </fill>
    </dxf>
    <dxf>
      <font>
        <color rgb="FF9C0006"/>
      </font>
      <fill>
        <patternFill patternType="none"/>
      </fill>
    </dxf>
    <dxf>
      <font>
        <color rgb="FF72D78F"/>
      </font>
      <fill>
        <patternFill patternType="none"/>
      </fill>
    </dxf>
    <dxf>
      <font>
        <color rgb="FF72D78F"/>
      </font>
      <fill>
        <patternFill patternType="none"/>
      </fill>
    </dxf>
    <dxf>
      <font>
        <color rgb="FF9C0006"/>
      </font>
      <fill>
        <patternFill patternType="none"/>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72D78F"/>
      </font>
      <fill>
        <patternFill patternType="none"/>
      </fill>
    </dxf>
    <dxf>
      <font>
        <color rgb="FF9C0006"/>
      </font>
      <fill>
        <patternFill patternType="none"/>
      </fill>
    </dxf>
    <dxf>
      <font>
        <color rgb="FF72D78F"/>
      </font>
      <fill>
        <patternFill patternType="none"/>
      </fill>
    </dxf>
    <dxf>
      <font>
        <color rgb="FF9C0006"/>
      </font>
      <fill>
        <patternFill patternType="none"/>
      </fill>
    </dxf>
    <dxf>
      <font>
        <color rgb="FF9C0006"/>
      </font>
      <fill>
        <patternFill patternType="none"/>
      </fill>
    </dxf>
    <dxf>
      <font>
        <color rgb="FF72D78F"/>
      </font>
      <fill>
        <patternFill patternType="none"/>
      </fill>
    </dxf>
    <dxf>
      <fill>
        <patternFill patternType="solid">
          <fgColor rgb="FFF2F2F2"/>
          <bgColor rgb="FFF2F2F2"/>
        </patternFill>
      </fill>
    </dxf>
    <dxf>
      <font>
        <color rgb="FF9C0006"/>
      </font>
      <fill>
        <patternFill patternType="none"/>
      </fill>
    </dxf>
    <dxf>
      <font>
        <color rgb="FF72D78F"/>
      </font>
      <fill>
        <patternFill patternType="none"/>
      </fill>
    </dxf>
    <dxf>
      <fill>
        <patternFill patternType="solid">
          <fgColor rgb="FFF2F2F2"/>
          <bgColor rgb="FFF2F2F2"/>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92D050"/>
          <bgColor rgb="FF92D050"/>
        </patternFill>
      </fill>
    </dxf>
    <dxf>
      <fill>
        <patternFill patternType="solid">
          <fgColor rgb="FF92D050"/>
          <bgColor rgb="FF92D05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24000" cy="571500"/>
    <xdr:pic>
      <xdr:nvPicPr>
        <xdr:cNvPr id="2" name="image1.png" descr="http://lri.co.uk/portals/1/Images/Client%20Logos/World%20Gold%20Council.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495425" cy="571500"/>
    <xdr:pic>
      <xdr:nvPicPr>
        <xdr:cNvPr id="2" name="image1.png" descr="http://lri.co.uk/portals/1/Images/Client%20Logos/World%20Gold%20Council.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00"/>
  <sheetViews>
    <sheetView workbookViewId="0">
      <pane xSplit="12" ySplit="10" topLeftCell="M11" activePane="bottomRight" state="frozen"/>
      <selection pane="topRight" activeCell="M1" sqref="M1"/>
      <selection pane="bottomLeft" activeCell="A11" sqref="A11"/>
      <selection pane="bottomRight" activeCell="J10" sqref="J10"/>
    </sheetView>
  </sheetViews>
  <sheetFormatPr baseColWidth="10" defaultColWidth="14.42578125" defaultRowHeight="15" customHeight="1" x14ac:dyDescent="0.2"/>
  <cols>
    <col min="1" max="1" width="9.28515625" customWidth="1"/>
    <col min="2" max="3" width="9.140625" customWidth="1"/>
    <col min="4" max="4" width="9.85546875" customWidth="1"/>
    <col min="5" max="5" width="13.7109375" customWidth="1"/>
    <col min="6" max="6" width="36.85546875" customWidth="1"/>
    <col min="7" max="7" width="12.5703125" customWidth="1"/>
    <col min="8" max="8" width="6.5703125" customWidth="1"/>
    <col min="9" max="9" width="4.5703125" customWidth="1"/>
    <col min="10" max="10" width="21.85546875" customWidth="1"/>
    <col min="11" max="11" width="32.5703125" customWidth="1"/>
    <col min="12" max="59" width="11.140625" customWidth="1"/>
  </cols>
  <sheetData>
    <row r="1" spans="1:59" ht="15" customHeight="1" x14ac:dyDescent="0.2">
      <c r="A1" s="1"/>
      <c r="B1" s="2"/>
      <c r="C1" s="2"/>
      <c r="D1" s="2"/>
      <c r="E1" s="2"/>
      <c r="F1" s="2"/>
      <c r="G1" s="2"/>
      <c r="H1" s="2"/>
      <c r="I1" s="1"/>
      <c r="J1" s="2"/>
      <c r="K1" s="2"/>
      <c r="L1" s="2"/>
      <c r="M1" s="1">
        <v>76</v>
      </c>
      <c r="N1" s="1">
        <v>77</v>
      </c>
      <c r="O1" s="1">
        <v>78</v>
      </c>
      <c r="P1" s="1">
        <v>79</v>
      </c>
      <c r="Q1" s="1">
        <v>80</v>
      </c>
      <c r="R1" s="1">
        <v>81</v>
      </c>
      <c r="S1" s="1">
        <v>82</v>
      </c>
      <c r="T1" s="1">
        <v>83</v>
      </c>
      <c r="U1" s="1">
        <v>84</v>
      </c>
      <c r="V1" s="1">
        <v>85</v>
      </c>
      <c r="W1" s="1">
        <v>86</v>
      </c>
      <c r="X1" s="1">
        <v>87</v>
      </c>
      <c r="Y1" s="1">
        <v>88</v>
      </c>
      <c r="Z1" s="1">
        <v>89</v>
      </c>
      <c r="AA1" s="1">
        <v>90</v>
      </c>
      <c r="AB1" s="1">
        <v>91</v>
      </c>
      <c r="AC1" s="1">
        <v>92</v>
      </c>
      <c r="AD1" s="1">
        <v>93</v>
      </c>
      <c r="AE1" s="1">
        <v>94</v>
      </c>
      <c r="AF1" s="1">
        <v>95</v>
      </c>
      <c r="AG1" s="1">
        <v>96</v>
      </c>
      <c r="AH1" s="1">
        <v>97</v>
      </c>
      <c r="AI1" s="1">
        <v>98</v>
      </c>
      <c r="AJ1" s="1">
        <v>99</v>
      </c>
      <c r="AK1" s="1">
        <v>100</v>
      </c>
      <c r="AL1" s="1">
        <v>101</v>
      </c>
      <c r="AM1" s="1">
        <v>102</v>
      </c>
      <c r="AN1" s="1">
        <v>103</v>
      </c>
      <c r="AO1" s="1">
        <v>104</v>
      </c>
      <c r="AP1" s="1">
        <v>105</v>
      </c>
      <c r="AQ1" s="1">
        <v>106</v>
      </c>
      <c r="AR1" s="1">
        <v>107</v>
      </c>
      <c r="AS1" s="1">
        <v>108</v>
      </c>
      <c r="AT1" s="1">
        <v>109</v>
      </c>
      <c r="AU1" s="1">
        <v>110</v>
      </c>
      <c r="AV1" s="1">
        <v>111</v>
      </c>
      <c r="AW1" s="1">
        <v>112</v>
      </c>
      <c r="AX1" s="1">
        <v>113</v>
      </c>
      <c r="AY1" s="1">
        <v>114</v>
      </c>
      <c r="AZ1" s="1">
        <v>115</v>
      </c>
      <c r="BA1" s="1">
        <v>116</v>
      </c>
      <c r="BB1" s="1">
        <v>117</v>
      </c>
      <c r="BC1" s="1">
        <v>118</v>
      </c>
      <c r="BD1" s="1">
        <v>119</v>
      </c>
      <c r="BE1" s="1">
        <v>120</v>
      </c>
      <c r="BF1" s="1">
        <v>121</v>
      </c>
      <c r="BG1" s="1">
        <v>122</v>
      </c>
    </row>
    <row r="2" spans="1:59" ht="15" customHeight="1" x14ac:dyDescent="0.2">
      <c r="A2" s="1" t="s">
        <v>0</v>
      </c>
      <c r="B2" s="2" t="s">
        <v>1</v>
      </c>
      <c r="C2" s="2" t="s">
        <v>2</v>
      </c>
      <c r="D2" s="3"/>
      <c r="E2" s="3"/>
      <c r="F2" s="3" t="s">
        <v>3</v>
      </c>
      <c r="G2" s="3"/>
      <c r="H2" s="4"/>
      <c r="I2" s="5"/>
      <c r="J2" s="6" t="s">
        <v>4</v>
      </c>
      <c r="K2" s="3"/>
      <c r="L2" s="3" t="s">
        <v>3</v>
      </c>
      <c r="M2" s="6" t="s">
        <v>5</v>
      </c>
      <c r="N2" s="6" t="s">
        <v>6</v>
      </c>
      <c r="O2" s="6" t="s">
        <v>7</v>
      </c>
      <c r="P2" s="6" t="s">
        <v>8</v>
      </c>
      <c r="Q2" s="6" t="s">
        <v>9</v>
      </c>
      <c r="R2" s="6" t="s">
        <v>10</v>
      </c>
      <c r="S2" s="6" t="s">
        <v>11</v>
      </c>
      <c r="T2" s="6" t="s">
        <v>12</v>
      </c>
      <c r="U2" s="6" t="s">
        <v>13</v>
      </c>
      <c r="V2" s="6" t="s">
        <v>14</v>
      </c>
      <c r="W2" s="6" t="s">
        <v>15</v>
      </c>
      <c r="X2" s="6" t="s">
        <v>16</v>
      </c>
      <c r="Y2" s="6" t="s">
        <v>17</v>
      </c>
      <c r="Z2" s="6" t="s">
        <v>18</v>
      </c>
      <c r="AA2" s="6" t="s">
        <v>19</v>
      </c>
      <c r="AB2" s="6" t="s">
        <v>20</v>
      </c>
      <c r="AC2" s="6" t="s">
        <v>21</v>
      </c>
      <c r="AD2" s="6" t="s">
        <v>22</v>
      </c>
      <c r="AE2" s="6" t="s">
        <v>23</v>
      </c>
      <c r="AF2" s="6" t="s">
        <v>24</v>
      </c>
      <c r="AG2" s="6" t="s">
        <v>25</v>
      </c>
      <c r="AH2" s="6" t="s">
        <v>26</v>
      </c>
      <c r="AI2" s="6" t="s">
        <v>27</v>
      </c>
      <c r="AJ2" s="6" t="s">
        <v>28</v>
      </c>
      <c r="AK2" s="6" t="s">
        <v>29</v>
      </c>
      <c r="AL2" s="6" t="s">
        <v>30</v>
      </c>
      <c r="AM2" s="6" t="s">
        <v>31</v>
      </c>
      <c r="AN2" s="6" t="s">
        <v>32</v>
      </c>
      <c r="AO2" s="6" t="s">
        <v>33</v>
      </c>
      <c r="AP2" s="6" t="s">
        <v>34</v>
      </c>
      <c r="AQ2" s="6" t="s">
        <v>35</v>
      </c>
      <c r="AR2" s="6" t="s">
        <v>36</v>
      </c>
      <c r="AS2" s="6" t="s">
        <v>37</v>
      </c>
      <c r="AT2" s="6" t="s">
        <v>38</v>
      </c>
      <c r="AU2" s="6" t="s">
        <v>39</v>
      </c>
      <c r="AV2" s="6" t="s">
        <v>40</v>
      </c>
      <c r="AW2" s="6" t="s">
        <v>41</v>
      </c>
      <c r="AX2" s="6" t="s">
        <v>42</v>
      </c>
      <c r="AY2" s="6" t="s">
        <v>43</v>
      </c>
      <c r="AZ2" s="6" t="s">
        <v>44</v>
      </c>
      <c r="BA2" s="6" t="s">
        <v>45</v>
      </c>
      <c r="BB2" s="6" t="s">
        <v>46</v>
      </c>
      <c r="BC2" s="6" t="s">
        <v>47</v>
      </c>
      <c r="BD2" s="6" t="s">
        <v>48</v>
      </c>
      <c r="BE2" s="6" t="s">
        <v>49</v>
      </c>
      <c r="BF2" s="6" t="s">
        <v>50</v>
      </c>
      <c r="BG2" s="6" t="s">
        <v>51</v>
      </c>
    </row>
    <row r="3" spans="1:59" ht="15" customHeight="1" x14ac:dyDescent="0.2">
      <c r="A3" s="1" t="s">
        <v>52</v>
      </c>
      <c r="B3" s="2" t="s">
        <v>53</v>
      </c>
      <c r="C3" s="2" t="s">
        <v>54</v>
      </c>
      <c r="D3" s="2"/>
      <c r="E3" s="2" t="s">
        <v>55</v>
      </c>
      <c r="F3" s="2" t="s">
        <v>51</v>
      </c>
      <c r="G3" s="2">
        <v>59</v>
      </c>
      <c r="H3" s="2"/>
      <c r="I3" s="1"/>
      <c r="J3" s="1">
        <v>4</v>
      </c>
      <c r="K3" s="2"/>
      <c r="L3" s="2" t="s">
        <v>56</v>
      </c>
      <c r="M3" s="2">
        <v>1</v>
      </c>
      <c r="N3" s="2">
        <v>2</v>
      </c>
      <c r="O3" s="2">
        <v>3</v>
      </c>
      <c r="P3" s="2">
        <v>4</v>
      </c>
      <c r="Q3" s="2">
        <v>1</v>
      </c>
      <c r="R3" s="2">
        <v>2</v>
      </c>
      <c r="S3" s="2">
        <v>3</v>
      </c>
      <c r="T3" s="2">
        <v>4</v>
      </c>
      <c r="U3" s="2">
        <v>1</v>
      </c>
      <c r="V3" s="2">
        <v>2</v>
      </c>
      <c r="W3" s="2">
        <v>3</v>
      </c>
      <c r="X3" s="2">
        <v>4</v>
      </c>
      <c r="Y3" s="2">
        <v>1</v>
      </c>
      <c r="Z3" s="2">
        <v>2</v>
      </c>
      <c r="AA3" s="2">
        <v>3</v>
      </c>
      <c r="AB3" s="2">
        <v>4</v>
      </c>
      <c r="AC3" s="2">
        <v>1</v>
      </c>
      <c r="AD3" s="2">
        <v>2</v>
      </c>
      <c r="AE3" s="2">
        <v>3</v>
      </c>
      <c r="AF3" s="2">
        <v>4</v>
      </c>
      <c r="AG3" s="2">
        <v>1</v>
      </c>
      <c r="AH3" s="2">
        <v>2</v>
      </c>
      <c r="AI3" s="2">
        <v>3</v>
      </c>
      <c r="AJ3" s="2">
        <v>4</v>
      </c>
      <c r="AK3" s="2">
        <v>1</v>
      </c>
      <c r="AL3" s="2">
        <v>2</v>
      </c>
      <c r="AM3" s="2">
        <v>3</v>
      </c>
      <c r="AN3" s="2">
        <v>4</v>
      </c>
      <c r="AO3" s="2">
        <v>1</v>
      </c>
      <c r="AP3" s="2">
        <v>2</v>
      </c>
      <c r="AQ3" s="2">
        <v>3</v>
      </c>
      <c r="AR3" s="2">
        <v>4</v>
      </c>
      <c r="AS3" s="2">
        <v>1</v>
      </c>
      <c r="AT3" s="2">
        <v>2</v>
      </c>
      <c r="AU3" s="2">
        <v>3</v>
      </c>
      <c r="AV3" s="2">
        <v>4</v>
      </c>
      <c r="AW3" s="2">
        <v>1</v>
      </c>
      <c r="AX3" s="2">
        <v>2</v>
      </c>
      <c r="AY3" s="2">
        <v>3</v>
      </c>
      <c r="AZ3" s="2">
        <v>4</v>
      </c>
      <c r="BA3" s="2">
        <v>1</v>
      </c>
      <c r="BB3" s="2">
        <v>2</v>
      </c>
      <c r="BC3" s="2">
        <v>3</v>
      </c>
      <c r="BD3" s="2">
        <v>4</v>
      </c>
      <c r="BE3" s="2">
        <v>1</v>
      </c>
      <c r="BF3" s="2">
        <v>2</v>
      </c>
      <c r="BG3" s="2">
        <v>3</v>
      </c>
    </row>
    <row r="4" spans="1:59" ht="15" customHeight="1" x14ac:dyDescent="0.2">
      <c r="A4" s="1"/>
      <c r="B4" s="2">
        <v>31.1035</v>
      </c>
      <c r="C4" s="2"/>
      <c r="D4" s="2"/>
      <c r="E4" s="2" t="s">
        <v>57</v>
      </c>
      <c r="F4" s="2" t="s">
        <v>50</v>
      </c>
      <c r="G4" s="2">
        <v>58</v>
      </c>
      <c r="H4" s="2"/>
      <c r="I4" s="1"/>
      <c r="J4" s="2"/>
      <c r="K4" s="2"/>
      <c r="L4" s="2" t="s">
        <v>58</v>
      </c>
      <c r="M4" s="7" t="s">
        <v>59</v>
      </c>
      <c r="N4" s="7" t="s">
        <v>59</v>
      </c>
      <c r="O4" s="7" t="s">
        <v>59</v>
      </c>
      <c r="P4" s="7" t="s">
        <v>59</v>
      </c>
      <c r="Q4" s="7" t="s">
        <v>60</v>
      </c>
      <c r="R4" s="7" t="s">
        <v>60</v>
      </c>
      <c r="S4" s="7" t="s">
        <v>60</v>
      </c>
      <c r="T4" s="7" t="s">
        <v>60</v>
      </c>
      <c r="U4" s="7" t="s">
        <v>61</v>
      </c>
      <c r="V4" s="7" t="s">
        <v>61</v>
      </c>
      <c r="W4" s="7" t="s">
        <v>61</v>
      </c>
      <c r="X4" s="7" t="s">
        <v>61</v>
      </c>
      <c r="Y4" s="7" t="s">
        <v>62</v>
      </c>
      <c r="Z4" s="7" t="s">
        <v>62</v>
      </c>
      <c r="AA4" s="7" t="s">
        <v>62</v>
      </c>
      <c r="AB4" s="7" t="s">
        <v>62</v>
      </c>
      <c r="AC4" s="7" t="s">
        <v>63</v>
      </c>
      <c r="AD4" s="7" t="s">
        <v>63</v>
      </c>
      <c r="AE4" s="7" t="s">
        <v>63</v>
      </c>
      <c r="AF4" s="7" t="s">
        <v>63</v>
      </c>
      <c r="AG4" s="7" t="s">
        <v>64</v>
      </c>
      <c r="AH4" s="7" t="s">
        <v>64</v>
      </c>
      <c r="AI4" s="7" t="s">
        <v>64</v>
      </c>
      <c r="AJ4" s="7" t="s">
        <v>64</v>
      </c>
      <c r="AK4" s="7" t="s">
        <v>65</v>
      </c>
      <c r="AL4" s="7" t="s">
        <v>65</v>
      </c>
      <c r="AM4" s="7" t="s">
        <v>65</v>
      </c>
      <c r="AN4" s="7" t="s">
        <v>65</v>
      </c>
      <c r="AO4" s="7" t="s">
        <v>66</v>
      </c>
      <c r="AP4" s="7" t="s">
        <v>66</v>
      </c>
      <c r="AQ4" s="7" t="s">
        <v>66</v>
      </c>
      <c r="AR4" s="7" t="s">
        <v>66</v>
      </c>
      <c r="AS4" s="7" t="s">
        <v>67</v>
      </c>
      <c r="AT4" s="7" t="s">
        <v>67</v>
      </c>
      <c r="AU4" s="7" t="s">
        <v>67</v>
      </c>
      <c r="AV4" s="7" t="s">
        <v>67</v>
      </c>
      <c r="AW4" s="7" t="s">
        <v>68</v>
      </c>
      <c r="AX4" s="7" t="s">
        <v>68</v>
      </c>
      <c r="AY4" s="7" t="s">
        <v>68</v>
      </c>
      <c r="AZ4" s="7" t="s">
        <v>68</v>
      </c>
      <c r="BA4" s="7" t="s">
        <v>69</v>
      </c>
      <c r="BB4" s="7" t="s">
        <v>69</v>
      </c>
      <c r="BC4" s="7" t="s">
        <v>69</v>
      </c>
      <c r="BD4" s="7" t="s">
        <v>69</v>
      </c>
      <c r="BE4" s="7" t="s">
        <v>70</v>
      </c>
      <c r="BF4" s="7" t="s">
        <v>70</v>
      </c>
      <c r="BG4" s="7" t="s">
        <v>70</v>
      </c>
    </row>
    <row r="5" spans="1:59" ht="15" customHeight="1" x14ac:dyDescent="0.2">
      <c r="A5" s="1"/>
      <c r="B5" s="2">
        <v>32150.746599999999</v>
      </c>
      <c r="C5" s="2"/>
      <c r="D5" s="2"/>
      <c r="E5" s="2" t="s">
        <v>71</v>
      </c>
      <c r="F5" s="2" t="s">
        <v>47</v>
      </c>
      <c r="G5" s="2">
        <v>55</v>
      </c>
      <c r="H5" s="2"/>
      <c r="I5" s="1"/>
      <c r="J5" s="2"/>
      <c r="K5" s="2"/>
      <c r="L5" s="2"/>
      <c r="M5" s="1">
        <v>77</v>
      </c>
      <c r="N5" s="1">
        <v>78</v>
      </c>
      <c r="O5" s="1">
        <v>79</v>
      </c>
      <c r="P5" s="1">
        <v>80</v>
      </c>
      <c r="Q5" s="1">
        <v>81</v>
      </c>
      <c r="R5" s="1">
        <v>82</v>
      </c>
      <c r="S5" s="1">
        <v>83</v>
      </c>
      <c r="T5" s="1">
        <v>84</v>
      </c>
      <c r="U5" s="1">
        <v>85</v>
      </c>
      <c r="V5" s="1">
        <v>86</v>
      </c>
      <c r="W5" s="1">
        <v>87</v>
      </c>
      <c r="X5" s="1">
        <v>88</v>
      </c>
      <c r="Y5" s="1">
        <v>89</v>
      </c>
      <c r="Z5" s="1">
        <v>90</v>
      </c>
      <c r="AA5" s="1">
        <v>91</v>
      </c>
      <c r="AB5" s="1">
        <v>92</v>
      </c>
      <c r="AC5" s="1">
        <v>93</v>
      </c>
      <c r="AD5" s="1">
        <v>94</v>
      </c>
      <c r="AE5" s="1">
        <v>95</v>
      </c>
      <c r="AF5" s="1">
        <v>96</v>
      </c>
      <c r="AG5" s="1">
        <v>97</v>
      </c>
      <c r="AH5" s="1">
        <v>98</v>
      </c>
      <c r="AI5" s="1">
        <v>99</v>
      </c>
      <c r="AJ5" s="1">
        <v>100</v>
      </c>
      <c r="AK5" s="1">
        <v>101</v>
      </c>
      <c r="AL5" s="1">
        <v>102</v>
      </c>
      <c r="AM5" s="1">
        <v>103</v>
      </c>
      <c r="AN5" s="1">
        <v>104</v>
      </c>
      <c r="AO5" s="1">
        <v>105</v>
      </c>
      <c r="AP5" s="1">
        <v>106</v>
      </c>
      <c r="AQ5" s="1">
        <v>107</v>
      </c>
      <c r="AR5" s="1">
        <v>108</v>
      </c>
      <c r="AS5" s="1">
        <v>109</v>
      </c>
      <c r="AT5" s="1">
        <v>110</v>
      </c>
      <c r="AU5" s="1">
        <v>111</v>
      </c>
      <c r="AV5" s="1">
        <v>112</v>
      </c>
      <c r="AW5" s="1">
        <v>113</v>
      </c>
      <c r="AX5" s="1">
        <v>114</v>
      </c>
      <c r="AY5" s="1">
        <v>115</v>
      </c>
      <c r="AZ5" s="1">
        <v>116</v>
      </c>
      <c r="BA5" s="1">
        <v>117</v>
      </c>
      <c r="BB5" s="1">
        <v>118</v>
      </c>
      <c r="BC5" s="1">
        <v>119</v>
      </c>
      <c r="BD5" s="1">
        <v>120</v>
      </c>
      <c r="BE5" s="1">
        <v>121</v>
      </c>
      <c r="BF5" s="1">
        <v>122</v>
      </c>
      <c r="BG5" s="1">
        <v>123</v>
      </c>
    </row>
    <row r="6" spans="1:59" ht="15" customHeight="1" x14ac:dyDescent="0.2">
      <c r="A6" s="1"/>
      <c r="B6" s="2"/>
      <c r="C6" s="2"/>
      <c r="D6" s="2"/>
      <c r="E6" s="2"/>
      <c r="F6" s="2"/>
      <c r="G6" s="2"/>
      <c r="H6" s="2"/>
      <c r="I6" s="1"/>
      <c r="J6" s="2"/>
      <c r="K6" s="2"/>
      <c r="L6" s="2"/>
      <c r="M6" s="1">
        <v>75</v>
      </c>
      <c r="N6" s="1">
        <v>76</v>
      </c>
      <c r="O6" s="1">
        <v>77</v>
      </c>
      <c r="P6" s="1">
        <v>78</v>
      </c>
      <c r="Q6" s="1">
        <v>79</v>
      </c>
      <c r="R6" s="1">
        <v>80</v>
      </c>
      <c r="S6" s="1">
        <v>81</v>
      </c>
      <c r="T6" s="1">
        <v>82</v>
      </c>
      <c r="U6" s="1">
        <v>83</v>
      </c>
      <c r="V6" s="1">
        <v>84</v>
      </c>
      <c r="W6" s="1">
        <v>85</v>
      </c>
      <c r="X6" s="1">
        <v>86</v>
      </c>
      <c r="Y6" s="1">
        <v>87</v>
      </c>
      <c r="Z6" s="1">
        <v>88</v>
      </c>
      <c r="AA6" s="1">
        <v>89</v>
      </c>
      <c r="AB6" s="1">
        <v>90</v>
      </c>
      <c r="AC6" s="1">
        <v>91</v>
      </c>
      <c r="AD6" s="1">
        <v>92</v>
      </c>
      <c r="AE6" s="1">
        <v>93</v>
      </c>
      <c r="AF6" s="1">
        <v>94</v>
      </c>
      <c r="AG6" s="1">
        <v>95</v>
      </c>
      <c r="AH6" s="1">
        <v>96</v>
      </c>
      <c r="AI6" s="1">
        <v>97</v>
      </c>
      <c r="AJ6" s="1">
        <v>98</v>
      </c>
      <c r="AK6" s="1">
        <v>99</v>
      </c>
      <c r="AL6" s="1">
        <v>100</v>
      </c>
      <c r="AM6" s="1">
        <v>101</v>
      </c>
      <c r="AN6" s="1">
        <v>102</v>
      </c>
      <c r="AO6" s="1">
        <v>103</v>
      </c>
      <c r="AP6" s="1">
        <v>104</v>
      </c>
      <c r="AQ6" s="1">
        <v>105</v>
      </c>
      <c r="AR6" s="1">
        <v>106</v>
      </c>
      <c r="AS6" s="1">
        <v>107</v>
      </c>
      <c r="AT6" s="1">
        <v>108</v>
      </c>
      <c r="AU6" s="1">
        <v>109</v>
      </c>
      <c r="AV6" s="1">
        <v>110</v>
      </c>
      <c r="AW6" s="1">
        <v>111</v>
      </c>
      <c r="AX6" s="1">
        <v>112</v>
      </c>
      <c r="AY6" s="1">
        <v>113</v>
      </c>
      <c r="AZ6" s="1">
        <v>114</v>
      </c>
      <c r="BA6" s="1">
        <v>115</v>
      </c>
      <c r="BB6" s="1">
        <v>116</v>
      </c>
      <c r="BC6" s="1">
        <v>117</v>
      </c>
      <c r="BD6" s="1">
        <v>118</v>
      </c>
      <c r="BE6" s="1">
        <v>119</v>
      </c>
      <c r="BF6" s="1">
        <v>120</v>
      </c>
      <c r="BG6" s="1">
        <v>121</v>
      </c>
    </row>
    <row r="7" spans="1:59" ht="15" customHeight="1" x14ac:dyDescent="0.2">
      <c r="A7" s="1"/>
      <c r="B7" s="2"/>
      <c r="C7" s="2"/>
      <c r="D7" s="8"/>
      <c r="E7" s="8"/>
      <c r="F7" s="8" t="s">
        <v>72</v>
      </c>
      <c r="G7" s="8"/>
      <c r="H7" s="8"/>
      <c r="I7" s="9"/>
      <c r="J7" s="8"/>
      <c r="K7" s="8" t="s">
        <v>72</v>
      </c>
      <c r="L7" s="8" t="s">
        <v>73</v>
      </c>
      <c r="M7" s="10">
        <v>1109.1199999999999</v>
      </c>
      <c r="N7" s="10">
        <v>1196.74</v>
      </c>
      <c r="O7" s="10">
        <v>1226.75</v>
      </c>
      <c r="P7" s="10">
        <v>1366.78</v>
      </c>
      <c r="Q7" s="10">
        <v>1386.27</v>
      </c>
      <c r="R7" s="10">
        <v>1506.13</v>
      </c>
      <c r="S7" s="10">
        <v>1702.12</v>
      </c>
      <c r="T7" s="10">
        <v>1688.01</v>
      </c>
      <c r="U7" s="10">
        <v>1690.57</v>
      </c>
      <c r="V7" s="10">
        <v>1609.49</v>
      </c>
      <c r="W7" s="10">
        <v>1652</v>
      </c>
      <c r="X7" s="10">
        <v>1721.79</v>
      </c>
      <c r="Y7" s="10">
        <v>1631.77</v>
      </c>
      <c r="Z7" s="10">
        <v>1414.8</v>
      </c>
      <c r="AA7" s="10">
        <v>1326.28</v>
      </c>
      <c r="AB7" s="10">
        <v>1276.1600000000001</v>
      </c>
      <c r="AC7" s="10">
        <v>1293.06</v>
      </c>
      <c r="AD7" s="10">
        <v>1288.3900000000001</v>
      </c>
      <c r="AE7" s="10">
        <v>1281.94</v>
      </c>
      <c r="AF7" s="10">
        <v>1201.4000000000001</v>
      </c>
      <c r="AG7" s="10">
        <v>1218.45</v>
      </c>
      <c r="AH7" s="10">
        <v>1192.3499999999999</v>
      </c>
      <c r="AI7" s="10">
        <v>1124.31</v>
      </c>
      <c r="AJ7" s="10">
        <v>1106.45</v>
      </c>
      <c r="AK7" s="10">
        <v>1182.56</v>
      </c>
      <c r="AL7" s="10">
        <v>1259.6199999999999</v>
      </c>
      <c r="AM7" s="10">
        <v>1334.78</v>
      </c>
      <c r="AN7" s="10">
        <v>1221.55</v>
      </c>
      <c r="AO7" s="10">
        <v>1219.49</v>
      </c>
      <c r="AP7" s="10">
        <v>1256.5899999999999</v>
      </c>
      <c r="AQ7" s="10">
        <v>1277.9100000000001</v>
      </c>
      <c r="AR7" s="10">
        <v>1275.42</v>
      </c>
      <c r="AS7" s="10">
        <v>1329.28</v>
      </c>
      <c r="AT7" s="10">
        <v>1305.99</v>
      </c>
      <c r="AU7" s="10">
        <v>1213.19</v>
      </c>
      <c r="AV7" s="10">
        <v>1226.28</v>
      </c>
      <c r="AW7" s="10">
        <v>1303.79</v>
      </c>
      <c r="AX7" s="10">
        <v>1309.3900000000001</v>
      </c>
      <c r="AY7" s="10">
        <v>1472.47</v>
      </c>
      <c r="AZ7" s="10">
        <v>1480.96</v>
      </c>
      <c r="BA7" s="10">
        <v>1582.8</v>
      </c>
      <c r="BB7" s="10">
        <v>1711.13</v>
      </c>
      <c r="BC7" s="10">
        <v>1908.56</v>
      </c>
      <c r="BD7" s="10">
        <v>1874.23</v>
      </c>
      <c r="BE7" s="10">
        <v>1794.01</v>
      </c>
      <c r="BF7" s="10">
        <v>1816.48</v>
      </c>
      <c r="BG7" s="10">
        <v>1789.52</v>
      </c>
    </row>
    <row r="8" spans="1:59" ht="15" customHeight="1" x14ac:dyDescent="0.2">
      <c r="A8" s="1"/>
      <c r="B8" s="2"/>
      <c r="C8" s="2"/>
      <c r="D8" s="2"/>
      <c r="E8" s="2"/>
      <c r="F8" s="2"/>
      <c r="G8" s="2"/>
      <c r="H8" s="2"/>
      <c r="I8" s="1"/>
      <c r="J8" s="2"/>
      <c r="K8" s="2"/>
      <c r="L8" s="2"/>
      <c r="M8" s="2">
        <v>13</v>
      </c>
      <c r="N8" s="2">
        <v>14</v>
      </c>
      <c r="O8" s="2">
        <v>15</v>
      </c>
      <c r="P8" s="2">
        <v>16</v>
      </c>
      <c r="Q8" s="2">
        <v>17</v>
      </c>
      <c r="R8" s="2">
        <v>18</v>
      </c>
      <c r="S8" s="2">
        <v>19</v>
      </c>
      <c r="T8" s="2">
        <v>20</v>
      </c>
      <c r="U8" s="2">
        <v>21</v>
      </c>
      <c r="V8" s="2">
        <v>22</v>
      </c>
      <c r="W8" s="2">
        <v>23</v>
      </c>
      <c r="X8" s="2">
        <v>24</v>
      </c>
      <c r="Y8" s="2">
        <v>25</v>
      </c>
      <c r="Z8" s="2">
        <v>26</v>
      </c>
      <c r="AA8" s="2">
        <v>27</v>
      </c>
      <c r="AB8" s="2">
        <v>28</v>
      </c>
      <c r="AC8" s="2">
        <v>29</v>
      </c>
      <c r="AD8" s="2">
        <v>30</v>
      </c>
      <c r="AE8" s="2">
        <v>31</v>
      </c>
      <c r="AF8" s="2">
        <v>32</v>
      </c>
      <c r="AG8" s="2">
        <v>33</v>
      </c>
      <c r="AH8" s="2">
        <v>34</v>
      </c>
      <c r="AI8" s="2">
        <v>35</v>
      </c>
      <c r="AJ8" s="2">
        <v>36</v>
      </c>
      <c r="AK8" s="2">
        <v>37</v>
      </c>
      <c r="AL8" s="2">
        <v>38</v>
      </c>
      <c r="AM8" s="2">
        <v>39</v>
      </c>
      <c r="AN8" s="2">
        <v>40</v>
      </c>
      <c r="AO8" s="2">
        <v>41</v>
      </c>
      <c r="AP8" s="2">
        <v>42</v>
      </c>
      <c r="AQ8" s="2">
        <v>43</v>
      </c>
      <c r="AR8" s="2">
        <v>44</v>
      </c>
      <c r="AS8" s="2">
        <v>45</v>
      </c>
      <c r="AT8" s="2">
        <v>46</v>
      </c>
      <c r="AU8" s="2">
        <v>47</v>
      </c>
      <c r="AV8" s="2">
        <v>48</v>
      </c>
      <c r="AW8" s="2">
        <v>49</v>
      </c>
      <c r="AX8" s="2">
        <v>50</v>
      </c>
      <c r="AY8" s="2">
        <v>51</v>
      </c>
      <c r="AZ8" s="2">
        <v>52</v>
      </c>
      <c r="BA8" s="2">
        <v>53</v>
      </c>
      <c r="BB8" s="2">
        <v>54</v>
      </c>
      <c r="BC8" s="2">
        <v>55</v>
      </c>
      <c r="BD8" s="2">
        <v>56</v>
      </c>
      <c r="BE8" s="2">
        <v>57</v>
      </c>
      <c r="BF8" s="2">
        <v>58</v>
      </c>
      <c r="BG8" s="2">
        <v>59</v>
      </c>
    </row>
    <row r="9" spans="1:59" ht="15" customHeight="1" x14ac:dyDescent="0.2">
      <c r="A9" s="1"/>
      <c r="B9" s="11"/>
      <c r="C9" s="11"/>
      <c r="D9" s="11" t="s">
        <v>74</v>
      </c>
      <c r="E9" s="11" t="s">
        <v>75</v>
      </c>
      <c r="F9" s="11" t="s">
        <v>76</v>
      </c>
      <c r="G9" s="11" t="s">
        <v>77</v>
      </c>
      <c r="H9" s="11" t="s">
        <v>78</v>
      </c>
      <c r="I9" s="12" t="s">
        <v>79</v>
      </c>
      <c r="J9" s="11" t="s">
        <v>80</v>
      </c>
      <c r="K9" s="11" t="s">
        <v>81</v>
      </c>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row>
    <row r="10" spans="1:59" ht="15" customHeight="1" x14ac:dyDescent="0.25">
      <c r="A10" s="1"/>
      <c r="B10" s="2" t="s">
        <v>82</v>
      </c>
      <c r="C10" s="2"/>
      <c r="D10" s="2"/>
      <c r="E10" s="13" t="s">
        <v>83</v>
      </c>
      <c r="F10" s="13"/>
      <c r="G10" s="13" t="s">
        <v>83</v>
      </c>
      <c r="H10" s="7"/>
      <c r="I10" s="1"/>
      <c r="J10" s="2"/>
      <c r="K10" s="2"/>
      <c r="L10" s="2"/>
      <c r="M10" s="2"/>
      <c r="N10" s="2"/>
      <c r="O10" s="2"/>
      <c r="P10" s="2"/>
      <c r="Q10" s="2"/>
      <c r="R10" s="2"/>
      <c r="S10" s="2"/>
      <c r="T10" s="2"/>
      <c r="U10" s="2"/>
      <c r="V10" s="2"/>
      <c r="W10" s="2"/>
      <c r="X10" s="2"/>
      <c r="Y10" s="2"/>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row>
    <row r="11" spans="1:59" ht="15" customHeight="1" x14ac:dyDescent="0.25">
      <c r="A11" s="1"/>
      <c r="B11" s="15">
        <v>8.837941918152592E-2</v>
      </c>
      <c r="C11" s="15"/>
      <c r="D11" s="2">
        <v>25</v>
      </c>
      <c r="E11" s="2" t="s">
        <v>84</v>
      </c>
      <c r="F11" s="2" t="s">
        <v>85</v>
      </c>
      <c r="G11" s="13"/>
      <c r="H11" s="7">
        <v>1</v>
      </c>
      <c r="I11" s="1"/>
      <c r="J11" s="2" t="s">
        <v>84</v>
      </c>
      <c r="K11" s="2" t="s">
        <v>84</v>
      </c>
      <c r="L11" s="14"/>
      <c r="M11" s="14">
        <v>978.9034446590731</v>
      </c>
      <c r="N11" s="14">
        <v>1163.3174204630886</v>
      </c>
      <c r="O11" s="14">
        <v>1028.2069196604909</v>
      </c>
      <c r="P11" s="14">
        <v>1022.9632036580042</v>
      </c>
      <c r="Q11" s="14">
        <v>1173.0800092015397</v>
      </c>
      <c r="R11" s="14">
        <v>1093.6673544932708</v>
      </c>
      <c r="S11" s="14">
        <v>1292.1309009664756</v>
      </c>
      <c r="T11" s="14">
        <v>1224.2165549763129</v>
      </c>
      <c r="U11" s="14">
        <v>1144.3785595220866</v>
      </c>
      <c r="V11" s="14">
        <v>1077.4009158689257</v>
      </c>
      <c r="W11" s="14">
        <v>1176.6147537074035</v>
      </c>
      <c r="X11" s="14">
        <v>1302.3959661656831</v>
      </c>
      <c r="Y11" s="14">
        <v>1138.3296292087248</v>
      </c>
      <c r="Z11" s="14">
        <v>1279.0563193186349</v>
      </c>
      <c r="AA11" s="14">
        <v>1063.1274540875349</v>
      </c>
      <c r="AB11" s="14">
        <v>1023.3271430101591</v>
      </c>
      <c r="AC11" s="14">
        <v>1115.3723264034422</v>
      </c>
      <c r="AD11" s="14">
        <v>1097.801087695352</v>
      </c>
      <c r="AE11" s="14">
        <v>1079.1101962504074</v>
      </c>
      <c r="AF11" s="14">
        <v>1122.6145106589902</v>
      </c>
      <c r="AG11" s="14">
        <v>1102.9677880519462</v>
      </c>
      <c r="AH11" s="14">
        <v>953.79854929797193</v>
      </c>
      <c r="AI11" s="14">
        <v>1141.0223037446251</v>
      </c>
      <c r="AJ11" s="14">
        <v>1152.1566080371867</v>
      </c>
      <c r="AK11" s="14">
        <v>1314.8442541734698</v>
      </c>
      <c r="AL11" s="14">
        <v>1088.6083909056754</v>
      </c>
      <c r="AM11" s="14">
        <v>1025.1875232147559</v>
      </c>
      <c r="AN11" s="14">
        <v>1048.1550782679244</v>
      </c>
      <c r="AO11" s="14">
        <v>1110.3252573221123</v>
      </c>
      <c r="AP11" s="14">
        <v>1016.0162761348025</v>
      </c>
      <c r="AQ11" s="14">
        <v>960.56420022528221</v>
      </c>
      <c r="AR11" s="14">
        <v>1174.8736829840684</v>
      </c>
      <c r="AS11" s="14">
        <v>983.54733132675631</v>
      </c>
      <c r="AT11" s="14">
        <v>1044.6153983770496</v>
      </c>
      <c r="AU11" s="14">
        <v>1072.1258404996317</v>
      </c>
      <c r="AV11" s="14">
        <v>1312.5162834959906</v>
      </c>
      <c r="AW11" s="14">
        <v>1063.4098647963935</v>
      </c>
      <c r="AX11" s="14">
        <v>1132.1529681843369</v>
      </c>
      <c r="AY11" s="14">
        <v>1084.9182384423789</v>
      </c>
      <c r="AZ11" s="14">
        <v>1048.9550911391359</v>
      </c>
      <c r="BA11" s="14">
        <v>1083.5215854140502</v>
      </c>
      <c r="BB11" s="14">
        <v>960.58865799881664</v>
      </c>
      <c r="BC11" s="14">
        <v>894.41897150107911</v>
      </c>
      <c r="BD11" s="14">
        <v>793.21587792540913</v>
      </c>
      <c r="BE11" s="14">
        <v>880.458624094313</v>
      </c>
      <c r="BF11" s="14">
        <v>951.2423216769555</v>
      </c>
      <c r="BG11" s="14">
        <v>830.76371171968606</v>
      </c>
    </row>
    <row r="12" spans="1:59" ht="15" customHeight="1" x14ac:dyDescent="0.25">
      <c r="A12" s="1"/>
      <c r="B12" s="15">
        <v>0.20592120651414203</v>
      </c>
      <c r="C12" s="15"/>
      <c r="D12" s="2">
        <v>9</v>
      </c>
      <c r="E12" s="2" t="s">
        <v>86</v>
      </c>
      <c r="F12" s="2" t="s">
        <v>85</v>
      </c>
      <c r="G12" s="13"/>
      <c r="H12" s="7">
        <v>2</v>
      </c>
      <c r="I12" s="1"/>
      <c r="J12" s="2" t="s">
        <v>86</v>
      </c>
      <c r="K12" s="2" t="s">
        <v>86</v>
      </c>
      <c r="L12" s="14"/>
      <c r="M12" s="14">
        <v>534.97865340407213</v>
      </c>
      <c r="N12" s="14">
        <v>422.79250362852326</v>
      </c>
      <c r="O12" s="14">
        <v>523.10515074938871</v>
      </c>
      <c r="P12" s="14">
        <v>576.21777023801258</v>
      </c>
      <c r="Q12" s="14">
        <v>580.00688372701211</v>
      </c>
      <c r="R12" s="14">
        <v>522.87984653174624</v>
      </c>
      <c r="S12" s="14">
        <v>484.02761360817783</v>
      </c>
      <c r="T12" s="14">
        <v>517.23447855568452</v>
      </c>
      <c r="U12" s="14">
        <v>540.71006653348979</v>
      </c>
      <c r="V12" s="14">
        <v>499.75282148440829</v>
      </c>
      <c r="W12" s="14">
        <v>519.12177977007286</v>
      </c>
      <c r="X12" s="14">
        <v>597.40518579920649</v>
      </c>
      <c r="Y12" s="14">
        <v>615.56237644937323</v>
      </c>
      <c r="Z12" s="14">
        <v>833.63854527694787</v>
      </c>
      <c r="AA12" s="14">
        <v>648.26906450361503</v>
      </c>
      <c r="AB12" s="14">
        <v>627.92288781308798</v>
      </c>
      <c r="AC12" s="14">
        <v>626.78445659932686</v>
      </c>
      <c r="AD12" s="14">
        <v>602.8375604804661</v>
      </c>
      <c r="AE12" s="14">
        <v>609.98203117751393</v>
      </c>
      <c r="AF12" s="14">
        <v>693.60487177199593</v>
      </c>
      <c r="AG12" s="14">
        <v>615.70361952169003</v>
      </c>
      <c r="AH12" s="14">
        <v>532.90422387291085</v>
      </c>
      <c r="AI12" s="14">
        <v>641.19990780489843</v>
      </c>
      <c r="AJ12" s="14">
        <v>670.07678892979766</v>
      </c>
      <c r="AK12" s="14">
        <v>491.37703193227958</v>
      </c>
      <c r="AL12" s="14">
        <v>461.66744955031385</v>
      </c>
      <c r="AM12" s="14">
        <v>507.79199650726042</v>
      </c>
      <c r="AN12" s="14">
        <v>643.03955303074054</v>
      </c>
      <c r="AO12" s="14">
        <v>528.84062720567863</v>
      </c>
      <c r="AP12" s="14">
        <v>532.23770326048111</v>
      </c>
      <c r="AQ12" s="14">
        <v>514.54672652278794</v>
      </c>
      <c r="AR12" s="14">
        <v>665.3857027858146</v>
      </c>
      <c r="AS12" s="14">
        <v>529.08292365702619</v>
      </c>
      <c r="AT12" s="14">
        <v>522.17742476560977</v>
      </c>
      <c r="AU12" s="14">
        <v>547.93743446758856</v>
      </c>
      <c r="AV12" s="14">
        <v>649.26645460890711</v>
      </c>
      <c r="AW12" s="14">
        <v>535.21693265175441</v>
      </c>
      <c r="AX12" s="14">
        <v>529.78883256209565</v>
      </c>
      <c r="AY12" s="14">
        <v>468.96520808235033</v>
      </c>
      <c r="AZ12" s="14">
        <v>589.21633406111937</v>
      </c>
      <c r="BA12" s="14">
        <v>313.50758911408946</v>
      </c>
      <c r="BB12" s="14">
        <v>244.4988953407277</v>
      </c>
      <c r="BC12" s="14">
        <v>332.87891077055207</v>
      </c>
      <c r="BD12" s="14">
        <v>510.25400575762785</v>
      </c>
      <c r="BE12" s="14">
        <v>484.09101232492634</v>
      </c>
      <c r="BF12" s="14">
        <v>396.61851341519252</v>
      </c>
      <c r="BG12" s="14">
        <v>442.61691328230859</v>
      </c>
    </row>
    <row r="13" spans="1:59" ht="15" customHeight="1" x14ac:dyDescent="0.25">
      <c r="A13" s="1"/>
      <c r="B13" s="15">
        <v>8.6410414509505706E-3</v>
      </c>
      <c r="C13" s="15"/>
      <c r="D13" s="2">
        <v>11</v>
      </c>
      <c r="E13" s="2" t="s">
        <v>87</v>
      </c>
      <c r="F13" s="2" t="s">
        <v>85</v>
      </c>
      <c r="G13" s="13"/>
      <c r="H13" s="7">
        <v>3</v>
      </c>
      <c r="I13" s="1"/>
      <c r="J13" s="2" t="s">
        <v>87</v>
      </c>
      <c r="K13" s="2" t="s">
        <v>87</v>
      </c>
      <c r="L13" s="14"/>
      <c r="M13" s="14">
        <v>114.35531161060909</v>
      </c>
      <c r="N13" s="14">
        <v>115.01672998316909</v>
      </c>
      <c r="O13" s="14">
        <v>118.14823612480782</v>
      </c>
      <c r="P13" s="14">
        <v>113.14545916792481</v>
      </c>
      <c r="Q13" s="14">
        <v>110.61105393639902</v>
      </c>
      <c r="R13" s="14">
        <v>112.48507514772686</v>
      </c>
      <c r="S13" s="14">
        <v>109.34356002256681</v>
      </c>
      <c r="T13" s="14">
        <v>96.69780716066505</v>
      </c>
      <c r="U13" s="14">
        <v>100.77411590951409</v>
      </c>
      <c r="V13" s="14">
        <v>97.365441128704205</v>
      </c>
      <c r="W13" s="14">
        <v>95.427565675604129</v>
      </c>
      <c r="X13" s="14">
        <v>88.706951528972681</v>
      </c>
      <c r="Y13" s="14">
        <v>89.857821653900814</v>
      </c>
      <c r="Z13" s="14">
        <v>92.883574074460597</v>
      </c>
      <c r="AA13" s="14">
        <v>89.550253261103592</v>
      </c>
      <c r="AB13" s="14">
        <v>83.475998984537014</v>
      </c>
      <c r="AC13" s="14">
        <v>83.29070956963082</v>
      </c>
      <c r="AD13" s="14">
        <v>86.466352479891384</v>
      </c>
      <c r="AE13" s="14">
        <v>89.448348505833863</v>
      </c>
      <c r="AF13" s="14">
        <v>89.181457131950438</v>
      </c>
      <c r="AG13" s="14">
        <v>83.60708127472239</v>
      </c>
      <c r="AH13" s="14">
        <v>83.676931186633169</v>
      </c>
      <c r="AI13" s="14">
        <v>82.8657825497299</v>
      </c>
      <c r="AJ13" s="14">
        <v>81.523951236352715</v>
      </c>
      <c r="AK13" s="14">
        <v>76.290535116522349</v>
      </c>
      <c r="AL13" s="14">
        <v>79.969116354058457</v>
      </c>
      <c r="AM13" s="14">
        <v>82.435467960010556</v>
      </c>
      <c r="AN13" s="14">
        <v>84.300539394871493</v>
      </c>
      <c r="AO13" s="14">
        <v>78.768879728220654</v>
      </c>
      <c r="AP13" s="14">
        <v>81.356486895742805</v>
      </c>
      <c r="AQ13" s="14">
        <v>84.157145416528266</v>
      </c>
      <c r="AR13" s="14">
        <v>88.302453917405089</v>
      </c>
      <c r="AS13" s="14">
        <v>81.797910674210797</v>
      </c>
      <c r="AT13" s="14">
        <v>83.298310817970503</v>
      </c>
      <c r="AU13" s="14">
        <v>85.383836213991728</v>
      </c>
      <c r="AV13" s="14">
        <v>84.314590688783028</v>
      </c>
      <c r="AW13" s="14">
        <v>79.906256491698159</v>
      </c>
      <c r="AX13" s="14">
        <v>80.696913471178718</v>
      </c>
      <c r="AY13" s="14">
        <v>82.014972748907923</v>
      </c>
      <c r="AZ13" s="14">
        <v>83.346440231782069</v>
      </c>
      <c r="BA13" s="14">
        <v>72.910305515782696</v>
      </c>
      <c r="BB13" s="14">
        <v>68.069192245617074</v>
      </c>
      <c r="BC13" s="14">
        <v>77.17476350436705</v>
      </c>
      <c r="BD13" s="14">
        <v>84.022397199193108</v>
      </c>
      <c r="BE13" s="14">
        <v>81.06547191729581</v>
      </c>
      <c r="BF13" s="14">
        <v>80.182182501249031</v>
      </c>
      <c r="BG13" s="14">
        <v>83.776037079527029</v>
      </c>
    </row>
    <row r="14" spans="1:59" ht="15" customHeight="1" x14ac:dyDescent="0.25">
      <c r="A14" s="1"/>
      <c r="B14" s="15">
        <v>-3.9645546338799798E-2</v>
      </c>
      <c r="C14" s="15"/>
      <c r="D14" s="2">
        <v>16</v>
      </c>
      <c r="E14" s="2" t="s">
        <v>88</v>
      </c>
      <c r="F14" s="2" t="s">
        <v>85</v>
      </c>
      <c r="G14" s="13"/>
      <c r="H14" s="7">
        <v>4</v>
      </c>
      <c r="I14" s="1"/>
      <c r="J14" s="2" t="s">
        <v>88</v>
      </c>
      <c r="K14" s="2" t="s">
        <v>88</v>
      </c>
      <c r="L14" s="14"/>
      <c r="M14" s="14">
        <v>269.85924898344842</v>
      </c>
      <c r="N14" s="14">
        <v>611.29392999575623</v>
      </c>
      <c r="O14" s="14">
        <v>362.91765230284238</v>
      </c>
      <c r="P14" s="14">
        <v>352.40983974762651</v>
      </c>
      <c r="Q14" s="14">
        <v>339.99831035564466</v>
      </c>
      <c r="R14" s="14">
        <v>388.8576275251279</v>
      </c>
      <c r="S14" s="14">
        <v>549.95168798408304</v>
      </c>
      <c r="T14" s="14">
        <v>490.21437767555187</v>
      </c>
      <c r="U14" s="14">
        <v>380.42035398228211</v>
      </c>
      <c r="V14" s="14">
        <v>309.59265680448999</v>
      </c>
      <c r="W14" s="14">
        <v>444.30955278892066</v>
      </c>
      <c r="X14" s="14">
        <v>458.02041550672692</v>
      </c>
      <c r="Y14" s="14">
        <v>262.36194521291884</v>
      </c>
      <c r="Z14" s="14">
        <v>171.09883147113453</v>
      </c>
      <c r="AA14" s="14">
        <v>198.42688836082115</v>
      </c>
      <c r="AB14" s="14">
        <v>161.3420066781454</v>
      </c>
      <c r="AC14" s="14">
        <v>286.49918864240937</v>
      </c>
      <c r="AD14" s="14">
        <v>238.9008700209163</v>
      </c>
      <c r="AE14" s="14">
        <v>202.69876946219256</v>
      </c>
      <c r="AF14" s="14">
        <v>204.07145829245601</v>
      </c>
      <c r="AG14" s="14">
        <v>300.59177186729397</v>
      </c>
      <c r="AH14" s="14">
        <v>195.85782821866101</v>
      </c>
      <c r="AI14" s="14">
        <v>244.55158789020319</v>
      </c>
      <c r="AJ14" s="14">
        <v>237.83547914699753</v>
      </c>
      <c r="AK14" s="14">
        <v>636.58878561732433</v>
      </c>
      <c r="AL14" s="14">
        <v>462.04745287302092</v>
      </c>
      <c r="AM14" s="14">
        <v>346.00941296032499</v>
      </c>
      <c r="AN14" s="14">
        <v>210.41808061868963</v>
      </c>
      <c r="AO14" s="14">
        <v>410.67286676740707</v>
      </c>
      <c r="AP14" s="14">
        <v>306.16083044758017</v>
      </c>
      <c r="AQ14" s="14">
        <v>265.26689953282613</v>
      </c>
      <c r="AR14" s="14">
        <v>327.5270014835761</v>
      </c>
      <c r="AS14" s="14">
        <v>287.87439589570778</v>
      </c>
      <c r="AT14" s="14">
        <v>286.36546576425161</v>
      </c>
      <c r="AU14" s="14">
        <v>198.2602670753414</v>
      </c>
      <c r="AV14" s="14">
        <v>400.8195509428142</v>
      </c>
      <c r="AW14" s="14">
        <v>302.05560829770246</v>
      </c>
      <c r="AX14" s="14">
        <v>293.86307201516416</v>
      </c>
      <c r="AY14" s="14">
        <v>420.4803134139496</v>
      </c>
      <c r="AZ14" s="14">
        <v>258.47999371671222</v>
      </c>
      <c r="BA14" s="14">
        <v>556.33653051863348</v>
      </c>
      <c r="BB14" s="14">
        <v>584.28364743788006</v>
      </c>
      <c r="BC14" s="14">
        <v>494.95485223986577</v>
      </c>
      <c r="BD14" s="14">
        <v>137.90103145277527</v>
      </c>
      <c r="BE14" s="14">
        <v>181.87088274437573</v>
      </c>
      <c r="BF14" s="14">
        <v>283.79732748544575</v>
      </c>
      <c r="BG14" s="14">
        <v>235.03871754205133</v>
      </c>
    </row>
    <row r="15" spans="1:59" ht="15" customHeight="1" x14ac:dyDescent="0.25">
      <c r="A15" s="1"/>
      <c r="B15" s="15">
        <v>-0.14757883444094644</v>
      </c>
      <c r="C15" s="15"/>
      <c r="D15" s="2">
        <v>23</v>
      </c>
      <c r="E15" s="2" t="s">
        <v>89</v>
      </c>
      <c r="F15" s="2" t="s">
        <v>85</v>
      </c>
      <c r="G15" s="13"/>
      <c r="H15" s="7">
        <v>5</v>
      </c>
      <c r="I15" s="1"/>
      <c r="J15" s="2" t="s">
        <v>89</v>
      </c>
      <c r="K15" s="2" t="s">
        <v>89</v>
      </c>
      <c r="L15" s="14"/>
      <c r="M15" s="14">
        <v>59.710230660943424</v>
      </c>
      <c r="N15" s="14">
        <v>14.21425685564013</v>
      </c>
      <c r="O15" s="14">
        <v>24.0358804834521</v>
      </c>
      <c r="P15" s="14">
        <v>-18.809865495559784</v>
      </c>
      <c r="Q15" s="14">
        <v>142.46376118248392</v>
      </c>
      <c r="R15" s="14">
        <v>69.444805288669755</v>
      </c>
      <c r="S15" s="14">
        <v>148.80803935164806</v>
      </c>
      <c r="T15" s="14">
        <v>120.06989158441145</v>
      </c>
      <c r="U15" s="14">
        <v>122.47402309680066</v>
      </c>
      <c r="V15" s="14">
        <v>170.68999645132308</v>
      </c>
      <c r="W15" s="14">
        <v>117.75585547280566</v>
      </c>
      <c r="X15" s="14">
        <v>158.26341333077704</v>
      </c>
      <c r="Y15" s="14">
        <v>170.54748589253177</v>
      </c>
      <c r="Z15" s="14">
        <v>181.43536849609188</v>
      </c>
      <c r="AA15" s="14">
        <v>126.88124796199524</v>
      </c>
      <c r="AB15" s="14">
        <v>150.58624953438877</v>
      </c>
      <c r="AC15" s="14">
        <v>118.797971592075</v>
      </c>
      <c r="AD15" s="14">
        <v>169.59630471407823</v>
      </c>
      <c r="AE15" s="14">
        <v>176.981047104867</v>
      </c>
      <c r="AF15" s="14">
        <v>135.75672346258781</v>
      </c>
      <c r="AG15" s="14">
        <v>103.06531538823977</v>
      </c>
      <c r="AH15" s="14">
        <v>141.35956601976693</v>
      </c>
      <c r="AI15" s="14">
        <v>172.40502549979351</v>
      </c>
      <c r="AJ15" s="14">
        <v>162.72038872403883</v>
      </c>
      <c r="AK15" s="14">
        <v>110.58790150734346</v>
      </c>
      <c r="AL15" s="14">
        <v>84.924372128282158</v>
      </c>
      <c r="AM15" s="14">
        <v>88.950645787159829</v>
      </c>
      <c r="AN15" s="14">
        <v>110.39690522362274</v>
      </c>
      <c r="AO15" s="14">
        <v>92.042883620806009</v>
      </c>
      <c r="AP15" s="14">
        <v>96.26125553099844</v>
      </c>
      <c r="AQ15" s="14">
        <v>96.593428753139875</v>
      </c>
      <c r="AR15" s="14">
        <v>93.658524797272833</v>
      </c>
      <c r="AS15" s="14">
        <v>84.792101099811475</v>
      </c>
      <c r="AT15" s="14">
        <v>152.77419702921765</v>
      </c>
      <c r="AU15" s="14">
        <v>240.54430274271004</v>
      </c>
      <c r="AV15" s="14">
        <v>178.11568725548616</v>
      </c>
      <c r="AW15" s="14">
        <v>146.23106735523854</v>
      </c>
      <c r="AX15" s="14">
        <v>227.80415013589851</v>
      </c>
      <c r="AY15" s="14">
        <v>113.45774419717108</v>
      </c>
      <c r="AZ15" s="14">
        <v>117.91232312952221</v>
      </c>
      <c r="BA15" s="14">
        <v>140.7671602655447</v>
      </c>
      <c r="BB15" s="14">
        <v>63.73692297459187</v>
      </c>
      <c r="BC15" s="14">
        <v>-10.589555013705773</v>
      </c>
      <c r="BD15" s="14">
        <v>61.038443515813029</v>
      </c>
      <c r="BE15" s="14">
        <v>133.43125710771506</v>
      </c>
      <c r="BF15" s="14">
        <v>190.64429827506817</v>
      </c>
      <c r="BG15" s="14">
        <v>69.332043815799153</v>
      </c>
    </row>
    <row r="16" spans="1:59" ht="15" customHeight="1" x14ac:dyDescent="0.25">
      <c r="A16" s="1"/>
      <c r="B16" s="15">
        <v>2.3580509882181522E-2</v>
      </c>
      <c r="C16" s="15"/>
      <c r="D16" s="2">
        <v>14</v>
      </c>
      <c r="E16" s="2" t="s">
        <v>90</v>
      </c>
      <c r="F16" s="2" t="s">
        <v>91</v>
      </c>
      <c r="G16" s="13"/>
      <c r="H16" s="7">
        <v>6</v>
      </c>
      <c r="I16" s="1"/>
      <c r="J16" s="2" t="s">
        <v>90</v>
      </c>
      <c r="K16" s="2" t="s">
        <v>90</v>
      </c>
      <c r="L16" s="14"/>
      <c r="M16" s="14">
        <v>996.53714648232153</v>
      </c>
      <c r="N16" s="14">
        <v>1144.6346389130249</v>
      </c>
      <c r="O16" s="14">
        <v>1055.9724907441346</v>
      </c>
      <c r="P16" s="14">
        <v>1119.5843815708108</v>
      </c>
      <c r="Q16" s="14">
        <v>1034.3580344327324</v>
      </c>
      <c r="R16" s="14">
        <v>1140.872648220552</v>
      </c>
      <c r="S16" s="14">
        <v>1211.9807456588555</v>
      </c>
      <c r="T16" s="14">
        <v>1138.2442866707509</v>
      </c>
      <c r="U16" s="14">
        <v>1086.4931948666658</v>
      </c>
      <c r="V16" s="14">
        <v>1119.8890030174393</v>
      </c>
      <c r="W16" s="14">
        <v>1214.7149000730767</v>
      </c>
      <c r="X16" s="14">
        <v>1127.9360694702909</v>
      </c>
      <c r="Y16" s="14">
        <v>1057.3327593358915</v>
      </c>
      <c r="Z16" s="14">
        <v>1036.09938712754</v>
      </c>
      <c r="AA16" s="14">
        <v>1136.8319916688599</v>
      </c>
      <c r="AB16" s="14">
        <v>1105.596249804441</v>
      </c>
      <c r="AC16" s="14">
        <v>1121.0918883744826</v>
      </c>
      <c r="AD16" s="14">
        <v>1104.0837160932572</v>
      </c>
      <c r="AE16" s="14">
        <v>1109.1722215725649</v>
      </c>
      <c r="AF16" s="14">
        <v>1173.6287401987529</v>
      </c>
      <c r="AG16" s="14">
        <v>1124.0478533792032</v>
      </c>
      <c r="AH16" s="14">
        <v>1078.6864359845194</v>
      </c>
      <c r="AI16" s="14">
        <v>1132.3727155926131</v>
      </c>
      <c r="AJ16" s="14">
        <v>1113.7304134072003</v>
      </c>
      <c r="AK16" s="14">
        <v>1252.8102911190797</v>
      </c>
      <c r="AL16" s="14">
        <v>1212.9282827446052</v>
      </c>
      <c r="AM16" s="14">
        <v>1183.542737879477</v>
      </c>
      <c r="AN16" s="14">
        <v>1136.3669950935855</v>
      </c>
      <c r="AO16" s="14">
        <v>1089.0100411932162</v>
      </c>
      <c r="AP16" s="14">
        <v>1146.105975341791</v>
      </c>
      <c r="AQ16" s="14">
        <v>1236.9928703234984</v>
      </c>
      <c r="AR16" s="14">
        <v>1192.621179081746</v>
      </c>
      <c r="AS16" s="14">
        <v>1153.3421453828139</v>
      </c>
      <c r="AT16" s="14">
        <v>1140.7457449858466</v>
      </c>
      <c r="AU16" s="14">
        <v>1240.1447439587794</v>
      </c>
      <c r="AV16" s="14">
        <v>1238.7066952710252</v>
      </c>
      <c r="AW16" s="14">
        <v>1119.760171365557</v>
      </c>
      <c r="AX16" s="14">
        <v>1234.5029651174345</v>
      </c>
      <c r="AY16" s="14">
        <v>1284.8331644506025</v>
      </c>
      <c r="AZ16" s="14">
        <v>1239.2299409593925</v>
      </c>
      <c r="BA16" s="14">
        <v>1177.9797442561685</v>
      </c>
      <c r="BB16" s="14">
        <v>1040.6905058028801</v>
      </c>
      <c r="BC16" s="14">
        <v>1279.3899448811524</v>
      </c>
      <c r="BD16" s="14">
        <v>1225.4683816936333</v>
      </c>
      <c r="BE16" s="14">
        <v>1123.0636591566422</v>
      </c>
      <c r="BF16" s="14">
        <v>1143.1473359217503</v>
      </c>
      <c r="BG16" s="14">
        <v>1238.9228996861505</v>
      </c>
    </row>
    <row r="17" spans="1:59" ht="15" customHeight="1" x14ac:dyDescent="0.25">
      <c r="A17" s="1"/>
      <c r="B17" s="2" t="s">
        <v>82</v>
      </c>
      <c r="C17" s="2"/>
      <c r="D17" s="2"/>
      <c r="E17" s="13" t="s">
        <v>92</v>
      </c>
      <c r="F17" s="2"/>
      <c r="G17" s="13" t="s">
        <v>92</v>
      </c>
      <c r="H17" s="7"/>
      <c r="I17" s="1"/>
      <c r="J17" s="2"/>
      <c r="K17" s="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row>
    <row r="18" spans="1:59" ht="15" customHeight="1" x14ac:dyDescent="0.25">
      <c r="A18" s="1"/>
      <c r="B18" s="15">
        <v>8.837941918152592E-2</v>
      </c>
      <c r="C18" s="2"/>
      <c r="D18" s="2">
        <v>25</v>
      </c>
      <c r="E18" s="2" t="s">
        <v>84</v>
      </c>
      <c r="F18" s="2" t="s">
        <v>85</v>
      </c>
      <c r="G18" s="13"/>
      <c r="H18" s="7">
        <v>1</v>
      </c>
      <c r="I18" s="1"/>
      <c r="J18" s="2" t="s">
        <v>84</v>
      </c>
      <c r="K18" s="2" t="s">
        <v>84</v>
      </c>
      <c r="L18" s="14"/>
      <c r="M18" s="14">
        <v>978.9034446590731</v>
      </c>
      <c r="N18" s="14">
        <v>1163.3174204630886</v>
      </c>
      <c r="O18" s="14">
        <v>1028.2069196604909</v>
      </c>
      <c r="P18" s="14">
        <v>1022.9632036580042</v>
      </c>
      <c r="Q18" s="14">
        <v>1173.0800092015397</v>
      </c>
      <c r="R18" s="14">
        <v>1093.6673544932708</v>
      </c>
      <c r="S18" s="14">
        <v>1292.1309009664756</v>
      </c>
      <c r="T18" s="14">
        <v>1224.2165549763129</v>
      </c>
      <c r="U18" s="14">
        <v>1144.3785595220866</v>
      </c>
      <c r="V18" s="14">
        <v>1077.4009158689257</v>
      </c>
      <c r="W18" s="14">
        <v>1176.6147537074035</v>
      </c>
      <c r="X18" s="14">
        <v>1302.3959661656831</v>
      </c>
      <c r="Y18" s="14">
        <v>1138.3296292087248</v>
      </c>
      <c r="Z18" s="14">
        <v>1279.0563193186349</v>
      </c>
      <c r="AA18" s="14">
        <v>1063.1274540875349</v>
      </c>
      <c r="AB18" s="14">
        <v>1023.3271430101591</v>
      </c>
      <c r="AC18" s="14">
        <v>1115.3723264034422</v>
      </c>
      <c r="AD18" s="14">
        <v>1097.801087695352</v>
      </c>
      <c r="AE18" s="14">
        <v>1079.1101962504074</v>
      </c>
      <c r="AF18" s="14">
        <v>1122.6145106589902</v>
      </c>
      <c r="AG18" s="14">
        <v>1102.9677880519462</v>
      </c>
      <c r="AH18" s="14">
        <v>953.79854929797193</v>
      </c>
      <c r="AI18" s="14">
        <v>1141.0223037446251</v>
      </c>
      <c r="AJ18" s="14">
        <v>1152.1566080371867</v>
      </c>
      <c r="AK18" s="14">
        <v>1314.8442541734698</v>
      </c>
      <c r="AL18" s="14">
        <v>1088.6083909056754</v>
      </c>
      <c r="AM18" s="14">
        <v>1025.1875232147559</v>
      </c>
      <c r="AN18" s="14">
        <v>1048.1550782679244</v>
      </c>
      <c r="AO18" s="14">
        <v>1110.3252573221123</v>
      </c>
      <c r="AP18" s="14">
        <v>1016.0162761348025</v>
      </c>
      <c r="AQ18" s="14">
        <v>960.56420022528221</v>
      </c>
      <c r="AR18" s="14">
        <v>1174.8736829840684</v>
      </c>
      <c r="AS18" s="14">
        <v>983.54733132675631</v>
      </c>
      <c r="AT18" s="14">
        <v>1044.6153983770496</v>
      </c>
      <c r="AU18" s="14">
        <v>1072.1258404996317</v>
      </c>
      <c r="AV18" s="14">
        <v>1312.5162834959906</v>
      </c>
      <c r="AW18" s="14">
        <v>1063.4098647963935</v>
      </c>
      <c r="AX18" s="14">
        <v>1132.1529681843369</v>
      </c>
      <c r="AY18" s="14">
        <v>1084.9182384423789</v>
      </c>
      <c r="AZ18" s="14">
        <v>1048.9550911391359</v>
      </c>
      <c r="BA18" s="14">
        <v>1083.5215854140502</v>
      </c>
      <c r="BB18" s="14">
        <v>960.58865799881664</v>
      </c>
      <c r="BC18" s="14">
        <v>894.41897150107911</v>
      </c>
      <c r="BD18" s="14">
        <v>793.21587792540913</v>
      </c>
      <c r="BE18" s="14">
        <v>880.458624094313</v>
      </c>
      <c r="BF18" s="14">
        <v>951.2423216769555</v>
      </c>
      <c r="BG18" s="14">
        <v>830.76371171968606</v>
      </c>
    </row>
    <row r="19" spans="1:59" ht="15" customHeight="1" x14ac:dyDescent="0.25">
      <c r="A19" s="1"/>
      <c r="B19" s="15">
        <v>0.20592120651414203</v>
      </c>
      <c r="C19" s="2"/>
      <c r="D19" s="2">
        <v>9</v>
      </c>
      <c r="E19" s="2" t="s">
        <v>86</v>
      </c>
      <c r="F19" s="2" t="s">
        <v>85</v>
      </c>
      <c r="G19" s="13"/>
      <c r="H19" s="7">
        <v>2</v>
      </c>
      <c r="I19" s="1"/>
      <c r="J19" s="2" t="s">
        <v>86</v>
      </c>
      <c r="K19" s="2" t="s">
        <v>86</v>
      </c>
      <c r="L19" s="14"/>
      <c r="M19" s="14">
        <v>534.97865340407213</v>
      </c>
      <c r="N19" s="14">
        <v>422.79250362852326</v>
      </c>
      <c r="O19" s="14">
        <v>523.10515074938871</v>
      </c>
      <c r="P19" s="14">
        <v>576.21777023801258</v>
      </c>
      <c r="Q19" s="14">
        <v>580.00688372701211</v>
      </c>
      <c r="R19" s="14">
        <v>522.87984653174624</v>
      </c>
      <c r="S19" s="14">
        <v>484.02761360817783</v>
      </c>
      <c r="T19" s="14">
        <v>517.23447855568452</v>
      </c>
      <c r="U19" s="14">
        <v>540.71006653348979</v>
      </c>
      <c r="V19" s="14">
        <v>499.75282148440829</v>
      </c>
      <c r="W19" s="14">
        <v>519.12177977007286</v>
      </c>
      <c r="X19" s="14">
        <v>597.40518579920649</v>
      </c>
      <c r="Y19" s="14">
        <v>615.56237644937323</v>
      </c>
      <c r="Z19" s="14">
        <v>833.63854527694787</v>
      </c>
      <c r="AA19" s="14">
        <v>648.26906450361503</v>
      </c>
      <c r="AB19" s="14">
        <v>627.92288781308798</v>
      </c>
      <c r="AC19" s="14">
        <v>626.78445659932686</v>
      </c>
      <c r="AD19" s="14">
        <v>602.8375604804661</v>
      </c>
      <c r="AE19" s="14">
        <v>609.98203117751393</v>
      </c>
      <c r="AF19" s="14">
        <v>693.60487177199593</v>
      </c>
      <c r="AG19" s="14">
        <v>615.70361952169003</v>
      </c>
      <c r="AH19" s="14">
        <v>532.90422387291085</v>
      </c>
      <c r="AI19" s="14">
        <v>641.19990780489843</v>
      </c>
      <c r="AJ19" s="14">
        <v>670.07678892979766</v>
      </c>
      <c r="AK19" s="14">
        <v>491.37703193227958</v>
      </c>
      <c r="AL19" s="14">
        <v>461.66744955031385</v>
      </c>
      <c r="AM19" s="14">
        <v>507.79199650726042</v>
      </c>
      <c r="AN19" s="14">
        <v>643.03955303074054</v>
      </c>
      <c r="AO19" s="14">
        <v>528.84062720567863</v>
      </c>
      <c r="AP19" s="14">
        <v>532.23770326048111</v>
      </c>
      <c r="AQ19" s="14">
        <v>514.54672652278794</v>
      </c>
      <c r="AR19" s="14">
        <v>665.3857027858146</v>
      </c>
      <c r="AS19" s="14">
        <v>529.08292365702619</v>
      </c>
      <c r="AT19" s="14">
        <v>522.17742476560977</v>
      </c>
      <c r="AU19" s="14">
        <v>547.93743446758856</v>
      </c>
      <c r="AV19" s="14">
        <v>649.26645460890711</v>
      </c>
      <c r="AW19" s="14">
        <v>535.21693265175441</v>
      </c>
      <c r="AX19" s="14">
        <v>529.78883256209565</v>
      </c>
      <c r="AY19" s="14">
        <v>468.96520808235033</v>
      </c>
      <c r="AZ19" s="14">
        <v>589.21633406111937</v>
      </c>
      <c r="BA19" s="14">
        <v>313.50758911408946</v>
      </c>
      <c r="BB19" s="14">
        <v>244.4988953407277</v>
      </c>
      <c r="BC19" s="14">
        <v>332.87891077055207</v>
      </c>
      <c r="BD19" s="14">
        <v>510.25400575762785</v>
      </c>
      <c r="BE19" s="14">
        <v>484.09101232492634</v>
      </c>
      <c r="BF19" s="14">
        <v>396.61851341519252</v>
      </c>
      <c r="BG19" s="14">
        <v>442.61691328230859</v>
      </c>
    </row>
    <row r="20" spans="1:59" ht="15" customHeight="1" x14ac:dyDescent="0.25">
      <c r="A20" s="1"/>
      <c r="B20" s="15">
        <v>8.6410414509505706E-3</v>
      </c>
      <c r="C20" s="2"/>
      <c r="D20" s="2">
        <v>11</v>
      </c>
      <c r="E20" s="2" t="s">
        <v>87</v>
      </c>
      <c r="F20" s="2" t="s">
        <v>85</v>
      </c>
      <c r="G20" s="13"/>
      <c r="H20" s="7">
        <v>3</v>
      </c>
      <c r="I20" s="1"/>
      <c r="J20" s="2" t="s">
        <v>87</v>
      </c>
      <c r="K20" s="2" t="s">
        <v>87</v>
      </c>
      <c r="L20" s="14"/>
      <c r="M20" s="14">
        <v>114.35531161060909</v>
      </c>
      <c r="N20" s="14">
        <v>115.01672998316909</v>
      </c>
      <c r="O20" s="14">
        <v>118.14823612480782</v>
      </c>
      <c r="P20" s="14">
        <v>113.14545916792481</v>
      </c>
      <c r="Q20" s="14">
        <v>110.61105393639902</v>
      </c>
      <c r="R20" s="14">
        <v>112.48507514772686</v>
      </c>
      <c r="S20" s="14">
        <v>109.34356002256681</v>
      </c>
      <c r="T20" s="14">
        <v>96.69780716066505</v>
      </c>
      <c r="U20" s="14">
        <v>100.77411590951409</v>
      </c>
      <c r="V20" s="14">
        <v>97.365441128704205</v>
      </c>
      <c r="W20" s="14">
        <v>95.427565675604129</v>
      </c>
      <c r="X20" s="14">
        <v>88.706951528972681</v>
      </c>
      <c r="Y20" s="14">
        <v>89.857821653900814</v>
      </c>
      <c r="Z20" s="14">
        <v>92.883574074460597</v>
      </c>
      <c r="AA20" s="14">
        <v>89.550253261103592</v>
      </c>
      <c r="AB20" s="14">
        <v>83.475998984537014</v>
      </c>
      <c r="AC20" s="14">
        <v>83.29070956963082</v>
      </c>
      <c r="AD20" s="14">
        <v>86.466352479891384</v>
      </c>
      <c r="AE20" s="14">
        <v>89.448348505833863</v>
      </c>
      <c r="AF20" s="14">
        <v>89.181457131950438</v>
      </c>
      <c r="AG20" s="14">
        <v>83.60708127472239</v>
      </c>
      <c r="AH20" s="14">
        <v>83.676931186633169</v>
      </c>
      <c r="AI20" s="14">
        <v>82.8657825497299</v>
      </c>
      <c r="AJ20" s="14">
        <v>81.523951236352715</v>
      </c>
      <c r="AK20" s="14">
        <v>76.290535116522349</v>
      </c>
      <c r="AL20" s="14">
        <v>79.969116354058457</v>
      </c>
      <c r="AM20" s="14">
        <v>82.435467960010556</v>
      </c>
      <c r="AN20" s="14">
        <v>84.300539394871493</v>
      </c>
      <c r="AO20" s="14">
        <v>78.768879728220654</v>
      </c>
      <c r="AP20" s="14">
        <v>81.356486895742805</v>
      </c>
      <c r="AQ20" s="14">
        <v>84.157145416528266</v>
      </c>
      <c r="AR20" s="14">
        <v>88.302453917405089</v>
      </c>
      <c r="AS20" s="14">
        <v>81.797910674210797</v>
      </c>
      <c r="AT20" s="14">
        <v>83.298310817970503</v>
      </c>
      <c r="AU20" s="14">
        <v>85.383836213991728</v>
      </c>
      <c r="AV20" s="14">
        <v>84.314590688783028</v>
      </c>
      <c r="AW20" s="14">
        <v>79.906256491698159</v>
      </c>
      <c r="AX20" s="14">
        <v>80.696913471178718</v>
      </c>
      <c r="AY20" s="14">
        <v>82.014972748907923</v>
      </c>
      <c r="AZ20" s="14">
        <v>83.346440231782069</v>
      </c>
      <c r="BA20" s="14">
        <v>72.910305515782696</v>
      </c>
      <c r="BB20" s="14">
        <v>68.069192245617074</v>
      </c>
      <c r="BC20" s="14">
        <v>77.17476350436705</v>
      </c>
      <c r="BD20" s="14">
        <v>84.022397199193108</v>
      </c>
      <c r="BE20" s="14">
        <v>81.06547191729581</v>
      </c>
      <c r="BF20" s="14">
        <v>80.182182501249031</v>
      </c>
      <c r="BG20" s="14">
        <v>83.776037079527029</v>
      </c>
    </row>
    <row r="21" spans="1:59" ht="15" customHeight="1" x14ac:dyDescent="0.25">
      <c r="A21" s="1"/>
      <c r="B21" s="15">
        <v>-3.9645546338799798E-2</v>
      </c>
      <c r="C21" s="2"/>
      <c r="D21" s="2">
        <v>16</v>
      </c>
      <c r="E21" s="2" t="s">
        <v>88</v>
      </c>
      <c r="F21" s="2" t="s">
        <v>85</v>
      </c>
      <c r="G21" s="13"/>
      <c r="H21" s="7">
        <v>4</v>
      </c>
      <c r="I21" s="1"/>
      <c r="J21" s="2" t="s">
        <v>88</v>
      </c>
      <c r="K21" s="2" t="s">
        <v>88</v>
      </c>
      <c r="L21" s="14"/>
      <c r="M21" s="14">
        <v>269.85924898344842</v>
      </c>
      <c r="N21" s="14">
        <v>611.29392999575623</v>
      </c>
      <c r="O21" s="14">
        <v>362.91765230284238</v>
      </c>
      <c r="P21" s="14">
        <v>352.40983974762651</v>
      </c>
      <c r="Q21" s="14">
        <v>339.99831035564466</v>
      </c>
      <c r="R21" s="14">
        <v>388.8576275251279</v>
      </c>
      <c r="S21" s="14">
        <v>549.95168798408304</v>
      </c>
      <c r="T21" s="14">
        <v>490.21437767555187</v>
      </c>
      <c r="U21" s="14">
        <v>380.42035398228211</v>
      </c>
      <c r="V21" s="14">
        <v>309.59265680448999</v>
      </c>
      <c r="W21" s="14">
        <v>444.30955278892066</v>
      </c>
      <c r="X21" s="14">
        <v>458.02041550672692</v>
      </c>
      <c r="Y21" s="14">
        <v>262.36194521291884</v>
      </c>
      <c r="Z21" s="14">
        <v>171.09883147113453</v>
      </c>
      <c r="AA21" s="14">
        <v>198.42688836082115</v>
      </c>
      <c r="AB21" s="14">
        <v>161.3420066781454</v>
      </c>
      <c r="AC21" s="14">
        <v>286.49918864240937</v>
      </c>
      <c r="AD21" s="14">
        <v>238.9008700209163</v>
      </c>
      <c r="AE21" s="14">
        <v>202.69876946219256</v>
      </c>
      <c r="AF21" s="14">
        <v>204.07145829245601</v>
      </c>
      <c r="AG21" s="14">
        <v>300.59177186729397</v>
      </c>
      <c r="AH21" s="14">
        <v>195.85782821866101</v>
      </c>
      <c r="AI21" s="14">
        <v>244.55158789020319</v>
      </c>
      <c r="AJ21" s="14">
        <v>237.83547914699753</v>
      </c>
      <c r="AK21" s="14">
        <v>636.58878561732433</v>
      </c>
      <c r="AL21" s="14">
        <v>462.04745287302092</v>
      </c>
      <c r="AM21" s="14">
        <v>346.00941296032499</v>
      </c>
      <c r="AN21" s="14">
        <v>210.41808061868963</v>
      </c>
      <c r="AO21" s="14">
        <v>410.67286676740707</v>
      </c>
      <c r="AP21" s="14">
        <v>306.16083044758017</v>
      </c>
      <c r="AQ21" s="14">
        <v>265.26689953282613</v>
      </c>
      <c r="AR21" s="14">
        <v>327.5270014835761</v>
      </c>
      <c r="AS21" s="14">
        <v>287.87439589570778</v>
      </c>
      <c r="AT21" s="14">
        <v>286.36546576425161</v>
      </c>
      <c r="AU21" s="14">
        <v>198.2602670753414</v>
      </c>
      <c r="AV21" s="14">
        <v>400.8195509428142</v>
      </c>
      <c r="AW21" s="14">
        <v>302.05560829770246</v>
      </c>
      <c r="AX21" s="14">
        <v>293.86307201516416</v>
      </c>
      <c r="AY21" s="14">
        <v>420.4803134139496</v>
      </c>
      <c r="AZ21" s="14">
        <v>258.47999371671222</v>
      </c>
      <c r="BA21" s="14">
        <v>556.33653051863348</v>
      </c>
      <c r="BB21" s="14">
        <v>584.28364743788006</v>
      </c>
      <c r="BC21" s="14">
        <v>494.95485223986577</v>
      </c>
      <c r="BD21" s="14">
        <v>137.90103145277527</v>
      </c>
      <c r="BE21" s="14">
        <v>181.87088274437573</v>
      </c>
      <c r="BF21" s="14">
        <v>283.79732748544575</v>
      </c>
      <c r="BG21" s="14">
        <v>235.03871754205133</v>
      </c>
    </row>
    <row r="22" spans="1:59" ht="15" customHeight="1" x14ac:dyDescent="0.25">
      <c r="A22" s="1"/>
      <c r="B22" s="15">
        <v>0.76294951793583765</v>
      </c>
      <c r="C22" s="2"/>
      <c r="D22" s="2">
        <v>17</v>
      </c>
      <c r="E22" s="2" t="s">
        <v>93</v>
      </c>
      <c r="F22" s="2" t="s">
        <v>85</v>
      </c>
      <c r="G22" s="13"/>
      <c r="H22" s="7">
        <v>5</v>
      </c>
      <c r="I22" s="1"/>
      <c r="J22" s="2" t="s">
        <v>93</v>
      </c>
      <c r="K22" s="2" t="s">
        <v>93</v>
      </c>
      <c r="L22" s="14"/>
      <c r="M22" s="14">
        <v>252.01653294344845</v>
      </c>
      <c r="N22" s="14">
        <v>306.14991899575625</v>
      </c>
      <c r="O22" s="14">
        <v>317.78881764284239</v>
      </c>
      <c r="P22" s="14">
        <v>328.31360809762651</v>
      </c>
      <c r="Q22" s="14">
        <v>396.34338481564464</v>
      </c>
      <c r="R22" s="14">
        <v>333.63112427512789</v>
      </c>
      <c r="S22" s="14">
        <v>418.59339758408305</v>
      </c>
      <c r="T22" s="14">
        <v>353.34751737555189</v>
      </c>
      <c r="U22" s="14">
        <v>346.86213517228214</v>
      </c>
      <c r="V22" s="14">
        <v>296.14461942448997</v>
      </c>
      <c r="W22" s="14">
        <v>303.55254758892062</v>
      </c>
      <c r="X22" s="14">
        <v>375.68812871672691</v>
      </c>
      <c r="Y22" s="14">
        <v>443.14194521291881</v>
      </c>
      <c r="Z22" s="14">
        <v>599.36883147113451</v>
      </c>
      <c r="AA22" s="14">
        <v>326.96688836082114</v>
      </c>
      <c r="AB22" s="14">
        <v>360.11200667814541</v>
      </c>
      <c r="AC22" s="14">
        <v>293.17918864240937</v>
      </c>
      <c r="AD22" s="14">
        <v>248.72087002091629</v>
      </c>
      <c r="AE22" s="14">
        <v>240.86876946219257</v>
      </c>
      <c r="AF22" s="14">
        <v>283.73145829245601</v>
      </c>
      <c r="AG22" s="14">
        <v>266.84177186729397</v>
      </c>
      <c r="AH22" s="14">
        <v>218.59782821866102</v>
      </c>
      <c r="AI22" s="14">
        <v>305.28158789020318</v>
      </c>
      <c r="AJ22" s="14">
        <v>300.68547914699752</v>
      </c>
      <c r="AK22" s="14">
        <v>272.37878561732435</v>
      </c>
      <c r="AL22" s="14">
        <v>221.10745287302092</v>
      </c>
      <c r="AM22" s="14">
        <v>199.92941296032501</v>
      </c>
      <c r="AN22" s="14">
        <v>379.68808061868964</v>
      </c>
      <c r="AO22" s="14">
        <v>304.01286676740705</v>
      </c>
      <c r="AP22" s="14">
        <v>248.33083044758018</v>
      </c>
      <c r="AQ22" s="14">
        <v>232.88689953282611</v>
      </c>
      <c r="AR22" s="14">
        <v>258.66700148357609</v>
      </c>
      <c r="AS22" s="14">
        <v>261.21439589570775</v>
      </c>
      <c r="AT22" s="14">
        <v>247.95546576425161</v>
      </c>
      <c r="AU22" s="14">
        <v>297.37026707534142</v>
      </c>
      <c r="AV22" s="14">
        <v>283.74955094281421</v>
      </c>
      <c r="AW22" s="14">
        <v>257.30560829770246</v>
      </c>
      <c r="AX22" s="14">
        <v>219.05307201516416</v>
      </c>
      <c r="AY22" s="14">
        <v>149.27031341394962</v>
      </c>
      <c r="AZ22" s="14">
        <v>241.0299937167122</v>
      </c>
      <c r="BA22" s="14">
        <v>252.61653051863343</v>
      </c>
      <c r="BB22" s="14">
        <v>156.72364743788003</v>
      </c>
      <c r="BC22" s="14">
        <v>221.01485223986575</v>
      </c>
      <c r="BD22" s="14">
        <v>269.21103145277527</v>
      </c>
      <c r="BE22" s="14">
        <v>351.89088274437574</v>
      </c>
      <c r="BF22" s="14">
        <v>243.11732748544574</v>
      </c>
      <c r="BG22" s="14">
        <v>261.69871754205133</v>
      </c>
    </row>
    <row r="23" spans="1:59" ht="15" customHeight="1" x14ac:dyDescent="0.25">
      <c r="A23" s="1"/>
      <c r="B23" s="15">
        <v>7.3713001650068417</v>
      </c>
      <c r="C23" s="2"/>
      <c r="D23" s="2">
        <v>21</v>
      </c>
      <c r="E23" s="2" t="s">
        <v>94</v>
      </c>
      <c r="F23" s="2" t="s">
        <v>85</v>
      </c>
      <c r="G23" s="13"/>
      <c r="H23" s="7">
        <v>6</v>
      </c>
      <c r="I23" s="1"/>
      <c r="J23" s="2" t="s">
        <v>94</v>
      </c>
      <c r="K23" s="2" t="s">
        <v>94</v>
      </c>
      <c r="L23" s="14"/>
      <c r="M23" s="14">
        <v>17.842716039999999</v>
      </c>
      <c r="N23" s="14">
        <v>305.14401099999998</v>
      </c>
      <c r="O23" s="14">
        <v>45.128834660000003</v>
      </c>
      <c r="P23" s="14">
        <v>24.09623165</v>
      </c>
      <c r="Q23" s="14">
        <v>-56.345074459999999</v>
      </c>
      <c r="R23" s="14">
        <v>55.22650325</v>
      </c>
      <c r="S23" s="14">
        <v>131.35829039999999</v>
      </c>
      <c r="T23" s="14">
        <v>136.86686030000001</v>
      </c>
      <c r="U23" s="14">
        <v>33.55821881</v>
      </c>
      <c r="V23" s="14">
        <v>13.448037380000001</v>
      </c>
      <c r="W23" s="14">
        <v>140.75700520000001</v>
      </c>
      <c r="X23" s="14">
        <v>82.332286789999998</v>
      </c>
      <c r="Y23" s="14">
        <v>-180.78</v>
      </c>
      <c r="Z23" s="14">
        <v>-428.27</v>
      </c>
      <c r="AA23" s="14">
        <v>-128.54</v>
      </c>
      <c r="AB23" s="14">
        <v>-198.77</v>
      </c>
      <c r="AC23" s="14">
        <v>-6.68</v>
      </c>
      <c r="AD23" s="14">
        <v>-9.82</v>
      </c>
      <c r="AE23" s="14">
        <v>-38.17</v>
      </c>
      <c r="AF23" s="14">
        <v>-79.66</v>
      </c>
      <c r="AG23" s="14">
        <v>33.75</v>
      </c>
      <c r="AH23" s="14">
        <v>-22.74</v>
      </c>
      <c r="AI23" s="14">
        <v>-60.73</v>
      </c>
      <c r="AJ23" s="14">
        <v>-62.85</v>
      </c>
      <c r="AK23" s="14">
        <v>364.21</v>
      </c>
      <c r="AL23" s="14">
        <v>240.94</v>
      </c>
      <c r="AM23" s="14">
        <v>146.08000000000001</v>
      </c>
      <c r="AN23" s="14">
        <v>-169.27</v>
      </c>
      <c r="AO23" s="14">
        <v>106.66</v>
      </c>
      <c r="AP23" s="14">
        <v>57.83</v>
      </c>
      <c r="AQ23" s="14">
        <v>32.380000000000003</v>
      </c>
      <c r="AR23" s="14">
        <v>68.86</v>
      </c>
      <c r="AS23" s="14">
        <v>26.66</v>
      </c>
      <c r="AT23" s="14">
        <v>38.409999999999997</v>
      </c>
      <c r="AU23" s="14">
        <v>-99.11</v>
      </c>
      <c r="AV23" s="14">
        <v>117.07</v>
      </c>
      <c r="AW23" s="14">
        <v>44.75</v>
      </c>
      <c r="AX23" s="14">
        <v>74.81</v>
      </c>
      <c r="AY23" s="14">
        <v>271.20999999999998</v>
      </c>
      <c r="AZ23" s="14">
        <v>17.45</v>
      </c>
      <c r="BA23" s="14">
        <v>303.72000000000003</v>
      </c>
      <c r="BB23" s="14">
        <v>427.56</v>
      </c>
      <c r="BC23" s="14">
        <v>273.94</v>
      </c>
      <c r="BD23" s="14">
        <v>-131.31</v>
      </c>
      <c r="BE23" s="14">
        <v>-170.02</v>
      </c>
      <c r="BF23" s="14">
        <v>40.68</v>
      </c>
      <c r="BG23" s="14">
        <v>-26.66</v>
      </c>
    </row>
    <row r="24" spans="1:59" ht="15" customHeight="1" x14ac:dyDescent="0.25">
      <c r="A24" s="1"/>
      <c r="B24" s="15">
        <v>-0.14757883444094644</v>
      </c>
      <c r="C24" s="2"/>
      <c r="D24" s="2">
        <v>23</v>
      </c>
      <c r="E24" s="2" t="s">
        <v>89</v>
      </c>
      <c r="F24" s="2" t="s">
        <v>85</v>
      </c>
      <c r="G24" s="13"/>
      <c r="H24" s="7">
        <v>7</v>
      </c>
      <c r="I24" s="1"/>
      <c r="J24" s="2" t="s">
        <v>89</v>
      </c>
      <c r="K24" s="2" t="s">
        <v>89</v>
      </c>
      <c r="L24" s="14"/>
      <c r="M24" s="14">
        <v>59.710230660943424</v>
      </c>
      <c r="N24" s="14">
        <v>14.21425685564013</v>
      </c>
      <c r="O24" s="14">
        <v>24.0358804834521</v>
      </c>
      <c r="P24" s="14">
        <v>-18.809865495559784</v>
      </c>
      <c r="Q24" s="14">
        <v>142.46376118248392</v>
      </c>
      <c r="R24" s="14">
        <v>69.444805288669755</v>
      </c>
      <c r="S24" s="14">
        <v>148.80803935164806</v>
      </c>
      <c r="T24" s="14">
        <v>120.06989158441145</v>
      </c>
      <c r="U24" s="14">
        <v>122.47402309680066</v>
      </c>
      <c r="V24" s="14">
        <v>170.68999645132308</v>
      </c>
      <c r="W24" s="14">
        <v>117.75585547280566</v>
      </c>
      <c r="X24" s="14">
        <v>158.26341333077704</v>
      </c>
      <c r="Y24" s="14">
        <v>170.54748589253177</v>
      </c>
      <c r="Z24" s="14">
        <v>181.43536849609188</v>
      </c>
      <c r="AA24" s="14">
        <v>126.88124796199524</v>
      </c>
      <c r="AB24" s="14">
        <v>150.58624953438877</v>
      </c>
      <c r="AC24" s="14">
        <v>118.797971592075</v>
      </c>
      <c r="AD24" s="14">
        <v>169.59630471407823</v>
      </c>
      <c r="AE24" s="14">
        <v>176.981047104867</v>
      </c>
      <c r="AF24" s="14">
        <v>135.75672346258781</v>
      </c>
      <c r="AG24" s="14">
        <v>103.06531538823977</v>
      </c>
      <c r="AH24" s="14">
        <v>141.35956601976693</v>
      </c>
      <c r="AI24" s="14">
        <v>172.40502549979351</v>
      </c>
      <c r="AJ24" s="14">
        <v>162.72038872403883</v>
      </c>
      <c r="AK24" s="14">
        <v>110.58790150734346</v>
      </c>
      <c r="AL24" s="14">
        <v>84.924372128282158</v>
      </c>
      <c r="AM24" s="14">
        <v>88.950645787159829</v>
      </c>
      <c r="AN24" s="14">
        <v>110.39690522362274</v>
      </c>
      <c r="AO24" s="14">
        <v>92.042883620806009</v>
      </c>
      <c r="AP24" s="14">
        <v>96.26125553099844</v>
      </c>
      <c r="AQ24" s="14">
        <v>96.593428753139875</v>
      </c>
      <c r="AR24" s="14">
        <v>93.658524797272833</v>
      </c>
      <c r="AS24" s="14">
        <v>84.792101099811475</v>
      </c>
      <c r="AT24" s="14">
        <v>152.77419702921765</v>
      </c>
      <c r="AU24" s="14">
        <v>240.54430274271004</v>
      </c>
      <c r="AV24" s="14">
        <v>178.11568725548616</v>
      </c>
      <c r="AW24" s="14">
        <v>146.23106735523854</v>
      </c>
      <c r="AX24" s="14">
        <v>227.80415013589851</v>
      </c>
      <c r="AY24" s="14">
        <v>113.45774419717108</v>
      </c>
      <c r="AZ24" s="14">
        <v>117.91232312952221</v>
      </c>
      <c r="BA24" s="14">
        <v>140.7671602655447</v>
      </c>
      <c r="BB24" s="14">
        <v>63.73692297459187</v>
      </c>
      <c r="BC24" s="14">
        <v>-10.589555013705773</v>
      </c>
      <c r="BD24" s="14">
        <v>61.038443515813029</v>
      </c>
      <c r="BE24" s="14">
        <v>133.43125710771506</v>
      </c>
      <c r="BF24" s="14">
        <v>190.64429827506817</v>
      </c>
      <c r="BG24" s="14">
        <v>69.332043815799153</v>
      </c>
    </row>
    <row r="25" spans="1:59" ht="15" customHeight="1" x14ac:dyDescent="0.25">
      <c r="A25" s="1"/>
      <c r="B25" s="15">
        <v>0.53282583030105779</v>
      </c>
      <c r="C25" s="2"/>
      <c r="D25" s="2">
        <v>9</v>
      </c>
      <c r="E25" s="2" t="s">
        <v>95</v>
      </c>
      <c r="F25" s="2" t="s">
        <v>96</v>
      </c>
      <c r="G25" s="13"/>
      <c r="H25" s="7">
        <v>8</v>
      </c>
      <c r="I25" s="1"/>
      <c r="J25" s="2" t="s">
        <v>95</v>
      </c>
      <c r="K25" s="2" t="s">
        <v>95</v>
      </c>
      <c r="L25" s="14"/>
      <c r="M25" s="14">
        <v>269.41918909405962</v>
      </c>
      <c r="N25" s="14">
        <v>177.12255582056164</v>
      </c>
      <c r="O25" s="14">
        <v>259.41713216425154</v>
      </c>
      <c r="P25" s="14">
        <v>295.75309458710069</v>
      </c>
      <c r="Q25" s="14">
        <v>298.81864642178311</v>
      </c>
      <c r="R25" s="14">
        <v>290.84137563820263</v>
      </c>
      <c r="S25" s="14">
        <v>201.91416756336471</v>
      </c>
      <c r="T25" s="14">
        <v>182.44818283814183</v>
      </c>
      <c r="U25" s="14">
        <v>212.48566287613826</v>
      </c>
      <c r="V25" s="14">
        <v>191.47671904541374</v>
      </c>
      <c r="W25" s="14">
        <v>232.04073814487529</v>
      </c>
      <c r="X25" s="14">
        <v>278.14804881705351</v>
      </c>
      <c r="Y25" s="14">
        <v>235.28543887764255</v>
      </c>
      <c r="Z25" s="14">
        <v>321.67347682184931</v>
      </c>
      <c r="AA25" s="14">
        <v>197.64458278885763</v>
      </c>
      <c r="AB25" s="14">
        <v>203.97771734583421</v>
      </c>
      <c r="AC25" s="14">
        <v>166.37743544556565</v>
      </c>
      <c r="AD25" s="14">
        <v>203.91609699563469</v>
      </c>
      <c r="AE25" s="14">
        <v>237.06020386225163</v>
      </c>
      <c r="AF25" s="14">
        <v>226.09981965810826</v>
      </c>
      <c r="AG25" s="14">
        <v>190.74704337519171</v>
      </c>
      <c r="AH25" s="14">
        <v>159.16461357340742</v>
      </c>
      <c r="AI25" s="14">
        <v>271.17751859226001</v>
      </c>
      <c r="AJ25" s="14">
        <v>236.14936043965648</v>
      </c>
      <c r="AK25" s="14">
        <v>107.23890971271256</v>
      </c>
      <c r="AL25" s="14">
        <v>122.09521847662704</v>
      </c>
      <c r="AM25" s="14">
        <v>192.77924085804847</v>
      </c>
      <c r="AN25" s="14">
        <v>243.97163095520526</v>
      </c>
      <c r="AO25" s="14">
        <v>160.79853018310081</v>
      </c>
      <c r="AP25" s="14">
        <v>202.50720316678803</v>
      </c>
      <c r="AQ25" s="14">
        <v>165.83506382350748</v>
      </c>
      <c r="AR25" s="14">
        <v>242.07614149457393</v>
      </c>
      <c r="AS25" s="14">
        <v>151.52799149617968</v>
      </c>
      <c r="AT25" s="14">
        <v>189.24451433261939</v>
      </c>
      <c r="AU25" s="14">
        <v>183.15636748412948</v>
      </c>
      <c r="AV25" s="14">
        <v>236.47844115059956</v>
      </c>
      <c r="AW25" s="14">
        <v>159.03445634022688</v>
      </c>
      <c r="AX25" s="14">
        <v>213.16708037718047</v>
      </c>
      <c r="AY25" s="14">
        <v>123.90590959468416</v>
      </c>
      <c r="AZ25" s="14">
        <v>194.28785506979671</v>
      </c>
      <c r="BA25" s="14">
        <v>101.91339481449427</v>
      </c>
      <c r="BB25" s="14">
        <v>63.731608635046534</v>
      </c>
      <c r="BC25" s="14">
        <v>94.561913707034734</v>
      </c>
      <c r="BD25" s="14">
        <v>186.15627696305225</v>
      </c>
      <c r="BE25" s="14">
        <v>140.03990689018141</v>
      </c>
      <c r="BF25" s="14">
        <v>81.179809370331128</v>
      </c>
      <c r="BG25" s="14">
        <v>139.1394972113653</v>
      </c>
    </row>
    <row r="26" spans="1:59" ht="15" customHeight="1" x14ac:dyDescent="0.25">
      <c r="A26" s="1"/>
      <c r="B26" s="15">
        <v>0.33415965020861793</v>
      </c>
      <c r="C26" s="2"/>
      <c r="D26" s="2">
        <v>13</v>
      </c>
      <c r="E26" s="2" t="s">
        <v>97</v>
      </c>
      <c r="F26" s="2" t="s">
        <v>96</v>
      </c>
      <c r="G26" s="13"/>
      <c r="H26" s="7">
        <v>9</v>
      </c>
      <c r="I26" s="1"/>
      <c r="J26" s="2" t="s">
        <v>97</v>
      </c>
      <c r="K26" s="2" t="s">
        <v>97</v>
      </c>
      <c r="L26" s="14"/>
      <c r="M26" s="14">
        <v>160.3857378093976</v>
      </c>
      <c r="N26" s="14">
        <v>127.63497509897417</v>
      </c>
      <c r="O26" s="14">
        <v>166.42415200697152</v>
      </c>
      <c r="P26" s="14">
        <v>191.29698064010472</v>
      </c>
      <c r="Q26" s="14">
        <v>239.09844340113835</v>
      </c>
      <c r="R26" s="14">
        <v>167.83303698727048</v>
      </c>
      <c r="S26" s="14">
        <v>199.4451452526647</v>
      </c>
      <c r="T26" s="14">
        <v>209.89856763808302</v>
      </c>
      <c r="U26" s="14">
        <v>259.7877470473386</v>
      </c>
      <c r="V26" s="14">
        <v>182.77396424831838</v>
      </c>
      <c r="W26" s="14">
        <v>195.51084877784109</v>
      </c>
      <c r="X26" s="14">
        <v>218.24941984882793</v>
      </c>
      <c r="Y26" s="14">
        <v>336.06691969917631</v>
      </c>
      <c r="Z26" s="14">
        <v>482.10660694681246</v>
      </c>
      <c r="AA26" s="14">
        <v>311.38617205273175</v>
      </c>
      <c r="AB26" s="14">
        <v>215.9466086603648</v>
      </c>
      <c r="AC26" s="14">
        <v>298.25204811960106</v>
      </c>
      <c r="AD26" s="14">
        <v>227.99692435448483</v>
      </c>
      <c r="AE26" s="14">
        <v>221.52969330931884</v>
      </c>
      <c r="AF26" s="14">
        <v>257.50710754110884</v>
      </c>
      <c r="AG26" s="14">
        <v>283.76521195602851</v>
      </c>
      <c r="AH26" s="14">
        <v>217.63230687834675</v>
      </c>
      <c r="AI26" s="14">
        <v>237.30018599525468</v>
      </c>
      <c r="AJ26" s="14">
        <v>256.85200237432889</v>
      </c>
      <c r="AK26" s="14">
        <v>264.39035268540965</v>
      </c>
      <c r="AL26" s="14">
        <v>189.30177595929968</v>
      </c>
      <c r="AM26" s="14">
        <v>185.12448172096646</v>
      </c>
      <c r="AN26" s="14">
        <v>290.55443364317949</v>
      </c>
      <c r="AO26" s="14">
        <v>284.99566761948063</v>
      </c>
      <c r="AP26" s="14">
        <v>203.6829391483555</v>
      </c>
      <c r="AQ26" s="14">
        <v>231.3258967228216</v>
      </c>
      <c r="AR26" s="14">
        <v>251.5483225967026</v>
      </c>
      <c r="AS26" s="14">
        <v>264.86708769159588</v>
      </c>
      <c r="AT26" s="14">
        <v>213.54279187790206</v>
      </c>
      <c r="AU26" s="14">
        <v>264.64434714107426</v>
      </c>
      <c r="AV26" s="14">
        <v>251.29375376483833</v>
      </c>
      <c r="AW26" s="14">
        <v>254.77587227647754</v>
      </c>
      <c r="AX26" s="14">
        <v>185.41939870447928</v>
      </c>
      <c r="AY26" s="14">
        <v>200.8945803746972</v>
      </c>
      <c r="AZ26" s="14">
        <v>208.03812461000001</v>
      </c>
      <c r="BA26" s="14">
        <v>98.369909224648779</v>
      </c>
      <c r="BB26" s="14">
        <v>131.33133139296359</v>
      </c>
      <c r="BC26" s="14">
        <v>176.30892212000001</v>
      </c>
      <c r="BD26" s="14">
        <v>206.85366561000001</v>
      </c>
      <c r="BE26" s="14">
        <v>280.21935517079743</v>
      </c>
      <c r="BF26" s="14">
        <v>204.20337360635</v>
      </c>
      <c r="BG26" s="14">
        <v>221.47263251520005</v>
      </c>
    </row>
    <row r="27" spans="1:59" ht="15" customHeight="1" x14ac:dyDescent="0.25">
      <c r="A27" s="1"/>
      <c r="B27" s="15">
        <v>-0.30461999586453914</v>
      </c>
      <c r="C27" s="2"/>
      <c r="D27" s="2">
        <v>23</v>
      </c>
      <c r="E27" s="2" t="s">
        <v>98</v>
      </c>
      <c r="F27" s="2" t="s">
        <v>96</v>
      </c>
      <c r="G27" s="13"/>
      <c r="H27" s="7">
        <v>10</v>
      </c>
      <c r="I27" s="1"/>
      <c r="J27" s="2" t="s">
        <v>98</v>
      </c>
      <c r="K27" s="2" t="s">
        <v>98</v>
      </c>
      <c r="L27" s="14"/>
      <c r="M27" s="14">
        <v>90.200367886492629</v>
      </c>
      <c r="N27" s="14">
        <v>85.117375694468194</v>
      </c>
      <c r="O27" s="14">
        <v>89.957497665722229</v>
      </c>
      <c r="P27" s="14">
        <v>61.919114841785749</v>
      </c>
      <c r="Q27" s="14">
        <v>79.183678607887401</v>
      </c>
      <c r="R27" s="14">
        <v>79.598742134606027</v>
      </c>
      <c r="S27" s="14">
        <v>77.827893006864542</v>
      </c>
      <c r="T27" s="14">
        <v>64.828343227016134</v>
      </c>
      <c r="U27" s="14">
        <v>75.528258683308039</v>
      </c>
      <c r="V27" s="14">
        <v>76.878708012561106</v>
      </c>
      <c r="W27" s="14">
        <v>73.956073993224393</v>
      </c>
      <c r="X27" s="14">
        <v>73.859897784137942</v>
      </c>
      <c r="Y27" s="14">
        <v>86.552297119854117</v>
      </c>
      <c r="Z27" s="14">
        <v>128.50801795703765</v>
      </c>
      <c r="AA27" s="14">
        <v>89.998224718373635</v>
      </c>
      <c r="AB27" s="14">
        <v>83.838344707676924</v>
      </c>
      <c r="AC27" s="14">
        <v>102.71335303144274</v>
      </c>
      <c r="AD27" s="14">
        <v>88.266217319466335</v>
      </c>
      <c r="AE27" s="14">
        <v>68.182530745904842</v>
      </c>
      <c r="AF27" s="14">
        <v>69.677504578503246</v>
      </c>
      <c r="AG27" s="14">
        <v>88.463765047505646</v>
      </c>
      <c r="AH27" s="14">
        <v>77.507637835285863</v>
      </c>
      <c r="AI27" s="14">
        <v>70.251798180629748</v>
      </c>
      <c r="AJ27" s="14">
        <v>66.643173682929614</v>
      </c>
      <c r="AK27" s="14">
        <v>65.957172221003631</v>
      </c>
      <c r="AL27" s="14">
        <v>57.189809557016609</v>
      </c>
      <c r="AM27" s="14">
        <v>50.019998329524114</v>
      </c>
      <c r="AN27" s="14">
        <v>55.833027310032328</v>
      </c>
      <c r="AO27" s="14">
        <v>64.727405820058593</v>
      </c>
      <c r="AP27" s="14">
        <v>61.372779031045198</v>
      </c>
      <c r="AQ27" s="14">
        <v>53.631773241584014</v>
      </c>
      <c r="AR27" s="14">
        <v>61.926387623092069</v>
      </c>
      <c r="AS27" s="14">
        <v>60.11898378430616</v>
      </c>
      <c r="AT27" s="14">
        <v>66.203426993304419</v>
      </c>
      <c r="AU27" s="14">
        <v>67.603064522711236</v>
      </c>
      <c r="AV27" s="14">
        <v>64.943583015028523</v>
      </c>
      <c r="AW27" s="14">
        <v>64.740558897099731</v>
      </c>
      <c r="AX27" s="14">
        <v>59.997756388238628</v>
      </c>
      <c r="AY27" s="14">
        <v>51.824883137334801</v>
      </c>
      <c r="AZ27" s="14">
        <v>54.424639573796732</v>
      </c>
      <c r="BA27" s="14">
        <v>56.044291837214999</v>
      </c>
      <c r="BB27" s="14">
        <v>23.136291074171332</v>
      </c>
      <c r="BC27" s="14">
        <v>44.611922348623139</v>
      </c>
      <c r="BD27" s="14">
        <v>46.714561975063695</v>
      </c>
      <c r="BE27" s="14">
        <v>53.901807949336899</v>
      </c>
      <c r="BF27" s="14">
        <v>44.928840159470582</v>
      </c>
      <c r="BG27" s="14">
        <v>55.168235169964319</v>
      </c>
    </row>
    <row r="28" spans="1:59" ht="15" customHeight="1" x14ac:dyDescent="0.25">
      <c r="A28" s="1"/>
      <c r="B28" s="15">
        <v>0.92558797970314854</v>
      </c>
      <c r="C28" s="2"/>
      <c r="D28" s="2">
        <v>33</v>
      </c>
      <c r="E28" s="2" t="s">
        <v>99</v>
      </c>
      <c r="F28" s="2" t="s">
        <v>96</v>
      </c>
      <c r="G28" s="13"/>
      <c r="H28" s="7">
        <v>11</v>
      </c>
      <c r="I28" s="1"/>
      <c r="J28" s="2" t="s">
        <v>99</v>
      </c>
      <c r="K28" s="2" t="s">
        <v>99</v>
      </c>
      <c r="L28" s="14"/>
      <c r="M28" s="14">
        <v>39.418925121035983</v>
      </c>
      <c r="N28" s="14">
        <v>56.669648101996458</v>
      </c>
      <c r="O28" s="14">
        <v>55.160011611738867</v>
      </c>
      <c r="P28" s="14">
        <v>75.434385212795632</v>
      </c>
      <c r="Q28" s="14">
        <v>41.879205774694647</v>
      </c>
      <c r="R28" s="14">
        <v>43.032207045733216</v>
      </c>
      <c r="S28" s="14">
        <v>51.937372422734121</v>
      </c>
      <c r="T28" s="14">
        <v>61.646730241434028</v>
      </c>
      <c r="U28" s="14">
        <v>33.400833111150391</v>
      </c>
      <c r="V28" s="14">
        <v>32.478218340817406</v>
      </c>
      <c r="W28" s="14">
        <v>37.992113335691563</v>
      </c>
      <c r="X28" s="14">
        <v>56.315218611741301</v>
      </c>
      <c r="Y28" s="14">
        <v>43.90639174520436</v>
      </c>
      <c r="Z28" s="14">
        <v>50.825812648660118</v>
      </c>
      <c r="AA28" s="14">
        <v>35.348356472841019</v>
      </c>
      <c r="AB28" s="14">
        <v>57.695361424432669</v>
      </c>
      <c r="AC28" s="14">
        <v>32.907847924716592</v>
      </c>
      <c r="AD28" s="14">
        <v>36.70297639773824</v>
      </c>
      <c r="AE28" s="14">
        <v>36.805762410712695</v>
      </c>
      <c r="AF28" s="14">
        <v>58.329500682323371</v>
      </c>
      <c r="AG28" s="14">
        <v>33.884436824273472</v>
      </c>
      <c r="AH28" s="14">
        <v>37.950561103020355</v>
      </c>
      <c r="AI28" s="14">
        <v>57.072651808202906</v>
      </c>
      <c r="AJ28" s="14">
        <v>61.642547356215779</v>
      </c>
      <c r="AK28" s="14">
        <v>43.2448979162684</v>
      </c>
      <c r="AL28" s="14">
        <v>52.887625079162675</v>
      </c>
      <c r="AM28" s="14">
        <v>43.068232941989066</v>
      </c>
      <c r="AN28" s="14">
        <v>70.896262437663836</v>
      </c>
      <c r="AO28" s="14">
        <v>38.203100584251189</v>
      </c>
      <c r="AP28" s="14">
        <v>31.668217488857593</v>
      </c>
      <c r="AQ28" s="14">
        <v>33.238229670956919</v>
      </c>
      <c r="AR28" s="14">
        <v>55.755652126480136</v>
      </c>
      <c r="AS28" s="14">
        <v>29.21602341508811</v>
      </c>
      <c r="AT28" s="14">
        <v>33.451273352522819</v>
      </c>
      <c r="AU28" s="14">
        <v>35.923196512499572</v>
      </c>
      <c r="AV28" s="14">
        <v>55.852270856342216</v>
      </c>
      <c r="AW28" s="14">
        <v>31.288997046470342</v>
      </c>
      <c r="AX28" s="14">
        <v>32.009505860467016</v>
      </c>
      <c r="AY28" s="14">
        <v>33.815043702555734</v>
      </c>
      <c r="AZ28" s="14">
        <v>53.686230900176994</v>
      </c>
      <c r="BA28" s="14">
        <v>37.694125408746856</v>
      </c>
      <c r="BB28" s="14">
        <v>32.760778579081403</v>
      </c>
      <c r="BC28" s="14">
        <v>50.061223688445168</v>
      </c>
      <c r="BD28" s="14">
        <v>66.804510337169447</v>
      </c>
      <c r="BE28" s="14">
        <v>58.202988295247849</v>
      </c>
      <c r="BF28" s="14">
        <v>68.661065352878367</v>
      </c>
      <c r="BG28" s="14">
        <v>60.284759469274725</v>
      </c>
    </row>
    <row r="29" spans="1:59" ht="15" customHeight="1" x14ac:dyDescent="0.25">
      <c r="A29" s="1"/>
      <c r="B29" s="15">
        <v>0.7630620660512164</v>
      </c>
      <c r="C29" s="2"/>
      <c r="D29" s="2">
        <v>37</v>
      </c>
      <c r="E29" s="2" t="s">
        <v>100</v>
      </c>
      <c r="F29" s="2" t="s">
        <v>96</v>
      </c>
      <c r="G29" s="13"/>
      <c r="H29" s="7">
        <v>12</v>
      </c>
      <c r="I29" s="1"/>
      <c r="J29" s="2" t="s">
        <v>100</v>
      </c>
      <c r="K29" s="2" t="s">
        <v>100</v>
      </c>
      <c r="L29" s="14"/>
      <c r="M29" s="14">
        <v>65.358174583983086</v>
      </c>
      <c r="N29" s="14">
        <v>133.07776762927779</v>
      </c>
      <c r="O29" s="14">
        <v>69.545260502551685</v>
      </c>
      <c r="P29" s="14">
        <v>126.49346177103814</v>
      </c>
      <c r="Q29" s="14">
        <v>92.058126763075393</v>
      </c>
      <c r="R29" s="14">
        <v>75.743358641890751</v>
      </c>
      <c r="S29" s="14">
        <v>131.00510110866111</v>
      </c>
      <c r="T29" s="14">
        <v>122.78275394945143</v>
      </c>
      <c r="U29" s="14">
        <v>69.70740216963938</v>
      </c>
      <c r="V29" s="14">
        <v>81.83053684768069</v>
      </c>
      <c r="W29" s="14">
        <v>70.903058231644707</v>
      </c>
      <c r="X29" s="14">
        <v>94.888389287874048</v>
      </c>
      <c r="Y29" s="14">
        <v>58.201215440003025</v>
      </c>
      <c r="Z29" s="14">
        <v>94.615667691409669</v>
      </c>
      <c r="AA29" s="14">
        <v>71.109891062068527</v>
      </c>
      <c r="AB29" s="14">
        <v>112.5451115267294</v>
      </c>
      <c r="AC29" s="14">
        <v>65.056194280245123</v>
      </c>
      <c r="AD29" s="14">
        <v>54.012223144526338</v>
      </c>
      <c r="AE29" s="14">
        <v>57.884120822243219</v>
      </c>
      <c r="AF29" s="14">
        <v>97.486897493788689</v>
      </c>
      <c r="AG29" s="14">
        <v>71.191485061950814</v>
      </c>
      <c r="AH29" s="14">
        <v>60.53183962902267</v>
      </c>
      <c r="AI29" s="14">
        <v>71.653129716092593</v>
      </c>
      <c r="AJ29" s="14">
        <v>94.182346955797655</v>
      </c>
      <c r="AK29" s="14">
        <v>68.934514016775097</v>
      </c>
      <c r="AL29" s="14">
        <v>55.95323959361491</v>
      </c>
      <c r="AM29" s="14">
        <v>46.276366184067811</v>
      </c>
      <c r="AN29" s="14">
        <v>106.88191469267848</v>
      </c>
      <c r="AO29" s="14">
        <v>77.518903453397812</v>
      </c>
      <c r="AP29" s="14">
        <v>54.032811277027605</v>
      </c>
      <c r="AQ29" s="14">
        <v>59.133550827925411</v>
      </c>
      <c r="AR29" s="14">
        <v>75.83333292353305</v>
      </c>
      <c r="AS29" s="14">
        <v>53.089418489091734</v>
      </c>
      <c r="AT29" s="14">
        <v>47.941953156866347</v>
      </c>
      <c r="AU29" s="14">
        <v>64.461704139983368</v>
      </c>
      <c r="AV29" s="14">
        <v>79.69321405007291</v>
      </c>
      <c r="AW29" s="14">
        <v>55.303292240286979</v>
      </c>
      <c r="AX29" s="14">
        <v>43.879220696166414</v>
      </c>
      <c r="AY29" s="14">
        <v>43.877176078621943</v>
      </c>
      <c r="AZ29" s="14">
        <v>77.934224356137065</v>
      </c>
      <c r="BA29" s="14">
        <v>83.807938083697024</v>
      </c>
      <c r="BB29" s="14">
        <v>77.70116316625608</v>
      </c>
      <c r="BC29" s="14">
        <v>57.444711363251805</v>
      </c>
      <c r="BD29" s="14">
        <v>85.433329399427009</v>
      </c>
      <c r="BE29" s="14">
        <v>83.612574767133779</v>
      </c>
      <c r="BF29" s="14">
        <v>87.056295624224475</v>
      </c>
      <c r="BG29" s="14">
        <v>69.726721875977674</v>
      </c>
    </row>
    <row r="30" spans="1:59" ht="15" customHeight="1" x14ac:dyDescent="0.25">
      <c r="A30" s="1"/>
      <c r="B30" s="15">
        <v>2.3580509882181522E-2</v>
      </c>
      <c r="C30" s="2"/>
      <c r="D30" s="2">
        <v>14</v>
      </c>
      <c r="E30" s="2" t="s">
        <v>101</v>
      </c>
      <c r="F30" s="2" t="s">
        <v>91</v>
      </c>
      <c r="G30" s="13"/>
      <c r="H30" s="7">
        <v>13</v>
      </c>
      <c r="I30" s="1"/>
      <c r="J30" s="2" t="s">
        <v>101</v>
      </c>
      <c r="K30" s="2" t="s">
        <v>101</v>
      </c>
      <c r="L30" s="14"/>
      <c r="M30" s="14">
        <v>996.53714648232153</v>
      </c>
      <c r="N30" s="14">
        <v>1144.6346389130249</v>
      </c>
      <c r="O30" s="14">
        <v>1055.9724907441346</v>
      </c>
      <c r="P30" s="14">
        <v>1119.5843815708108</v>
      </c>
      <c r="Q30" s="14">
        <v>1034.3580344327324</v>
      </c>
      <c r="R30" s="14">
        <v>1140.872648220552</v>
      </c>
      <c r="S30" s="14">
        <v>1211.9807456588555</v>
      </c>
      <c r="T30" s="14">
        <v>1138.2442866707509</v>
      </c>
      <c r="U30" s="14">
        <v>1086.4931948666658</v>
      </c>
      <c r="V30" s="14">
        <v>1119.8890030174393</v>
      </c>
      <c r="W30" s="14">
        <v>1214.7149000730767</v>
      </c>
      <c r="X30" s="14">
        <v>1127.9360694702909</v>
      </c>
      <c r="Y30" s="14">
        <v>1057.3327593358915</v>
      </c>
      <c r="Z30" s="14">
        <v>1036.09938712754</v>
      </c>
      <c r="AA30" s="14">
        <v>1136.8319916688599</v>
      </c>
      <c r="AB30" s="14">
        <v>1105.596249804441</v>
      </c>
      <c r="AC30" s="14">
        <v>1121.0918883744826</v>
      </c>
      <c r="AD30" s="14">
        <v>1104.0837160932572</v>
      </c>
      <c r="AE30" s="14">
        <v>1109.1722215725649</v>
      </c>
      <c r="AF30" s="14">
        <v>1173.6287401987529</v>
      </c>
      <c r="AG30" s="14">
        <v>1124.0478533792032</v>
      </c>
      <c r="AH30" s="14">
        <v>1078.6864359845194</v>
      </c>
      <c r="AI30" s="14">
        <v>1132.3727155926131</v>
      </c>
      <c r="AJ30" s="14">
        <v>1113.7304134072003</v>
      </c>
      <c r="AK30" s="14">
        <v>1252.8102911190797</v>
      </c>
      <c r="AL30" s="14">
        <v>1212.9282827446052</v>
      </c>
      <c r="AM30" s="14">
        <v>1183.542737879477</v>
      </c>
      <c r="AN30" s="14">
        <v>1136.3669950935855</v>
      </c>
      <c r="AO30" s="14">
        <v>1089.0100411932162</v>
      </c>
      <c r="AP30" s="14">
        <v>1146.105975341791</v>
      </c>
      <c r="AQ30" s="14">
        <v>1236.9928703234984</v>
      </c>
      <c r="AR30" s="14">
        <v>1192.621179081746</v>
      </c>
      <c r="AS30" s="14">
        <v>1153.3421453828139</v>
      </c>
      <c r="AT30" s="14">
        <v>1140.7457449858466</v>
      </c>
      <c r="AU30" s="14">
        <v>1240.1447439587794</v>
      </c>
      <c r="AV30" s="14">
        <v>1238.7066952710252</v>
      </c>
      <c r="AW30" s="14">
        <v>1119.760171365557</v>
      </c>
      <c r="AX30" s="14">
        <v>1234.5029651174345</v>
      </c>
      <c r="AY30" s="14">
        <v>1284.8331644506025</v>
      </c>
      <c r="AZ30" s="14">
        <v>1239.2299409593925</v>
      </c>
      <c r="BA30" s="14">
        <v>1177.9797442561685</v>
      </c>
      <c r="BB30" s="14">
        <v>1040.6905058028801</v>
      </c>
      <c r="BC30" s="14">
        <v>1279.3899448811524</v>
      </c>
      <c r="BD30" s="14">
        <v>1225.4683816936333</v>
      </c>
      <c r="BE30" s="14">
        <v>1123.0636591566422</v>
      </c>
      <c r="BF30" s="14">
        <v>1143.1473359217503</v>
      </c>
      <c r="BG30" s="14">
        <v>1238.9228996861505</v>
      </c>
    </row>
    <row r="31" spans="1:59" ht="15" customHeight="1" x14ac:dyDescent="0.25">
      <c r="A31" s="1"/>
      <c r="B31" s="15">
        <v>4.3989783999101695E-2</v>
      </c>
      <c r="C31" s="2"/>
      <c r="D31" s="2">
        <v>12</v>
      </c>
      <c r="E31" s="2" t="s">
        <v>102</v>
      </c>
      <c r="F31" s="2" t="s">
        <v>91</v>
      </c>
      <c r="G31" s="13"/>
      <c r="H31" s="7">
        <v>14</v>
      </c>
      <c r="I31" s="1"/>
      <c r="J31" s="2" t="s">
        <v>102</v>
      </c>
      <c r="K31" s="2" t="s">
        <v>102</v>
      </c>
      <c r="L31" s="14"/>
      <c r="M31" s="14">
        <v>620.26051462765167</v>
      </c>
      <c r="N31" s="14">
        <v>689.41987000347672</v>
      </c>
      <c r="O31" s="14">
        <v>673.74980485546939</v>
      </c>
      <c r="P31" s="14">
        <v>662.22650281120241</v>
      </c>
      <c r="Q31" s="14">
        <v>677.42583776767174</v>
      </c>
      <c r="R31" s="14">
        <v>738.1086380602203</v>
      </c>
      <c r="S31" s="14">
        <v>757.69876775901855</v>
      </c>
      <c r="T31" s="14">
        <v>726.15417610722068</v>
      </c>
      <c r="U31" s="14">
        <v>685.46042073421245</v>
      </c>
      <c r="V31" s="14">
        <v>719.00689560484295</v>
      </c>
      <c r="W31" s="14">
        <v>770.75005435775665</v>
      </c>
      <c r="X31" s="14">
        <v>736.66855972332723</v>
      </c>
      <c r="Y31" s="14">
        <v>715.18662065118758</v>
      </c>
      <c r="Z31" s="14">
        <v>764.30128569830663</v>
      </c>
      <c r="AA31" s="14">
        <v>836.64462214034813</v>
      </c>
      <c r="AB31" s="14">
        <v>822.68490872238783</v>
      </c>
      <c r="AC31" s="14">
        <v>761.88902982783407</v>
      </c>
      <c r="AD31" s="14">
        <v>842.93125270843802</v>
      </c>
      <c r="AE31" s="14">
        <v>854.55356512938874</v>
      </c>
      <c r="AF31" s="14">
        <v>917.10265591389202</v>
      </c>
      <c r="AG31" s="14">
        <v>785.91503698495194</v>
      </c>
      <c r="AH31" s="14">
        <v>824.42776473667664</v>
      </c>
      <c r="AI31" s="14">
        <v>882.91762093012437</v>
      </c>
      <c r="AJ31" s="14">
        <v>885.97535450830378</v>
      </c>
      <c r="AK31" s="14">
        <v>911.10619699103165</v>
      </c>
      <c r="AL31" s="14">
        <v>884.50108241666419</v>
      </c>
      <c r="AM31" s="14">
        <v>864.9306524691375</v>
      </c>
      <c r="AN31" s="14">
        <v>892.38948380113072</v>
      </c>
      <c r="AO31" s="14">
        <v>816.02187184021898</v>
      </c>
      <c r="AP31" s="14">
        <v>876.11354110962009</v>
      </c>
      <c r="AQ31" s="14">
        <v>933.7444602993528</v>
      </c>
      <c r="AR31" s="14">
        <v>927.49502918052281</v>
      </c>
      <c r="AS31" s="14">
        <v>887.76004621844936</v>
      </c>
      <c r="AT31" s="14">
        <v>860.53997042592721</v>
      </c>
      <c r="AU31" s="14">
        <v>930.97497281875701</v>
      </c>
      <c r="AV31" s="14">
        <v>961.61768252791649</v>
      </c>
      <c r="AW31" s="14">
        <v>838.59326554683128</v>
      </c>
      <c r="AX31" s="14">
        <v>929.54906334482996</v>
      </c>
      <c r="AY31" s="14">
        <v>929.68757491789142</v>
      </c>
      <c r="AZ31" s="14">
        <v>907.50881071793822</v>
      </c>
      <c r="BA31" s="14">
        <v>875.46637810987465</v>
      </c>
      <c r="BB31" s="14">
        <v>754.55445895319485</v>
      </c>
      <c r="BC31" s="14">
        <v>897.63363317647281</v>
      </c>
      <c r="BD31" s="14">
        <v>893.66423111094309</v>
      </c>
      <c r="BE31" s="14">
        <v>851.43895217268448</v>
      </c>
      <c r="BF31" s="14">
        <v>861.60411569306928</v>
      </c>
      <c r="BG31" s="14">
        <v>940.88040442660963</v>
      </c>
    </row>
    <row r="32" spans="1:59" ht="15" customHeight="1" x14ac:dyDescent="0.25">
      <c r="A32" s="1"/>
      <c r="B32" s="15">
        <v>-3.6834789384513456E-2</v>
      </c>
      <c r="C32" s="2"/>
      <c r="D32" s="2">
        <v>13</v>
      </c>
      <c r="E32" s="2" t="s">
        <v>103</v>
      </c>
      <c r="F32" s="2" t="s">
        <v>91</v>
      </c>
      <c r="G32" s="13"/>
      <c r="H32" s="7">
        <v>15</v>
      </c>
      <c r="I32" s="1"/>
      <c r="J32" s="2" t="s">
        <v>103</v>
      </c>
      <c r="K32" s="2" t="s">
        <v>103</v>
      </c>
      <c r="L32" s="14"/>
      <c r="M32" s="14">
        <v>376.2766318546698</v>
      </c>
      <c r="N32" s="14">
        <v>455.21476890954818</v>
      </c>
      <c r="O32" s="14">
        <v>382.22268588866524</v>
      </c>
      <c r="P32" s="14">
        <v>457.35787875960852</v>
      </c>
      <c r="Q32" s="14">
        <v>356.93219666506081</v>
      </c>
      <c r="R32" s="14">
        <v>402.76401016033168</v>
      </c>
      <c r="S32" s="14">
        <v>454.28197789983705</v>
      </c>
      <c r="T32" s="14">
        <v>412.09011056353017</v>
      </c>
      <c r="U32" s="14">
        <v>401.03277413245348</v>
      </c>
      <c r="V32" s="14">
        <v>400.8821074125965</v>
      </c>
      <c r="W32" s="14">
        <v>443.96484571532011</v>
      </c>
      <c r="X32" s="14">
        <v>391.26750974696358</v>
      </c>
      <c r="Y32" s="14">
        <v>342.14613868470389</v>
      </c>
      <c r="Z32" s="14">
        <v>271.79810142923327</v>
      </c>
      <c r="AA32" s="14">
        <v>300.18736952851179</v>
      </c>
      <c r="AB32" s="14">
        <v>282.91134108205313</v>
      </c>
      <c r="AC32" s="14">
        <v>359.20285854664843</v>
      </c>
      <c r="AD32" s="14">
        <v>261.1524633848191</v>
      </c>
      <c r="AE32" s="14">
        <v>254.61865644317615</v>
      </c>
      <c r="AF32" s="14">
        <v>256.52608428486087</v>
      </c>
      <c r="AG32" s="14">
        <v>338.13281639425117</v>
      </c>
      <c r="AH32" s="14">
        <v>254.25867124784273</v>
      </c>
      <c r="AI32" s="14">
        <v>249.45509466248865</v>
      </c>
      <c r="AJ32" s="14">
        <v>227.75505889889649</v>
      </c>
      <c r="AK32" s="14">
        <v>341.7040941280481</v>
      </c>
      <c r="AL32" s="14">
        <v>328.42720032794108</v>
      </c>
      <c r="AM32" s="14">
        <v>318.61208541033966</v>
      </c>
      <c r="AN32" s="14">
        <v>243.97751129245475</v>
      </c>
      <c r="AO32" s="14">
        <v>272.98816935299715</v>
      </c>
      <c r="AP32" s="14">
        <v>269.99243423217087</v>
      </c>
      <c r="AQ32" s="14">
        <v>303.2484100241457</v>
      </c>
      <c r="AR32" s="14">
        <v>265.12614990122324</v>
      </c>
      <c r="AS32" s="14">
        <v>265.58209916436448</v>
      </c>
      <c r="AT32" s="14">
        <v>280.20577455991946</v>
      </c>
      <c r="AU32" s="14">
        <v>309.16977114002231</v>
      </c>
      <c r="AV32" s="14">
        <v>277.08901274310858</v>
      </c>
      <c r="AW32" s="14">
        <v>281.16690581872575</v>
      </c>
      <c r="AX32" s="14">
        <v>304.95390177260458</v>
      </c>
      <c r="AY32" s="14">
        <v>355.14558953271097</v>
      </c>
      <c r="AZ32" s="14">
        <v>331.72113024145438</v>
      </c>
      <c r="BA32" s="14">
        <v>302.51336614629378</v>
      </c>
      <c r="BB32" s="14">
        <v>286.13604684968516</v>
      </c>
      <c r="BC32" s="14">
        <v>381.7563117046796</v>
      </c>
      <c r="BD32" s="14">
        <v>331.80415058269017</v>
      </c>
      <c r="BE32" s="14">
        <v>271.62470698395765</v>
      </c>
      <c r="BF32" s="14">
        <v>281.54322022868098</v>
      </c>
      <c r="BG32" s="14">
        <v>298.04249525954089</v>
      </c>
    </row>
    <row r="33" spans="1:59" ht="15" customHeight="1" x14ac:dyDescent="0.25">
      <c r="A33" s="1"/>
      <c r="B33" s="2" t="s">
        <v>82</v>
      </c>
      <c r="C33" s="2"/>
      <c r="D33" s="2"/>
      <c r="E33" s="13" t="s">
        <v>104</v>
      </c>
      <c r="F33" s="2"/>
      <c r="G33" s="13" t="s">
        <v>104</v>
      </c>
      <c r="H33" s="7"/>
      <c r="I33" s="1"/>
      <c r="J33" s="2"/>
      <c r="K33" s="2"/>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row>
    <row r="34" spans="1:59" ht="15" customHeight="1" x14ac:dyDescent="0.25">
      <c r="A34" s="1"/>
      <c r="B34" s="15">
        <v>0.20592120651414203</v>
      </c>
      <c r="C34" s="15"/>
      <c r="D34" s="2">
        <v>48</v>
      </c>
      <c r="E34" s="2" t="s">
        <v>105</v>
      </c>
      <c r="F34" s="2" t="s">
        <v>106</v>
      </c>
      <c r="G34" s="13"/>
      <c r="H34" s="7">
        <v>1</v>
      </c>
      <c r="I34" s="1"/>
      <c r="J34" s="2" t="s">
        <v>105</v>
      </c>
      <c r="K34" s="2" t="s">
        <v>105</v>
      </c>
      <c r="L34" s="14"/>
      <c r="M34" s="14">
        <v>534.97865340407213</v>
      </c>
      <c r="N34" s="14">
        <v>422.79250362852326</v>
      </c>
      <c r="O34" s="14">
        <v>523.10515074938871</v>
      </c>
      <c r="P34" s="14">
        <v>576.21777023801258</v>
      </c>
      <c r="Q34" s="14">
        <v>580.00688372701211</v>
      </c>
      <c r="R34" s="14">
        <v>522.87984653174624</v>
      </c>
      <c r="S34" s="14">
        <v>484.02761360817783</v>
      </c>
      <c r="T34" s="14">
        <v>517.23447855568452</v>
      </c>
      <c r="U34" s="14">
        <v>540.71006653348979</v>
      </c>
      <c r="V34" s="14">
        <v>499.75282148440829</v>
      </c>
      <c r="W34" s="14">
        <v>519.12177977007286</v>
      </c>
      <c r="X34" s="14">
        <v>597.40518579920649</v>
      </c>
      <c r="Y34" s="14">
        <v>615.56237644937323</v>
      </c>
      <c r="Z34" s="14">
        <v>833.63854527694787</v>
      </c>
      <c r="AA34" s="14">
        <v>648.26906450361503</v>
      </c>
      <c r="AB34" s="14">
        <v>627.92288781308798</v>
      </c>
      <c r="AC34" s="14">
        <v>626.78445659932686</v>
      </c>
      <c r="AD34" s="14">
        <v>602.8375604804661</v>
      </c>
      <c r="AE34" s="14">
        <v>609.98203117751393</v>
      </c>
      <c r="AF34" s="14">
        <v>693.60487177199593</v>
      </c>
      <c r="AG34" s="14">
        <v>615.70361952169003</v>
      </c>
      <c r="AH34" s="14">
        <v>532.90422387291085</v>
      </c>
      <c r="AI34" s="14">
        <v>641.19990780489843</v>
      </c>
      <c r="AJ34" s="14">
        <v>670.07678892979766</v>
      </c>
      <c r="AK34" s="14">
        <v>491.37703193227958</v>
      </c>
      <c r="AL34" s="14">
        <v>461.66744955031385</v>
      </c>
      <c r="AM34" s="14">
        <v>507.79199650726042</v>
      </c>
      <c r="AN34" s="14">
        <v>643.03955303074054</v>
      </c>
      <c r="AO34" s="14">
        <v>528.84062720567863</v>
      </c>
      <c r="AP34" s="14">
        <v>532.23770326048111</v>
      </c>
      <c r="AQ34" s="14">
        <v>514.54672652278794</v>
      </c>
      <c r="AR34" s="14">
        <v>665.3857027858146</v>
      </c>
      <c r="AS34" s="14">
        <v>529.08292365702619</v>
      </c>
      <c r="AT34" s="14">
        <v>522.17742476560977</v>
      </c>
      <c r="AU34" s="14">
        <v>547.93743446758856</v>
      </c>
      <c r="AV34" s="14">
        <v>649.26645460890711</v>
      </c>
      <c r="AW34" s="14">
        <v>535.21693265175441</v>
      </c>
      <c r="AX34" s="14">
        <v>529.78883256209565</v>
      </c>
      <c r="AY34" s="14">
        <v>468.96520808235033</v>
      </c>
      <c r="AZ34" s="14">
        <v>589.21633406111937</v>
      </c>
      <c r="BA34" s="14">
        <v>313.50758911408946</v>
      </c>
      <c r="BB34" s="14">
        <v>244.4988953407277</v>
      </c>
      <c r="BC34" s="14">
        <v>332.87891077055207</v>
      </c>
      <c r="BD34" s="14">
        <v>510.25400575762785</v>
      </c>
      <c r="BE34" s="14">
        <v>484.09101232492634</v>
      </c>
      <c r="BF34" s="14">
        <v>396.61851341519252</v>
      </c>
      <c r="BG34" s="14">
        <v>442.61691328230859</v>
      </c>
    </row>
    <row r="35" spans="1:59" ht="15" customHeight="1" x14ac:dyDescent="0.25">
      <c r="A35" s="1"/>
      <c r="B35" s="15">
        <v>0.49994287633794965</v>
      </c>
      <c r="C35" s="15"/>
      <c r="D35" s="2">
        <v>9</v>
      </c>
      <c r="E35" s="2" t="s">
        <v>95</v>
      </c>
      <c r="F35" s="2" t="s">
        <v>106</v>
      </c>
      <c r="G35" s="13"/>
      <c r="H35" s="7">
        <v>2</v>
      </c>
      <c r="I35" s="1"/>
      <c r="J35" s="2" t="s">
        <v>95</v>
      </c>
      <c r="K35" s="2" t="s">
        <v>95</v>
      </c>
      <c r="L35" s="14"/>
      <c r="M35" s="14">
        <v>190.86518726172773</v>
      </c>
      <c r="N35" s="14">
        <v>117.27024530928182</v>
      </c>
      <c r="O35" s="14">
        <v>166.61232100456573</v>
      </c>
      <c r="P35" s="14">
        <v>186.90895298625648</v>
      </c>
      <c r="Q35" s="14">
        <v>198.75967692652551</v>
      </c>
      <c r="R35" s="14">
        <v>179.78178544067305</v>
      </c>
      <c r="S35" s="14">
        <v>127.0322309722761</v>
      </c>
      <c r="T35" s="14">
        <v>113.73756841237801</v>
      </c>
      <c r="U35" s="14">
        <v>147.52604278294368</v>
      </c>
      <c r="V35" s="14">
        <v>133.8356787238273</v>
      </c>
      <c r="W35" s="14">
        <v>147.19689776680727</v>
      </c>
      <c r="X35" s="14">
        <v>166.60891343254167</v>
      </c>
      <c r="Y35" s="14">
        <v>144.65052104445505</v>
      </c>
      <c r="Z35" s="14">
        <v>188.53390171165518</v>
      </c>
      <c r="AA35" s="14">
        <v>146.16233246560444</v>
      </c>
      <c r="AB35" s="14">
        <v>138.08302599790261</v>
      </c>
      <c r="AC35" s="14">
        <v>123.68849937180565</v>
      </c>
      <c r="AD35" s="14">
        <v>151.56657694526021</v>
      </c>
      <c r="AE35" s="14">
        <v>183.08347948089079</v>
      </c>
      <c r="AF35" s="14">
        <v>169.15277480971457</v>
      </c>
      <c r="AG35" s="14">
        <v>150.70482133800485</v>
      </c>
      <c r="AH35" s="14">
        <v>121.47015904540478</v>
      </c>
      <c r="AI35" s="14">
        <v>214.13879867766045</v>
      </c>
      <c r="AJ35" s="14">
        <v>175.98326126082318</v>
      </c>
      <c r="AK35" s="14">
        <v>79.777117136462749</v>
      </c>
      <c r="AL35" s="14">
        <v>89.838518822237376</v>
      </c>
      <c r="AM35" s="14">
        <v>152.69484303324532</v>
      </c>
      <c r="AN35" s="14">
        <v>182.19829974779267</v>
      </c>
      <c r="AO35" s="14">
        <v>123.72511020516356</v>
      </c>
      <c r="AP35" s="14">
        <v>160.95005276780358</v>
      </c>
      <c r="AQ35" s="14">
        <v>134.79821424274854</v>
      </c>
      <c r="AR35" s="14">
        <v>182.42781676708637</v>
      </c>
      <c r="AS35" s="14">
        <v>119.2043261082341</v>
      </c>
      <c r="AT35" s="14">
        <v>149.94356069198909</v>
      </c>
      <c r="AU35" s="14">
        <v>148.78774380416081</v>
      </c>
      <c r="AV35" s="14">
        <v>180.0700076737572</v>
      </c>
      <c r="AW35" s="14">
        <v>125.41784433676347</v>
      </c>
      <c r="AX35" s="14">
        <v>168.64313127578745</v>
      </c>
      <c r="AY35" s="14">
        <v>101.56630420270452</v>
      </c>
      <c r="AZ35" s="14">
        <v>148.99838433648088</v>
      </c>
      <c r="BA35" s="14">
        <v>73.854687933646261</v>
      </c>
      <c r="BB35" s="14">
        <v>43.974826558568118</v>
      </c>
      <c r="BC35" s="14">
        <v>60.795732737081813</v>
      </c>
      <c r="BD35" s="14">
        <v>137.30112407542836</v>
      </c>
      <c r="BE35" s="14">
        <v>102.50761701824999</v>
      </c>
      <c r="BF35" s="14">
        <v>60.137599203989986</v>
      </c>
      <c r="BG35" s="14">
        <v>96.226063196256092</v>
      </c>
    </row>
    <row r="36" spans="1:59" ht="15" customHeight="1" x14ac:dyDescent="0.25">
      <c r="A36" s="1"/>
      <c r="B36" s="15">
        <v>-3.1902367594058512E-2</v>
      </c>
      <c r="C36" s="15"/>
      <c r="D36" s="2">
        <v>13</v>
      </c>
      <c r="E36" s="2" t="s">
        <v>97</v>
      </c>
      <c r="F36" s="2" t="s">
        <v>106</v>
      </c>
      <c r="G36" s="13"/>
      <c r="H36" s="7">
        <v>3</v>
      </c>
      <c r="I36" s="1"/>
      <c r="J36" s="2" t="s">
        <v>97</v>
      </c>
      <c r="K36" s="2" t="s">
        <v>97</v>
      </c>
      <c r="L36" s="14"/>
      <c r="M36" s="14">
        <v>121.01434971672106</v>
      </c>
      <c r="N36" s="14">
        <v>91.090084713148556</v>
      </c>
      <c r="O36" s="14">
        <v>118.75178022784213</v>
      </c>
      <c r="P36" s="14">
        <v>131.09183919589137</v>
      </c>
      <c r="Q36" s="14">
        <v>154.34011068977372</v>
      </c>
      <c r="R36" s="14">
        <v>114.56032392038105</v>
      </c>
      <c r="S36" s="14">
        <v>140.36323631772828</v>
      </c>
      <c r="T36" s="14">
        <v>147.91586419667325</v>
      </c>
      <c r="U36" s="14">
        <v>168.55019214673428</v>
      </c>
      <c r="V36" s="14">
        <v>132.13723486262006</v>
      </c>
      <c r="W36" s="14">
        <v>143.33721018578797</v>
      </c>
      <c r="X36" s="14">
        <v>155.33337917504923</v>
      </c>
      <c r="Y36" s="14">
        <v>219.84547060050474</v>
      </c>
      <c r="Z36" s="14">
        <v>326.9375507124181</v>
      </c>
      <c r="AA36" s="14">
        <v>229.43655405348454</v>
      </c>
      <c r="AB36" s="14">
        <v>162.57592819573108</v>
      </c>
      <c r="AC36" s="14">
        <v>235.95629185094433</v>
      </c>
      <c r="AD36" s="14">
        <v>184.56520793657438</v>
      </c>
      <c r="AE36" s="14">
        <v>181.04223062275167</v>
      </c>
      <c r="AF36" s="14">
        <v>205.26983783961629</v>
      </c>
      <c r="AG36" s="14">
        <v>219.8150944560285</v>
      </c>
      <c r="AH36" s="14">
        <v>172.48779437834673</v>
      </c>
      <c r="AI36" s="14">
        <v>184.09122849525468</v>
      </c>
      <c r="AJ36" s="14">
        <v>191.05202487432891</v>
      </c>
      <c r="AK36" s="14">
        <v>183.12641039032769</v>
      </c>
      <c r="AL36" s="14">
        <v>149.12115022159475</v>
      </c>
      <c r="AM36" s="14">
        <v>144.10448172096648</v>
      </c>
      <c r="AN36" s="14">
        <v>168.46443364317952</v>
      </c>
      <c r="AO36" s="14">
        <v>179.09566761948059</v>
      </c>
      <c r="AP36" s="14">
        <v>141.0569391483555</v>
      </c>
      <c r="AQ36" s="14">
        <v>162.0405267228216</v>
      </c>
      <c r="AR36" s="14">
        <v>182.9738595967026</v>
      </c>
      <c r="AS36" s="14">
        <v>187.54983769159591</v>
      </c>
      <c r="AT36" s="14">
        <v>144.09102187790205</v>
      </c>
      <c r="AU36" s="14">
        <v>176.64559714107423</v>
      </c>
      <c r="AV36" s="14">
        <v>178.02585021483833</v>
      </c>
      <c r="AW36" s="14">
        <v>183.58687227647755</v>
      </c>
      <c r="AX36" s="14">
        <v>135.96389870447928</v>
      </c>
      <c r="AY36" s="14">
        <v>158.0591503746972</v>
      </c>
      <c r="AZ36" s="14">
        <v>160.39712460999999</v>
      </c>
      <c r="BA36" s="14">
        <v>61.295109224648769</v>
      </c>
      <c r="BB36" s="14">
        <v>90.664331392963604</v>
      </c>
      <c r="BC36" s="14">
        <v>118.53892212000001</v>
      </c>
      <c r="BD36" s="14">
        <v>143.28146561000003</v>
      </c>
      <c r="BE36" s="14">
        <v>193.79574517079743</v>
      </c>
      <c r="BF36" s="14">
        <v>146.81147360635001</v>
      </c>
      <c r="BG36" s="14">
        <v>156.81094751520004</v>
      </c>
    </row>
    <row r="37" spans="1:59" ht="15" customHeight="1" x14ac:dyDescent="0.25">
      <c r="A37" s="1"/>
      <c r="B37" s="15">
        <v>1.3693787837154527</v>
      </c>
      <c r="C37" s="15"/>
      <c r="D37" s="2">
        <v>37</v>
      </c>
      <c r="E37" s="2" t="s">
        <v>100</v>
      </c>
      <c r="F37" s="2" t="s">
        <v>106</v>
      </c>
      <c r="G37" s="13"/>
      <c r="H37" s="7">
        <v>4</v>
      </c>
      <c r="I37" s="1"/>
      <c r="J37" s="2" t="s">
        <v>100</v>
      </c>
      <c r="K37" s="2" t="s">
        <v>100</v>
      </c>
      <c r="L37" s="14"/>
      <c r="M37" s="14">
        <v>17.973179829421198</v>
      </c>
      <c r="N37" s="14">
        <v>21.085756554206831</v>
      </c>
      <c r="O37" s="14">
        <v>16.035556421357484</v>
      </c>
      <c r="P37" s="14">
        <v>51.122887017437186</v>
      </c>
      <c r="Q37" s="14">
        <v>14.576800528756038</v>
      </c>
      <c r="R37" s="14">
        <v>17.999482694138351</v>
      </c>
      <c r="S37" s="14">
        <v>13.008477846917152</v>
      </c>
      <c r="T37" s="14">
        <v>42.182261084378354</v>
      </c>
      <c r="U37" s="14">
        <v>12.694180558019234</v>
      </c>
      <c r="V37" s="14">
        <v>15.563041456268792</v>
      </c>
      <c r="W37" s="14">
        <v>11.617890379303271</v>
      </c>
      <c r="X37" s="14">
        <v>37.546387912495426</v>
      </c>
      <c r="Y37" s="14">
        <v>12.269818803316491</v>
      </c>
      <c r="Z37" s="14">
        <v>14.197083125610426</v>
      </c>
      <c r="AA37" s="14">
        <v>12.532967433813043</v>
      </c>
      <c r="AB37" s="14">
        <v>36.05572589407474</v>
      </c>
      <c r="AC37" s="14">
        <v>13.191429651969786</v>
      </c>
      <c r="AD37" s="14">
        <v>15.057227426705523</v>
      </c>
      <c r="AE37" s="14">
        <v>13.040955010336287</v>
      </c>
      <c r="AF37" s="14">
        <v>36.746036607010765</v>
      </c>
      <c r="AG37" s="14">
        <v>13.080630732499682</v>
      </c>
      <c r="AH37" s="14">
        <v>14.844117508245859</v>
      </c>
      <c r="AI37" s="14">
        <v>13.057107237256517</v>
      </c>
      <c r="AJ37" s="14">
        <v>36.392308397511208</v>
      </c>
      <c r="AK37" s="14">
        <v>13.08369473278335</v>
      </c>
      <c r="AL37" s="14">
        <v>14.845206744304573</v>
      </c>
      <c r="AM37" s="14">
        <v>12.804146073967328</v>
      </c>
      <c r="AN37" s="14">
        <v>35.392076445327035</v>
      </c>
      <c r="AO37" s="14">
        <v>12.725734816531686</v>
      </c>
      <c r="AP37" s="14">
        <v>14.39927279491752</v>
      </c>
      <c r="AQ37" s="14">
        <v>12.559133438851832</v>
      </c>
      <c r="AR37" s="14">
        <v>34.333499427136218</v>
      </c>
      <c r="AS37" s="14">
        <v>12.841819764426099</v>
      </c>
      <c r="AT37" s="14">
        <v>14.431118318208636</v>
      </c>
      <c r="AU37" s="14">
        <v>12.587690486465812</v>
      </c>
      <c r="AV37" s="14">
        <v>33.531381513806181</v>
      </c>
      <c r="AW37" s="14">
        <v>12.662911988582316</v>
      </c>
      <c r="AX37" s="14">
        <v>14.20561155843588</v>
      </c>
      <c r="AY37" s="14">
        <v>12.380081494508062</v>
      </c>
      <c r="AZ37" s="14">
        <v>32.822579626531734</v>
      </c>
      <c r="BA37" s="14">
        <v>10.608379188578203</v>
      </c>
      <c r="BB37" s="14">
        <v>7.6451259726065626</v>
      </c>
      <c r="BC37" s="14">
        <v>10.290812886735949</v>
      </c>
      <c r="BD37" s="14">
        <v>27.303291570582545</v>
      </c>
      <c r="BE37" s="14">
        <v>9.73695154661036</v>
      </c>
      <c r="BF37" s="14">
        <v>13.382522698745518</v>
      </c>
      <c r="BG37" s="14">
        <v>12.197568861873979</v>
      </c>
    </row>
    <row r="38" spans="1:59" ht="15" customHeight="1" x14ac:dyDescent="0.25">
      <c r="A38" s="1"/>
      <c r="B38" s="15">
        <v>0.76294951793583765</v>
      </c>
      <c r="C38" s="15"/>
      <c r="D38" s="2">
        <v>48</v>
      </c>
      <c r="E38" s="2" t="s">
        <v>105</v>
      </c>
      <c r="F38" s="2" t="s">
        <v>107</v>
      </c>
      <c r="G38" s="13"/>
      <c r="H38" s="7">
        <v>5</v>
      </c>
      <c r="I38" s="1"/>
      <c r="J38" s="2" t="s">
        <v>105</v>
      </c>
      <c r="K38" s="2" t="s">
        <v>105</v>
      </c>
      <c r="L38" s="14"/>
      <c r="M38" s="14">
        <v>252.01653294344845</v>
      </c>
      <c r="N38" s="14">
        <v>306.14991899575625</v>
      </c>
      <c r="O38" s="14">
        <v>317.78881764284239</v>
      </c>
      <c r="P38" s="14">
        <v>328.31360809762651</v>
      </c>
      <c r="Q38" s="14">
        <v>396.34338481564464</v>
      </c>
      <c r="R38" s="14">
        <v>333.63112427512789</v>
      </c>
      <c r="S38" s="14">
        <v>418.59339758408305</v>
      </c>
      <c r="T38" s="14">
        <v>353.34751737555189</v>
      </c>
      <c r="U38" s="14">
        <v>346.86213517228214</v>
      </c>
      <c r="V38" s="14">
        <v>296.14461942448997</v>
      </c>
      <c r="W38" s="14">
        <v>303.55254758892062</v>
      </c>
      <c r="X38" s="14">
        <v>375.68812871672691</v>
      </c>
      <c r="Y38" s="14">
        <v>443.14194521291881</v>
      </c>
      <c r="Z38" s="14">
        <v>599.36883147113451</v>
      </c>
      <c r="AA38" s="14">
        <v>326.96688836082114</v>
      </c>
      <c r="AB38" s="14">
        <v>360.11200667814541</v>
      </c>
      <c r="AC38" s="14">
        <v>293.17918864240937</v>
      </c>
      <c r="AD38" s="14">
        <v>248.72087002091629</v>
      </c>
      <c r="AE38" s="14">
        <v>240.86876946219257</v>
      </c>
      <c r="AF38" s="14">
        <v>283.73145829245601</v>
      </c>
      <c r="AG38" s="14">
        <v>266.84177186729397</v>
      </c>
      <c r="AH38" s="14">
        <v>218.59782821866102</v>
      </c>
      <c r="AI38" s="14">
        <v>305.28158789020318</v>
      </c>
      <c r="AJ38" s="14">
        <v>300.68547914699752</v>
      </c>
      <c r="AK38" s="14">
        <v>272.37878561732435</v>
      </c>
      <c r="AL38" s="14">
        <v>221.10745287302092</v>
      </c>
      <c r="AM38" s="14">
        <v>199.92941296032501</v>
      </c>
      <c r="AN38" s="14">
        <v>379.68808061868964</v>
      </c>
      <c r="AO38" s="14">
        <v>304.01286676740705</v>
      </c>
      <c r="AP38" s="14">
        <v>248.33083044758018</v>
      </c>
      <c r="AQ38" s="14">
        <v>232.88689953282611</v>
      </c>
      <c r="AR38" s="14">
        <v>258.66700148357609</v>
      </c>
      <c r="AS38" s="14">
        <v>261.21439589570775</v>
      </c>
      <c r="AT38" s="14">
        <v>247.95546576425161</v>
      </c>
      <c r="AU38" s="14">
        <v>297.37026707534142</v>
      </c>
      <c r="AV38" s="14">
        <v>283.74955094281421</v>
      </c>
      <c r="AW38" s="14">
        <v>257.30560829770246</v>
      </c>
      <c r="AX38" s="14">
        <v>219.05307201516416</v>
      </c>
      <c r="AY38" s="14">
        <v>149.27031341394962</v>
      </c>
      <c r="AZ38" s="14">
        <v>241.0299937167122</v>
      </c>
      <c r="BA38" s="14">
        <v>252.61653051863343</v>
      </c>
      <c r="BB38" s="14">
        <v>156.72364743788003</v>
      </c>
      <c r="BC38" s="14">
        <v>221.01485223986575</v>
      </c>
      <c r="BD38" s="14">
        <v>269.21103145277527</v>
      </c>
      <c r="BE38" s="14">
        <v>351.89088274437574</v>
      </c>
      <c r="BF38" s="14">
        <v>243.11732748544574</v>
      </c>
      <c r="BG38" s="14">
        <v>261.69871754205133</v>
      </c>
    </row>
    <row r="39" spans="1:59" ht="15" customHeight="1" x14ac:dyDescent="0.25">
      <c r="A39" s="1"/>
      <c r="B39" s="15">
        <v>0.63879095694360366</v>
      </c>
      <c r="C39" s="15"/>
      <c r="D39" s="2">
        <v>9</v>
      </c>
      <c r="E39" s="2" t="s">
        <v>95</v>
      </c>
      <c r="F39" s="2" t="s">
        <v>107</v>
      </c>
      <c r="G39" s="13"/>
      <c r="H39" s="7">
        <v>6</v>
      </c>
      <c r="I39" s="1"/>
      <c r="J39" s="2" t="s">
        <v>95</v>
      </c>
      <c r="K39" s="2" t="s">
        <v>95</v>
      </c>
      <c r="L39" s="14"/>
      <c r="M39" s="14">
        <v>78.554001832331892</v>
      </c>
      <c r="N39" s="14">
        <v>59.852310511279825</v>
      </c>
      <c r="O39" s="14">
        <v>92.804811159685812</v>
      </c>
      <c r="P39" s="14">
        <v>108.8441416008442</v>
      </c>
      <c r="Q39" s="14">
        <v>100.05896949525759</v>
      </c>
      <c r="R39" s="14">
        <v>111.05959019752957</v>
      </c>
      <c r="S39" s="14">
        <v>74.881936591088618</v>
      </c>
      <c r="T39" s="14">
        <v>68.710614425763822</v>
      </c>
      <c r="U39" s="14">
        <v>64.959620093194587</v>
      </c>
      <c r="V39" s="14">
        <v>57.641040321586452</v>
      </c>
      <c r="W39" s="14">
        <v>84.843840378068023</v>
      </c>
      <c r="X39" s="14">
        <v>111.53913538451184</v>
      </c>
      <c r="Y39" s="14">
        <v>90.634917833187501</v>
      </c>
      <c r="Z39" s="14">
        <v>133.13957511019413</v>
      </c>
      <c r="AA39" s="14">
        <v>51.482250323253183</v>
      </c>
      <c r="AB39" s="14">
        <v>65.894691347931584</v>
      </c>
      <c r="AC39" s="14">
        <v>42.68893607375999</v>
      </c>
      <c r="AD39" s="14">
        <v>52.349520050374466</v>
      </c>
      <c r="AE39" s="14">
        <v>53.976724381360825</v>
      </c>
      <c r="AF39" s="14">
        <v>56.947044848393688</v>
      </c>
      <c r="AG39" s="14">
        <v>40.042222037186875</v>
      </c>
      <c r="AH39" s="14">
        <v>37.69445452800263</v>
      </c>
      <c r="AI39" s="14">
        <v>57.038719914599554</v>
      </c>
      <c r="AJ39" s="14">
        <v>60.166099178833285</v>
      </c>
      <c r="AK39" s="14">
        <v>27.461792576249803</v>
      </c>
      <c r="AL39" s="14">
        <v>32.256699654389664</v>
      </c>
      <c r="AM39" s="14">
        <v>40.084397824803148</v>
      </c>
      <c r="AN39" s="14">
        <v>61.773331207412582</v>
      </c>
      <c r="AO39" s="14">
        <v>37.073419977937235</v>
      </c>
      <c r="AP39" s="14">
        <v>41.557150398984433</v>
      </c>
      <c r="AQ39" s="14">
        <v>31.036849580758954</v>
      </c>
      <c r="AR39" s="14">
        <v>59.648324727487562</v>
      </c>
      <c r="AS39" s="14">
        <v>32.323665387945582</v>
      </c>
      <c r="AT39" s="14">
        <v>39.300953640630304</v>
      </c>
      <c r="AU39" s="14">
        <v>34.368623679968678</v>
      </c>
      <c r="AV39" s="14">
        <v>56.408433476842362</v>
      </c>
      <c r="AW39" s="14">
        <v>33.616612003463409</v>
      </c>
      <c r="AX39" s="14">
        <v>44.523949101393015</v>
      </c>
      <c r="AY39" s="14">
        <v>22.339605391979642</v>
      </c>
      <c r="AZ39" s="14">
        <v>45.289470733315838</v>
      </c>
      <c r="BA39" s="14">
        <v>28.058706880848014</v>
      </c>
      <c r="BB39" s="14">
        <v>19.756782076478416</v>
      </c>
      <c r="BC39" s="14">
        <v>33.766180969952913</v>
      </c>
      <c r="BD39" s="14">
        <v>48.855152887623881</v>
      </c>
      <c r="BE39" s="14">
        <v>37.532289871931425</v>
      </c>
      <c r="BF39" s="14">
        <v>21.042210166341135</v>
      </c>
      <c r="BG39" s="14">
        <v>42.91343401510921</v>
      </c>
    </row>
    <row r="40" spans="1:59" ht="15" customHeight="1" x14ac:dyDescent="0.25">
      <c r="A40" s="1"/>
      <c r="B40" s="15">
        <v>1.7044261470317124</v>
      </c>
      <c r="C40" s="15"/>
      <c r="D40" s="2">
        <v>13</v>
      </c>
      <c r="E40" s="2" t="s">
        <v>97</v>
      </c>
      <c r="F40" s="2" t="s">
        <v>107</v>
      </c>
      <c r="G40" s="13"/>
      <c r="H40" s="7">
        <v>7</v>
      </c>
      <c r="I40" s="1"/>
      <c r="J40" s="2" t="s">
        <v>97</v>
      </c>
      <c r="K40" s="2" t="s">
        <v>97</v>
      </c>
      <c r="L40" s="14"/>
      <c r="M40" s="14">
        <v>39.371388092676554</v>
      </c>
      <c r="N40" s="14">
        <v>36.544890385825617</v>
      </c>
      <c r="O40" s="14">
        <v>47.672371779129392</v>
      </c>
      <c r="P40" s="14">
        <v>60.205141444213346</v>
      </c>
      <c r="Q40" s="14">
        <v>84.758332711364631</v>
      </c>
      <c r="R40" s="14">
        <v>53.272713066889423</v>
      </c>
      <c r="S40" s="14">
        <v>59.081908934936422</v>
      </c>
      <c r="T40" s="14">
        <v>61.982703441409768</v>
      </c>
      <c r="U40" s="14">
        <v>91.237554900604323</v>
      </c>
      <c r="V40" s="14">
        <v>50.636729385698317</v>
      </c>
      <c r="W40" s="14">
        <v>52.173638592053123</v>
      </c>
      <c r="X40" s="14">
        <v>62.916040673778696</v>
      </c>
      <c r="Y40" s="14">
        <v>116.22144909867154</v>
      </c>
      <c r="Z40" s="14">
        <v>155.16905623439439</v>
      </c>
      <c r="AA40" s="14">
        <v>81.949617999247209</v>
      </c>
      <c r="AB40" s="14">
        <v>53.370680464633722</v>
      </c>
      <c r="AC40" s="14">
        <v>62.295756268656717</v>
      </c>
      <c r="AD40" s="14">
        <v>43.431716417910451</v>
      </c>
      <c r="AE40" s="14">
        <v>40.487462686567163</v>
      </c>
      <c r="AF40" s="14">
        <v>52.237269701492536</v>
      </c>
      <c r="AG40" s="14">
        <v>63.950117499999998</v>
      </c>
      <c r="AH40" s="14">
        <v>45.144512500000005</v>
      </c>
      <c r="AI40" s="14">
        <v>53.208957500000004</v>
      </c>
      <c r="AJ40" s="14">
        <v>65.799977499999997</v>
      </c>
      <c r="AK40" s="14">
        <v>81.263942295081961</v>
      </c>
      <c r="AL40" s="14">
        <v>40.180625737704915</v>
      </c>
      <c r="AM40" s="14">
        <v>41.019999999999996</v>
      </c>
      <c r="AN40" s="14">
        <v>122.08999999999999</v>
      </c>
      <c r="AO40" s="14">
        <v>105.9</v>
      </c>
      <c r="AP40" s="14">
        <v>62.625999999999998</v>
      </c>
      <c r="AQ40" s="14">
        <v>69.28537</v>
      </c>
      <c r="AR40" s="14">
        <v>68.574463000000009</v>
      </c>
      <c r="AS40" s="14">
        <v>77.317250000000001</v>
      </c>
      <c r="AT40" s="14">
        <v>69.451769999999996</v>
      </c>
      <c r="AU40" s="14">
        <v>87.998750000000001</v>
      </c>
      <c r="AV40" s="14">
        <v>73.26790355</v>
      </c>
      <c r="AW40" s="14">
        <v>71.188999999999993</v>
      </c>
      <c r="AX40" s="14">
        <v>49.455499999999994</v>
      </c>
      <c r="AY40" s="14">
        <v>42.835430000000002</v>
      </c>
      <c r="AZ40" s="14">
        <v>47.641000000000005</v>
      </c>
      <c r="BA40" s="14">
        <v>37.074800000000003</v>
      </c>
      <c r="BB40" s="14">
        <v>40.667000000000002</v>
      </c>
      <c r="BC40" s="14">
        <v>57.77</v>
      </c>
      <c r="BD40" s="14">
        <v>63.572199999999995</v>
      </c>
      <c r="BE40" s="14">
        <v>86.423610000000011</v>
      </c>
      <c r="BF40" s="14">
        <v>57.3919</v>
      </c>
      <c r="BG40" s="14">
        <v>64.661685000000006</v>
      </c>
    </row>
    <row r="41" spans="1:59" ht="15" customHeight="1" x14ac:dyDescent="0.25">
      <c r="A41" s="1"/>
      <c r="B41" s="15">
        <v>0.56522888946898542</v>
      </c>
      <c r="C41" s="15"/>
      <c r="D41" s="2">
        <v>37</v>
      </c>
      <c r="E41" s="2" t="s">
        <v>100</v>
      </c>
      <c r="F41" s="2" t="s">
        <v>107</v>
      </c>
      <c r="G41" s="13"/>
      <c r="H41" s="7">
        <v>8</v>
      </c>
      <c r="I41" s="1"/>
      <c r="J41" s="2" t="s">
        <v>100</v>
      </c>
      <c r="K41" s="2" t="s">
        <v>100</v>
      </c>
      <c r="L41" s="14"/>
      <c r="M41" s="14">
        <v>47.384994754561887</v>
      </c>
      <c r="N41" s="14">
        <v>111.99201107507096</v>
      </c>
      <c r="O41" s="14">
        <v>53.509704081194201</v>
      </c>
      <c r="P41" s="14">
        <v>75.370574753600948</v>
      </c>
      <c r="Q41" s="14">
        <v>77.481326234319354</v>
      </c>
      <c r="R41" s="14">
        <v>57.743875947752393</v>
      </c>
      <c r="S41" s="14">
        <v>117.99662326174395</v>
      </c>
      <c r="T41" s="14">
        <v>80.600492865073079</v>
      </c>
      <c r="U41" s="14">
        <v>57.013221611620139</v>
      </c>
      <c r="V41" s="14">
        <v>66.267495391411899</v>
      </c>
      <c r="W41" s="14">
        <v>59.285167852341438</v>
      </c>
      <c r="X41" s="14">
        <v>57.342001375378629</v>
      </c>
      <c r="Y41" s="14">
        <v>45.931396636686536</v>
      </c>
      <c r="Z41" s="14">
        <v>80.41858456579925</v>
      </c>
      <c r="AA41" s="14">
        <v>58.576923628255486</v>
      </c>
      <c r="AB41" s="14">
        <v>76.48938563265466</v>
      </c>
      <c r="AC41" s="14">
        <v>51.864764628275339</v>
      </c>
      <c r="AD41" s="14">
        <v>38.954995717820815</v>
      </c>
      <c r="AE41" s="14">
        <v>44.843165811906928</v>
      </c>
      <c r="AF41" s="14">
        <v>60.740860886777917</v>
      </c>
      <c r="AG41" s="14">
        <v>58.110854329451136</v>
      </c>
      <c r="AH41" s="14">
        <v>45.687722120776812</v>
      </c>
      <c r="AI41" s="14">
        <v>58.596022478836069</v>
      </c>
      <c r="AJ41" s="14">
        <v>57.790038558286447</v>
      </c>
      <c r="AK41" s="14">
        <v>55.850819283991754</v>
      </c>
      <c r="AL41" s="14">
        <v>41.108032849310341</v>
      </c>
      <c r="AM41" s="14">
        <v>33.47222011010048</v>
      </c>
      <c r="AN41" s="14">
        <v>71.489838247351443</v>
      </c>
      <c r="AO41" s="14">
        <v>64.793168636866127</v>
      </c>
      <c r="AP41" s="14">
        <v>39.633538482110083</v>
      </c>
      <c r="AQ41" s="14">
        <v>46.574417389073581</v>
      </c>
      <c r="AR41" s="14">
        <v>41.499833496396832</v>
      </c>
      <c r="AS41" s="14">
        <v>40.247598724665636</v>
      </c>
      <c r="AT41" s="14">
        <v>33.510834838657715</v>
      </c>
      <c r="AU41" s="14">
        <v>51.874013653517551</v>
      </c>
      <c r="AV41" s="14">
        <v>46.161832536266729</v>
      </c>
      <c r="AW41" s="14">
        <v>42.640380251704663</v>
      </c>
      <c r="AX41" s="14">
        <v>29.67360913773053</v>
      </c>
      <c r="AY41" s="14">
        <v>31.497094584113885</v>
      </c>
      <c r="AZ41" s="14">
        <v>45.111644729605338</v>
      </c>
      <c r="BA41" s="14">
        <v>73.199558895118827</v>
      </c>
      <c r="BB41" s="14">
        <v>70.056037193649516</v>
      </c>
      <c r="BC41" s="14">
        <v>47.153898476515856</v>
      </c>
      <c r="BD41" s="14">
        <v>58.130037828844458</v>
      </c>
      <c r="BE41" s="14">
        <v>73.875623220523423</v>
      </c>
      <c r="BF41" s="14">
        <v>73.673772925478957</v>
      </c>
      <c r="BG41" s="14">
        <v>57.529153014103699</v>
      </c>
    </row>
    <row r="42" spans="1:59" ht="15" customHeight="1" x14ac:dyDescent="0.25">
      <c r="A42" s="1"/>
      <c r="B42" s="2" t="s">
        <v>82</v>
      </c>
      <c r="C42" s="2"/>
      <c r="D42" s="2"/>
      <c r="E42" s="13" t="s">
        <v>84</v>
      </c>
      <c r="F42" s="2"/>
      <c r="G42" s="13" t="s">
        <v>84</v>
      </c>
      <c r="H42" s="7"/>
      <c r="I42" s="1"/>
      <c r="J42" s="2"/>
      <c r="K42" s="2"/>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row>
    <row r="43" spans="1:59" ht="15" customHeight="1" x14ac:dyDescent="0.25">
      <c r="A43" s="1"/>
      <c r="B43" s="15">
        <v>0.20592120651414203</v>
      </c>
      <c r="C43" s="15"/>
      <c r="D43" s="2">
        <v>9</v>
      </c>
      <c r="E43" s="2" t="s">
        <v>86</v>
      </c>
      <c r="F43" s="2" t="s">
        <v>85</v>
      </c>
      <c r="G43" s="13"/>
      <c r="H43" s="7">
        <v>1</v>
      </c>
      <c r="I43" s="1"/>
      <c r="J43" s="2" t="s">
        <v>86</v>
      </c>
      <c r="K43" s="2" t="s">
        <v>86</v>
      </c>
      <c r="L43" s="14"/>
      <c r="M43" s="14">
        <v>534.97865340407213</v>
      </c>
      <c r="N43" s="14">
        <v>422.79250362852326</v>
      </c>
      <c r="O43" s="14">
        <v>523.10515074938871</v>
      </c>
      <c r="P43" s="14">
        <v>576.21777023801258</v>
      </c>
      <c r="Q43" s="14">
        <v>580.00688372701211</v>
      </c>
      <c r="R43" s="14">
        <v>522.87984653174624</v>
      </c>
      <c r="S43" s="14">
        <v>484.02761360817783</v>
      </c>
      <c r="T43" s="14">
        <v>517.23447855568452</v>
      </c>
      <c r="U43" s="14">
        <v>540.71006653348979</v>
      </c>
      <c r="V43" s="14">
        <v>499.75282148440829</v>
      </c>
      <c r="W43" s="14">
        <v>519.12177977007286</v>
      </c>
      <c r="X43" s="14">
        <v>597.40518579920649</v>
      </c>
      <c r="Y43" s="14">
        <v>615.56237644937323</v>
      </c>
      <c r="Z43" s="14">
        <v>833.63854527694787</v>
      </c>
      <c r="AA43" s="14">
        <v>648.26906450361503</v>
      </c>
      <c r="AB43" s="14">
        <v>627.92288781308798</v>
      </c>
      <c r="AC43" s="14">
        <v>626.78445659932686</v>
      </c>
      <c r="AD43" s="14">
        <v>602.8375604804661</v>
      </c>
      <c r="AE43" s="14">
        <v>609.98203117751393</v>
      </c>
      <c r="AF43" s="14">
        <v>693.60487177199593</v>
      </c>
      <c r="AG43" s="14">
        <v>615.70361952169003</v>
      </c>
      <c r="AH43" s="14">
        <v>532.90422387291085</v>
      </c>
      <c r="AI43" s="14">
        <v>641.19990780489843</v>
      </c>
      <c r="AJ43" s="14">
        <v>670.07678892979766</v>
      </c>
      <c r="AK43" s="14">
        <v>491.37703193227958</v>
      </c>
      <c r="AL43" s="14">
        <v>461.66744955031385</v>
      </c>
      <c r="AM43" s="14">
        <v>507.79199650726042</v>
      </c>
      <c r="AN43" s="14">
        <v>643.03955303074054</v>
      </c>
      <c r="AO43" s="14">
        <v>528.84062720567863</v>
      </c>
      <c r="AP43" s="14">
        <v>532.23770326048111</v>
      </c>
      <c r="AQ43" s="14">
        <v>514.54672652278794</v>
      </c>
      <c r="AR43" s="14">
        <v>665.3857027858146</v>
      </c>
      <c r="AS43" s="14">
        <v>529.08292365702619</v>
      </c>
      <c r="AT43" s="14">
        <v>522.17742476560977</v>
      </c>
      <c r="AU43" s="14">
        <v>547.93743446758856</v>
      </c>
      <c r="AV43" s="14">
        <v>649.26645460890711</v>
      </c>
      <c r="AW43" s="14">
        <v>535.21693265175441</v>
      </c>
      <c r="AX43" s="14">
        <v>529.78883256209565</v>
      </c>
      <c r="AY43" s="14">
        <v>468.96520808235033</v>
      </c>
      <c r="AZ43" s="14">
        <v>589.21633406111937</v>
      </c>
      <c r="BA43" s="14">
        <v>313.50758911408946</v>
      </c>
      <c r="BB43" s="14">
        <v>244.4988953407277</v>
      </c>
      <c r="BC43" s="14">
        <v>332.87891077055207</v>
      </c>
      <c r="BD43" s="14">
        <v>510.25400575762785</v>
      </c>
      <c r="BE43" s="14">
        <v>484.09101232492634</v>
      </c>
      <c r="BF43" s="14">
        <v>396.61851341519252</v>
      </c>
      <c r="BG43" s="14">
        <v>442.61691328230859</v>
      </c>
    </row>
    <row r="44" spans="1:59" ht="15" customHeight="1" x14ac:dyDescent="0.25">
      <c r="A44" s="1"/>
      <c r="B44" s="15">
        <v>8.6410414509505706E-3</v>
      </c>
      <c r="C44" s="15"/>
      <c r="D44" s="2">
        <v>11</v>
      </c>
      <c r="E44" s="2" t="s">
        <v>87</v>
      </c>
      <c r="F44" s="2" t="s">
        <v>85</v>
      </c>
      <c r="G44" s="13"/>
      <c r="H44" s="7">
        <v>2</v>
      </c>
      <c r="I44" s="1"/>
      <c r="J44" s="2" t="s">
        <v>87</v>
      </c>
      <c r="K44" s="2" t="s">
        <v>87</v>
      </c>
      <c r="L44" s="14"/>
      <c r="M44" s="14">
        <v>114.35531161060909</v>
      </c>
      <c r="N44" s="14">
        <v>115.01672998316909</v>
      </c>
      <c r="O44" s="14">
        <v>118.14823612480782</v>
      </c>
      <c r="P44" s="14">
        <v>113.14545916792481</v>
      </c>
      <c r="Q44" s="14">
        <v>110.61105393639902</v>
      </c>
      <c r="R44" s="14">
        <v>112.48507514772686</v>
      </c>
      <c r="S44" s="14">
        <v>109.34356002256681</v>
      </c>
      <c r="T44" s="14">
        <v>96.69780716066505</v>
      </c>
      <c r="U44" s="14">
        <v>100.77411590951409</v>
      </c>
      <c r="V44" s="14">
        <v>97.365441128704205</v>
      </c>
      <c r="W44" s="14">
        <v>95.427565675604129</v>
      </c>
      <c r="X44" s="14">
        <v>88.706951528972681</v>
      </c>
      <c r="Y44" s="14">
        <v>89.857821653900814</v>
      </c>
      <c r="Z44" s="14">
        <v>92.883574074460597</v>
      </c>
      <c r="AA44" s="14">
        <v>89.550253261103592</v>
      </c>
      <c r="AB44" s="14">
        <v>83.475998984537014</v>
      </c>
      <c r="AC44" s="14">
        <v>83.29070956963082</v>
      </c>
      <c r="AD44" s="14">
        <v>86.466352479891384</v>
      </c>
      <c r="AE44" s="14">
        <v>89.448348505833863</v>
      </c>
      <c r="AF44" s="14">
        <v>89.181457131950438</v>
      </c>
      <c r="AG44" s="14">
        <v>83.60708127472239</v>
      </c>
      <c r="AH44" s="14">
        <v>83.676931186633169</v>
      </c>
      <c r="AI44" s="14">
        <v>82.8657825497299</v>
      </c>
      <c r="AJ44" s="14">
        <v>81.523951236352715</v>
      </c>
      <c r="AK44" s="14">
        <v>76.290535116522349</v>
      </c>
      <c r="AL44" s="14">
        <v>79.969116354058457</v>
      </c>
      <c r="AM44" s="14">
        <v>82.435467960010556</v>
      </c>
      <c r="AN44" s="14">
        <v>84.300539394871493</v>
      </c>
      <c r="AO44" s="14">
        <v>78.768879728220654</v>
      </c>
      <c r="AP44" s="14">
        <v>81.356486895742805</v>
      </c>
      <c r="AQ44" s="14">
        <v>84.157145416528266</v>
      </c>
      <c r="AR44" s="14">
        <v>88.302453917405089</v>
      </c>
      <c r="AS44" s="14">
        <v>81.797910674210797</v>
      </c>
      <c r="AT44" s="14">
        <v>83.298310817970503</v>
      </c>
      <c r="AU44" s="14">
        <v>85.383836213991728</v>
      </c>
      <c r="AV44" s="14">
        <v>84.314590688783028</v>
      </c>
      <c r="AW44" s="14">
        <v>79.906256491698159</v>
      </c>
      <c r="AX44" s="14">
        <v>80.696913471178718</v>
      </c>
      <c r="AY44" s="14">
        <v>82.014972748907923</v>
      </c>
      <c r="AZ44" s="14">
        <v>83.346440231782069</v>
      </c>
      <c r="BA44" s="14">
        <v>72.910305515782696</v>
      </c>
      <c r="BB44" s="14">
        <v>68.069192245617074</v>
      </c>
      <c r="BC44" s="14">
        <v>77.17476350436705</v>
      </c>
      <c r="BD44" s="14">
        <v>84.022397199193108</v>
      </c>
      <c r="BE44" s="14">
        <v>81.06547191729581</v>
      </c>
      <c r="BF44" s="14">
        <v>80.182182501249031</v>
      </c>
      <c r="BG44" s="14">
        <v>83.776037079527029</v>
      </c>
    </row>
    <row r="45" spans="1:59" ht="15" customHeight="1" x14ac:dyDescent="0.25">
      <c r="A45" s="1"/>
      <c r="B45" s="15">
        <v>2.6615806656605345E-2</v>
      </c>
      <c r="C45" s="15"/>
      <c r="D45" s="2">
        <v>12</v>
      </c>
      <c r="E45" s="2" t="s">
        <v>108</v>
      </c>
      <c r="F45" s="2" t="s">
        <v>85</v>
      </c>
      <c r="G45" s="13"/>
      <c r="H45" s="7">
        <v>3</v>
      </c>
      <c r="I45" s="1"/>
      <c r="J45" s="2" t="s">
        <v>108</v>
      </c>
      <c r="K45" s="2" t="s">
        <v>108</v>
      </c>
      <c r="L45" s="14"/>
      <c r="M45" s="14">
        <v>79.029973649027653</v>
      </c>
      <c r="N45" s="14">
        <v>80.42565731777556</v>
      </c>
      <c r="O45" s="14">
        <v>85.849570598069093</v>
      </c>
      <c r="P45" s="14">
        <v>81.422780926643711</v>
      </c>
      <c r="Q45" s="14">
        <v>80.097600666524571</v>
      </c>
      <c r="R45" s="14">
        <v>83.17678498864646</v>
      </c>
      <c r="S45" s="14">
        <v>81.496125771100168</v>
      </c>
      <c r="T45" s="14">
        <v>71.80098785904211</v>
      </c>
      <c r="U45" s="14">
        <v>75.166511909210456</v>
      </c>
      <c r="V45" s="14">
        <v>73.056314304333668</v>
      </c>
      <c r="W45" s="14">
        <v>72.93488438244492</v>
      </c>
      <c r="X45" s="14">
        <v>67.967800975477061</v>
      </c>
      <c r="Y45" s="14">
        <v>69.075200301657617</v>
      </c>
      <c r="Z45" s="14">
        <v>71.649848599148328</v>
      </c>
      <c r="AA45" s="14">
        <v>71.763365571540405</v>
      </c>
      <c r="AB45" s="14">
        <v>66.747745503509449</v>
      </c>
      <c r="AC45" s="14">
        <v>65.763523223820556</v>
      </c>
      <c r="AD45" s="14">
        <v>68.693070126695545</v>
      </c>
      <c r="AE45" s="14">
        <v>71.568899432070523</v>
      </c>
      <c r="AF45" s="14">
        <v>71.504573932070542</v>
      </c>
      <c r="AG45" s="14">
        <v>66.243848858610932</v>
      </c>
      <c r="AH45" s="14">
        <v>65.808876339365099</v>
      </c>
      <c r="AI45" s="14">
        <v>65.458118503849022</v>
      </c>
      <c r="AJ45" s="14">
        <v>64.630110573491891</v>
      </c>
      <c r="AK45" s="14">
        <v>59.871097861470645</v>
      </c>
      <c r="AL45" s="14">
        <v>62.963158312040022</v>
      </c>
      <c r="AM45" s="14">
        <v>65.301994561353538</v>
      </c>
      <c r="AN45" s="14">
        <v>67.477432668302086</v>
      </c>
      <c r="AO45" s="14">
        <v>62.356411857774681</v>
      </c>
      <c r="AP45" s="14">
        <v>64.363364696272953</v>
      </c>
      <c r="AQ45" s="14">
        <v>67.352579571669665</v>
      </c>
      <c r="AR45" s="14">
        <v>71.509637210614542</v>
      </c>
      <c r="AS45" s="14">
        <v>65.330381931331658</v>
      </c>
      <c r="AT45" s="14">
        <v>66.486454535125503</v>
      </c>
      <c r="AU45" s="14">
        <v>68.767147992863599</v>
      </c>
      <c r="AV45" s="14">
        <v>67.778947685839384</v>
      </c>
      <c r="AW45" s="14">
        <v>63.542816964447162</v>
      </c>
      <c r="AX45" s="14">
        <v>64.47381987686056</v>
      </c>
      <c r="AY45" s="14">
        <v>66.441844863385555</v>
      </c>
      <c r="AZ45" s="14">
        <v>67.79784896032956</v>
      </c>
      <c r="BA45" s="14">
        <v>58.684721409133353</v>
      </c>
      <c r="BB45" s="14">
        <v>57.229667035536785</v>
      </c>
      <c r="BC45" s="14">
        <v>63.172194908094298</v>
      </c>
      <c r="BD45" s="14">
        <v>69.243330373875565</v>
      </c>
      <c r="BE45" s="14">
        <v>66.211840757547577</v>
      </c>
      <c r="BF45" s="14">
        <v>66.391076715634085</v>
      </c>
      <c r="BG45" s="14">
        <v>68.936527594205955</v>
      </c>
    </row>
    <row r="46" spans="1:59" ht="15" customHeight="1" x14ac:dyDescent="0.25">
      <c r="A46" s="1"/>
      <c r="B46" s="15">
        <v>-5.1029018521995373E-2</v>
      </c>
      <c r="C46" s="15"/>
      <c r="D46" s="2">
        <v>13</v>
      </c>
      <c r="E46" s="2" t="s">
        <v>109</v>
      </c>
      <c r="F46" s="2" t="s">
        <v>85</v>
      </c>
      <c r="G46" s="13"/>
      <c r="H46" s="7">
        <v>4</v>
      </c>
      <c r="I46" s="1"/>
      <c r="J46" s="2" t="s">
        <v>109</v>
      </c>
      <c r="K46" s="2" t="s">
        <v>109</v>
      </c>
      <c r="L46" s="14"/>
      <c r="M46" s="14">
        <v>22.862685175952677</v>
      </c>
      <c r="N46" s="14">
        <v>22.797552822889159</v>
      </c>
      <c r="O46" s="14">
        <v>21.336289861484971</v>
      </c>
      <c r="P46" s="14">
        <v>21.329571760553236</v>
      </c>
      <c r="Q46" s="14">
        <v>20.700363072954374</v>
      </c>
      <c r="R46" s="14">
        <v>20.003628629784131</v>
      </c>
      <c r="S46" s="14">
        <v>19.092271349673581</v>
      </c>
      <c r="T46" s="14">
        <v>16.596797911105853</v>
      </c>
      <c r="U46" s="14">
        <v>17.819146761495247</v>
      </c>
      <c r="V46" s="14">
        <v>16.84840896584592</v>
      </c>
      <c r="W46" s="14">
        <v>15.758892525084718</v>
      </c>
      <c r="X46" s="14">
        <v>14.300529199046963</v>
      </c>
      <c r="Y46" s="14">
        <v>14.652034633493201</v>
      </c>
      <c r="Z46" s="14">
        <v>15.206867662812272</v>
      </c>
      <c r="AA46" s="14">
        <v>12.253553158313181</v>
      </c>
      <c r="AB46" s="14">
        <v>11.572415981027561</v>
      </c>
      <c r="AC46" s="14">
        <v>12.283872595810269</v>
      </c>
      <c r="AD46" s="14">
        <v>12.926398603195841</v>
      </c>
      <c r="AE46" s="14">
        <v>13.06949532376334</v>
      </c>
      <c r="AF46" s="14">
        <v>12.943359449879896</v>
      </c>
      <c r="AG46" s="14">
        <v>12.689695641111458</v>
      </c>
      <c r="AH46" s="14">
        <v>13.180054672268065</v>
      </c>
      <c r="AI46" s="14">
        <v>12.760836670880883</v>
      </c>
      <c r="AJ46" s="14">
        <v>12.344014087860826</v>
      </c>
      <c r="AK46" s="14">
        <v>11.952098951051704</v>
      </c>
      <c r="AL46" s="14">
        <v>12.51864743401843</v>
      </c>
      <c r="AM46" s="14">
        <v>12.761392678657021</v>
      </c>
      <c r="AN46" s="14">
        <v>12.524595894569405</v>
      </c>
      <c r="AO46" s="14">
        <v>12.189703480205965</v>
      </c>
      <c r="AP46" s="14">
        <v>12.758101119789858</v>
      </c>
      <c r="AQ46" s="14">
        <v>12.7737054576586</v>
      </c>
      <c r="AR46" s="14">
        <v>12.939738012070547</v>
      </c>
      <c r="AS46" s="14">
        <v>12.485820404843928</v>
      </c>
      <c r="AT46" s="14">
        <v>12.826613246352196</v>
      </c>
      <c r="AU46" s="14">
        <v>12.882354249416121</v>
      </c>
      <c r="AV46" s="14">
        <v>12.965214642118042</v>
      </c>
      <c r="AW46" s="14">
        <v>12.834306230376498</v>
      </c>
      <c r="AX46" s="14">
        <v>12.517505582491218</v>
      </c>
      <c r="AY46" s="14">
        <v>12.085916263903171</v>
      </c>
      <c r="AZ46" s="14">
        <v>12.340679251795391</v>
      </c>
      <c r="BA46" s="14">
        <v>11.024829218938578</v>
      </c>
      <c r="BB46" s="14">
        <v>8.2660140435055016</v>
      </c>
      <c r="BC46" s="14">
        <v>10.865722832608876</v>
      </c>
      <c r="BD46" s="14">
        <v>11.834107752048908</v>
      </c>
      <c r="BE46" s="14">
        <v>11.952408606422999</v>
      </c>
      <c r="BF46" s="14">
        <v>10.911501606068883</v>
      </c>
      <c r="BG46" s="14">
        <v>11.95353638520039</v>
      </c>
    </row>
    <row r="47" spans="1:59" ht="15" customHeight="1" x14ac:dyDescent="0.25">
      <c r="A47" s="1"/>
      <c r="B47" s="15">
        <v>-7.482410648406268E-2</v>
      </c>
      <c r="C47" s="15"/>
      <c r="D47" s="2">
        <v>14</v>
      </c>
      <c r="E47" s="2" t="s">
        <v>110</v>
      </c>
      <c r="F47" s="2" t="s">
        <v>85</v>
      </c>
      <c r="G47" s="13"/>
      <c r="H47" s="7">
        <v>5</v>
      </c>
      <c r="I47" s="1"/>
      <c r="J47" s="2" t="s">
        <v>110</v>
      </c>
      <c r="K47" s="2" t="s">
        <v>110</v>
      </c>
      <c r="L47" s="14"/>
      <c r="M47" s="14">
        <v>12.462652785628766</v>
      </c>
      <c r="N47" s="14">
        <v>11.793519842504361</v>
      </c>
      <c r="O47" s="14">
        <v>10.962375665253754</v>
      </c>
      <c r="P47" s="14">
        <v>10.393106480727861</v>
      </c>
      <c r="Q47" s="14">
        <v>9.8130901969200668</v>
      </c>
      <c r="R47" s="14">
        <v>9.3046615292962649</v>
      </c>
      <c r="S47" s="14">
        <v>8.7551629017930583</v>
      </c>
      <c r="T47" s="14">
        <v>8.3000213905170881</v>
      </c>
      <c r="U47" s="14">
        <v>7.7884572388083928</v>
      </c>
      <c r="V47" s="14">
        <v>7.4607178585246174</v>
      </c>
      <c r="W47" s="14">
        <v>6.7337887680744908</v>
      </c>
      <c r="X47" s="14">
        <v>6.4386213544486575</v>
      </c>
      <c r="Y47" s="14">
        <v>6.1305867187500001</v>
      </c>
      <c r="Z47" s="14">
        <v>6.0268578125000003</v>
      </c>
      <c r="AA47" s="14">
        <v>5.5333345312499995</v>
      </c>
      <c r="AB47" s="14">
        <v>5.1558375000000005</v>
      </c>
      <c r="AC47" s="14">
        <v>5.2433137500000004</v>
      </c>
      <c r="AD47" s="14">
        <v>4.8468837500000008</v>
      </c>
      <c r="AE47" s="14">
        <v>4.80995375</v>
      </c>
      <c r="AF47" s="14">
        <v>4.7335237499999998</v>
      </c>
      <c r="AG47" s="14">
        <v>4.6735367750000005</v>
      </c>
      <c r="AH47" s="14">
        <v>4.6880001749999991</v>
      </c>
      <c r="AI47" s="14">
        <v>4.646827375</v>
      </c>
      <c r="AJ47" s="14">
        <v>4.549826575</v>
      </c>
      <c r="AK47" s="14">
        <v>4.4673383040000001</v>
      </c>
      <c r="AL47" s="14">
        <v>4.4873106079999996</v>
      </c>
      <c r="AM47" s="14">
        <v>4.3720807199999996</v>
      </c>
      <c r="AN47" s="14">
        <v>4.2985108319999998</v>
      </c>
      <c r="AO47" s="14">
        <v>4.2227643902399992</v>
      </c>
      <c r="AP47" s="14">
        <v>4.2350210796799992</v>
      </c>
      <c r="AQ47" s="14">
        <v>4.0308603871999997</v>
      </c>
      <c r="AR47" s="14">
        <v>3.8530786947200002</v>
      </c>
      <c r="AS47" s="14">
        <v>3.9817083380351992</v>
      </c>
      <c r="AT47" s="14">
        <v>3.9852430364927991</v>
      </c>
      <c r="AU47" s="14">
        <v>3.7343339717120005</v>
      </c>
      <c r="AV47" s="14">
        <v>3.5704283608255998</v>
      </c>
      <c r="AW47" s="14">
        <v>3.5291332968744955</v>
      </c>
      <c r="AX47" s="14">
        <v>3.705588011826944</v>
      </c>
      <c r="AY47" s="14">
        <v>3.4872116216192004</v>
      </c>
      <c r="AZ47" s="14">
        <v>3.2079120196571136</v>
      </c>
      <c r="BA47" s="14">
        <v>3.200754887710771</v>
      </c>
      <c r="BB47" s="14">
        <v>2.5735111665747965</v>
      </c>
      <c r="BC47" s="14">
        <v>3.1368457636638718</v>
      </c>
      <c r="BD47" s="14">
        <v>2.9449590732686342</v>
      </c>
      <c r="BE47" s="14">
        <v>2.9012225533252325</v>
      </c>
      <c r="BF47" s="14">
        <v>2.8796041795460572</v>
      </c>
      <c r="BG47" s="14">
        <v>2.8859731001206788</v>
      </c>
    </row>
    <row r="48" spans="1:59" ht="15" customHeight="1" x14ac:dyDescent="0.25">
      <c r="A48" s="1"/>
      <c r="B48" s="15">
        <v>-3.9645546338799798E-2</v>
      </c>
      <c r="C48" s="15"/>
      <c r="D48" s="2">
        <v>16</v>
      </c>
      <c r="E48" s="2" t="s">
        <v>88</v>
      </c>
      <c r="F48" s="2" t="s">
        <v>85</v>
      </c>
      <c r="G48" s="13"/>
      <c r="H48" s="7">
        <v>6</v>
      </c>
      <c r="I48" s="1"/>
      <c r="J48" s="2" t="s">
        <v>88</v>
      </c>
      <c r="K48" s="2" t="s">
        <v>88</v>
      </c>
      <c r="L48" s="14"/>
      <c r="M48" s="14">
        <v>269.85924898344842</v>
      </c>
      <c r="N48" s="14">
        <v>611.29392999575623</v>
      </c>
      <c r="O48" s="14">
        <v>362.91765230284238</v>
      </c>
      <c r="P48" s="14">
        <v>352.40983974762651</v>
      </c>
      <c r="Q48" s="14">
        <v>339.99831035564466</v>
      </c>
      <c r="R48" s="14">
        <v>388.8576275251279</v>
      </c>
      <c r="S48" s="14">
        <v>549.95168798408304</v>
      </c>
      <c r="T48" s="14">
        <v>490.21437767555187</v>
      </c>
      <c r="U48" s="14">
        <v>380.42035398228211</v>
      </c>
      <c r="V48" s="14">
        <v>309.59265680448999</v>
      </c>
      <c r="W48" s="14">
        <v>444.30955278892066</v>
      </c>
      <c r="X48" s="14">
        <v>458.02041550672692</v>
      </c>
      <c r="Y48" s="14">
        <v>262.36194521291884</v>
      </c>
      <c r="Z48" s="14">
        <v>171.09883147113453</v>
      </c>
      <c r="AA48" s="14">
        <v>198.42688836082115</v>
      </c>
      <c r="AB48" s="14">
        <v>161.3420066781454</v>
      </c>
      <c r="AC48" s="14">
        <v>286.49918864240937</v>
      </c>
      <c r="AD48" s="14">
        <v>238.9008700209163</v>
      </c>
      <c r="AE48" s="14">
        <v>202.69876946219256</v>
      </c>
      <c r="AF48" s="14">
        <v>204.07145829245601</v>
      </c>
      <c r="AG48" s="14">
        <v>300.59177186729397</v>
      </c>
      <c r="AH48" s="14">
        <v>195.85782821866101</v>
      </c>
      <c r="AI48" s="14">
        <v>244.55158789020319</v>
      </c>
      <c r="AJ48" s="14">
        <v>237.83547914699753</v>
      </c>
      <c r="AK48" s="14">
        <v>636.58878561732433</v>
      </c>
      <c r="AL48" s="14">
        <v>462.04745287302092</v>
      </c>
      <c r="AM48" s="14">
        <v>346.00941296032499</v>
      </c>
      <c r="AN48" s="14">
        <v>210.41808061868963</v>
      </c>
      <c r="AO48" s="14">
        <v>410.67286676740707</v>
      </c>
      <c r="AP48" s="14">
        <v>306.16083044758017</v>
      </c>
      <c r="AQ48" s="14">
        <v>265.26689953282613</v>
      </c>
      <c r="AR48" s="14">
        <v>327.5270014835761</v>
      </c>
      <c r="AS48" s="14">
        <v>287.87439589570778</v>
      </c>
      <c r="AT48" s="14">
        <v>286.36546576425161</v>
      </c>
      <c r="AU48" s="14">
        <v>198.2602670753414</v>
      </c>
      <c r="AV48" s="14">
        <v>400.8195509428142</v>
      </c>
      <c r="AW48" s="14">
        <v>302.05560829770246</v>
      </c>
      <c r="AX48" s="14">
        <v>293.86307201516416</v>
      </c>
      <c r="AY48" s="14">
        <v>420.4803134139496</v>
      </c>
      <c r="AZ48" s="14">
        <v>258.47999371671222</v>
      </c>
      <c r="BA48" s="14">
        <v>556.33653051863348</v>
      </c>
      <c r="BB48" s="14">
        <v>584.28364743788006</v>
      </c>
      <c r="BC48" s="14">
        <v>494.95485223986577</v>
      </c>
      <c r="BD48" s="14">
        <v>137.90103145277527</v>
      </c>
      <c r="BE48" s="14">
        <v>181.87088274437573</v>
      </c>
      <c r="BF48" s="14">
        <v>283.79732748544575</v>
      </c>
      <c r="BG48" s="14">
        <v>235.03871754205133</v>
      </c>
    </row>
    <row r="49" spans="1:59" ht="15" customHeight="1" x14ac:dyDescent="0.25">
      <c r="A49" s="1"/>
      <c r="B49" s="15">
        <v>0.76294951793583765</v>
      </c>
      <c r="C49" s="15"/>
      <c r="D49" s="2">
        <v>17</v>
      </c>
      <c r="E49" s="2" t="s">
        <v>111</v>
      </c>
      <c r="F49" s="2" t="s">
        <v>85</v>
      </c>
      <c r="G49" s="13"/>
      <c r="H49" s="7">
        <v>7</v>
      </c>
      <c r="I49" s="1"/>
      <c r="J49" s="2" t="s">
        <v>111</v>
      </c>
      <c r="K49" s="2" t="s">
        <v>111</v>
      </c>
      <c r="L49" s="14"/>
      <c r="M49" s="14">
        <v>252.01653294344845</v>
      </c>
      <c r="N49" s="14">
        <v>306.14991899575625</v>
      </c>
      <c r="O49" s="14">
        <v>317.78881764284239</v>
      </c>
      <c r="P49" s="14">
        <v>328.31360809762651</v>
      </c>
      <c r="Q49" s="14">
        <v>396.34338481564464</v>
      </c>
      <c r="R49" s="14">
        <v>333.63112427512789</v>
      </c>
      <c r="S49" s="14">
        <v>418.59339758408305</v>
      </c>
      <c r="T49" s="14">
        <v>353.34751737555189</v>
      </c>
      <c r="U49" s="14">
        <v>346.86213517228214</v>
      </c>
      <c r="V49" s="14">
        <v>296.14461942448997</v>
      </c>
      <c r="W49" s="14">
        <v>303.55254758892062</v>
      </c>
      <c r="X49" s="14">
        <v>375.68812871672691</v>
      </c>
      <c r="Y49" s="14">
        <v>443.14194521291881</v>
      </c>
      <c r="Z49" s="14">
        <v>599.36883147113451</v>
      </c>
      <c r="AA49" s="14">
        <v>326.96688836082114</v>
      </c>
      <c r="AB49" s="14">
        <v>360.11200667814541</v>
      </c>
      <c r="AC49" s="14">
        <v>293.17918864240937</v>
      </c>
      <c r="AD49" s="14">
        <v>248.72087002091629</v>
      </c>
      <c r="AE49" s="14">
        <v>240.86876946219257</v>
      </c>
      <c r="AF49" s="14">
        <v>283.73145829245601</v>
      </c>
      <c r="AG49" s="14">
        <v>266.84177186729397</v>
      </c>
      <c r="AH49" s="14">
        <v>218.59782821866102</v>
      </c>
      <c r="AI49" s="14">
        <v>305.28158789020318</v>
      </c>
      <c r="AJ49" s="14">
        <v>300.68547914699752</v>
      </c>
      <c r="AK49" s="14">
        <v>272.37878561732435</v>
      </c>
      <c r="AL49" s="14">
        <v>221.10745287302092</v>
      </c>
      <c r="AM49" s="14">
        <v>199.92941296032501</v>
      </c>
      <c r="AN49" s="14">
        <v>379.68808061868964</v>
      </c>
      <c r="AO49" s="14">
        <v>304.01286676740705</v>
      </c>
      <c r="AP49" s="14">
        <v>248.33083044758018</v>
      </c>
      <c r="AQ49" s="14">
        <v>232.88689953282611</v>
      </c>
      <c r="AR49" s="14">
        <v>258.66700148357609</v>
      </c>
      <c r="AS49" s="14">
        <v>261.21439589570775</v>
      </c>
      <c r="AT49" s="14">
        <v>247.95546576425161</v>
      </c>
      <c r="AU49" s="14">
        <v>297.37026707534142</v>
      </c>
      <c r="AV49" s="14">
        <v>283.74955094281421</v>
      </c>
      <c r="AW49" s="14">
        <v>257.30560829770246</v>
      </c>
      <c r="AX49" s="14">
        <v>219.05307201516416</v>
      </c>
      <c r="AY49" s="14">
        <v>149.27031341394962</v>
      </c>
      <c r="AZ49" s="14">
        <v>241.0299937167122</v>
      </c>
      <c r="BA49" s="14">
        <v>252.61653051863343</v>
      </c>
      <c r="BB49" s="14">
        <v>156.72364743788003</v>
      </c>
      <c r="BC49" s="14">
        <v>221.01485223986575</v>
      </c>
      <c r="BD49" s="14">
        <v>269.21103145277527</v>
      </c>
      <c r="BE49" s="14">
        <v>351.89088274437574</v>
      </c>
      <c r="BF49" s="14">
        <v>243.11732748544574</v>
      </c>
      <c r="BG49" s="14">
        <v>261.69871754205133</v>
      </c>
    </row>
    <row r="50" spans="1:59" ht="15" customHeight="1" x14ac:dyDescent="0.25">
      <c r="A50" s="1"/>
      <c r="B50" s="15">
        <v>0.81068541449422504</v>
      </c>
      <c r="C50" s="15"/>
      <c r="D50" s="2">
        <v>18</v>
      </c>
      <c r="E50" s="2" t="s">
        <v>112</v>
      </c>
      <c r="F50" s="2" t="s">
        <v>85</v>
      </c>
      <c r="G50" s="13"/>
      <c r="H50" s="7">
        <v>8</v>
      </c>
      <c r="I50" s="1"/>
      <c r="J50" s="2" t="s">
        <v>112</v>
      </c>
      <c r="K50" s="2" t="s">
        <v>112</v>
      </c>
      <c r="L50" s="14"/>
      <c r="M50" s="14">
        <v>189.79742491299979</v>
      </c>
      <c r="N50" s="14">
        <v>226.85807679443192</v>
      </c>
      <c r="O50" s="14">
        <v>239.61693385534068</v>
      </c>
      <c r="P50" s="14">
        <v>264.89050044890729</v>
      </c>
      <c r="Q50" s="14">
        <v>316.58384370998652</v>
      </c>
      <c r="R50" s="14">
        <v>262.63100945133499</v>
      </c>
      <c r="S50" s="14">
        <v>330.03579445519756</v>
      </c>
      <c r="T50" s="14">
        <v>280.20966258814025</v>
      </c>
      <c r="U50" s="14">
        <v>273.06392147167071</v>
      </c>
      <c r="V50" s="14">
        <v>225.31888205079576</v>
      </c>
      <c r="W50" s="14">
        <v>231.39896859251442</v>
      </c>
      <c r="X50" s="14">
        <v>293.3342391885086</v>
      </c>
      <c r="Y50" s="14">
        <v>341.85859120159142</v>
      </c>
      <c r="Z50" s="14">
        <v>476.39509086200383</v>
      </c>
      <c r="AA50" s="14">
        <v>267.32559866940272</v>
      </c>
      <c r="AB50" s="14">
        <v>271.70275851356195</v>
      </c>
      <c r="AC50" s="14">
        <v>210.56632467049954</v>
      </c>
      <c r="AD50" s="14">
        <v>179.61676630209143</v>
      </c>
      <c r="AE50" s="14">
        <v>183.02212537409795</v>
      </c>
      <c r="AF50" s="14">
        <v>207.18175177933833</v>
      </c>
      <c r="AG50" s="14">
        <v>199.4811405860307</v>
      </c>
      <c r="AH50" s="14">
        <v>157.43830732144255</v>
      </c>
      <c r="AI50" s="14">
        <v>207.58693289464338</v>
      </c>
      <c r="AJ50" s="14">
        <v>225.72290488901095</v>
      </c>
      <c r="AK50" s="14">
        <v>210.16858425556183</v>
      </c>
      <c r="AL50" s="14">
        <v>161.1043078196187</v>
      </c>
      <c r="AM50" s="14">
        <v>147.23050862252617</v>
      </c>
      <c r="AN50" s="14">
        <v>278.69893834825655</v>
      </c>
      <c r="AO50" s="14">
        <v>245.53053657735509</v>
      </c>
      <c r="AP50" s="14">
        <v>181.20220965097897</v>
      </c>
      <c r="AQ50" s="14">
        <v>165.00456568417977</v>
      </c>
      <c r="AR50" s="14">
        <v>187.94500374452619</v>
      </c>
      <c r="AS50" s="14">
        <v>195.25787964545839</v>
      </c>
      <c r="AT50" s="14">
        <v>179.13093890803546</v>
      </c>
      <c r="AU50" s="14">
        <v>207.5535387554753</v>
      </c>
      <c r="AV50" s="14">
        <v>193.48037466977743</v>
      </c>
      <c r="AW50" s="14">
        <v>185.15421701929665</v>
      </c>
      <c r="AX50" s="14">
        <v>150.33843659068148</v>
      </c>
      <c r="AY50" s="14">
        <v>91.586437524325973</v>
      </c>
      <c r="AZ50" s="14">
        <v>152.15510965755203</v>
      </c>
      <c r="BA50" s="14">
        <v>159.35714113356329</v>
      </c>
      <c r="BB50" s="14">
        <v>93.633368103032254</v>
      </c>
      <c r="BC50" s="14">
        <v>114.29806308143537</v>
      </c>
      <c r="BD50" s="14">
        <v>170.28312328826507</v>
      </c>
      <c r="BE50" s="14">
        <v>231.85380817592983</v>
      </c>
      <c r="BF50" s="14">
        <v>168.48200855722416</v>
      </c>
      <c r="BG50" s="14">
        <v>178.39247437217256</v>
      </c>
    </row>
    <row r="51" spans="1:59" ht="15" customHeight="1" x14ac:dyDescent="0.25">
      <c r="A51" s="1"/>
      <c r="B51" s="15">
        <v>0.68498399951447131</v>
      </c>
      <c r="C51" s="15"/>
      <c r="D51" s="2">
        <v>19</v>
      </c>
      <c r="E51" s="2" t="s">
        <v>113</v>
      </c>
      <c r="F51" s="2" t="s">
        <v>85</v>
      </c>
      <c r="G51" s="13"/>
      <c r="H51" s="7">
        <v>9</v>
      </c>
      <c r="I51" s="1"/>
      <c r="J51" s="2" t="s">
        <v>113</v>
      </c>
      <c r="K51" s="2" t="s">
        <v>113</v>
      </c>
      <c r="L51" s="14"/>
      <c r="M51" s="14">
        <v>39.597261386928068</v>
      </c>
      <c r="N51" s="14">
        <v>63.680813489590498</v>
      </c>
      <c r="O51" s="14">
        <v>53.682712730986253</v>
      </c>
      <c r="P51" s="14">
        <v>38.937794434242534</v>
      </c>
      <c r="Q51" s="14">
        <v>55.801777388392289</v>
      </c>
      <c r="R51" s="14">
        <v>46.855813854950398</v>
      </c>
      <c r="S51" s="14">
        <v>69.602655680025805</v>
      </c>
      <c r="T51" s="14">
        <v>56.025151025572328</v>
      </c>
      <c r="U51" s="14">
        <v>47.722038869671017</v>
      </c>
      <c r="V51" s="14">
        <v>48.378981147392246</v>
      </c>
      <c r="W51" s="14">
        <v>42.860559295548434</v>
      </c>
      <c r="X51" s="14">
        <v>48.495592170805665</v>
      </c>
      <c r="Y51" s="14">
        <v>71.675036103775412</v>
      </c>
      <c r="Z51" s="14">
        <v>86.562814972022508</v>
      </c>
      <c r="AA51" s="14">
        <v>42.947728562910726</v>
      </c>
      <c r="AB51" s="14">
        <v>69.689436262852709</v>
      </c>
      <c r="AC51" s="14">
        <v>64.835894257175269</v>
      </c>
      <c r="AD51" s="14">
        <v>49.302366225890211</v>
      </c>
      <c r="AE51" s="14">
        <v>36.006159450879579</v>
      </c>
      <c r="AF51" s="14">
        <v>55.317661795248796</v>
      </c>
      <c r="AG51" s="14">
        <v>51.212920629095187</v>
      </c>
      <c r="AH51" s="14">
        <v>46.142841363265177</v>
      </c>
      <c r="AI51" s="14">
        <v>74.996170635659183</v>
      </c>
      <c r="AJ51" s="14">
        <v>52.835071415770884</v>
      </c>
      <c r="AK51" s="14">
        <v>49.4685897852425</v>
      </c>
      <c r="AL51" s="14">
        <v>46.285724520632655</v>
      </c>
      <c r="AM51" s="14">
        <v>34.571606652883951</v>
      </c>
      <c r="AN51" s="14">
        <v>77.916091885312071</v>
      </c>
      <c r="AO51" s="14">
        <v>41.70615827981532</v>
      </c>
      <c r="AP51" s="14">
        <v>47.967056296427813</v>
      </c>
      <c r="AQ51" s="14">
        <v>50.211862235527768</v>
      </c>
      <c r="AR51" s="14">
        <v>48.233526942392295</v>
      </c>
      <c r="AS51" s="14">
        <v>50.529998078545319</v>
      </c>
      <c r="AT51" s="14">
        <v>51.553971629473068</v>
      </c>
      <c r="AU51" s="14">
        <v>71.526921490469036</v>
      </c>
      <c r="AV51" s="14">
        <v>68.27289660985663</v>
      </c>
      <c r="AW51" s="14">
        <v>55.604460129576381</v>
      </c>
      <c r="AX51" s="14">
        <v>50.302584510354457</v>
      </c>
      <c r="AY51" s="14">
        <v>44.869701613210836</v>
      </c>
      <c r="AZ51" s="14">
        <v>69.875537535575873</v>
      </c>
      <c r="BA51" s="14">
        <v>78.743055549878406</v>
      </c>
      <c r="BB51" s="14">
        <v>51.558311937471032</v>
      </c>
      <c r="BC51" s="14">
        <v>84.13729242880396</v>
      </c>
      <c r="BD51" s="14">
        <v>78.430213077505186</v>
      </c>
      <c r="BE51" s="14">
        <v>101.95251767194965</v>
      </c>
      <c r="BF51" s="14">
        <v>62.281317201035584</v>
      </c>
      <c r="BG51" s="14">
        <v>59.362330118626048</v>
      </c>
    </row>
    <row r="52" spans="1:59" ht="15" customHeight="1" x14ac:dyDescent="0.25">
      <c r="A52" s="1"/>
      <c r="B52" s="15">
        <v>0.5151416412290668</v>
      </c>
      <c r="C52" s="15"/>
      <c r="D52" s="2">
        <v>20</v>
      </c>
      <c r="E52" s="2" t="s">
        <v>114</v>
      </c>
      <c r="F52" s="2" t="s">
        <v>85</v>
      </c>
      <c r="G52" s="13"/>
      <c r="H52" s="7">
        <v>10</v>
      </c>
      <c r="I52" s="1"/>
      <c r="J52" s="2" t="s">
        <v>114</v>
      </c>
      <c r="K52" s="2" t="s">
        <v>114</v>
      </c>
      <c r="L52" s="14"/>
      <c r="M52" s="14">
        <v>22.62184664352063</v>
      </c>
      <c r="N52" s="14">
        <v>15.611028711733818</v>
      </c>
      <c r="O52" s="14">
        <v>24.48917105651546</v>
      </c>
      <c r="P52" s="14">
        <v>24.485313214476701</v>
      </c>
      <c r="Q52" s="14">
        <v>23.957763717265863</v>
      </c>
      <c r="R52" s="14">
        <v>24.14430096884254</v>
      </c>
      <c r="S52" s="14">
        <v>18.954947448859677</v>
      </c>
      <c r="T52" s="14">
        <v>17.112703761839317</v>
      </c>
      <c r="U52" s="14">
        <v>26.076174830940388</v>
      </c>
      <c r="V52" s="14">
        <v>22.446756226301961</v>
      </c>
      <c r="W52" s="14">
        <v>29.293019700857769</v>
      </c>
      <c r="X52" s="14">
        <v>33.858297357412582</v>
      </c>
      <c r="Y52" s="14">
        <v>29.608317907551999</v>
      </c>
      <c r="Z52" s="14">
        <v>36.410925637108164</v>
      </c>
      <c r="AA52" s="14">
        <v>16.693561128507756</v>
      </c>
      <c r="AB52" s="14">
        <v>18.719811901730758</v>
      </c>
      <c r="AC52" s="14">
        <v>17.776969714734513</v>
      </c>
      <c r="AD52" s="14">
        <v>19.801737492934649</v>
      </c>
      <c r="AE52" s="14">
        <v>21.840484637215013</v>
      </c>
      <c r="AF52" s="14">
        <v>21.232044717868941</v>
      </c>
      <c r="AG52" s="14">
        <v>16.147710652168019</v>
      </c>
      <c r="AH52" s="14">
        <v>15.016679533953294</v>
      </c>
      <c r="AI52" s="14">
        <v>22.698484359900668</v>
      </c>
      <c r="AJ52" s="14">
        <v>22.127502842215673</v>
      </c>
      <c r="AK52" s="14">
        <v>12.741611576520031</v>
      </c>
      <c r="AL52" s="14">
        <v>13.717420532769506</v>
      </c>
      <c r="AM52" s="14">
        <v>18.127297684914872</v>
      </c>
      <c r="AN52" s="14">
        <v>23.073050385121</v>
      </c>
      <c r="AO52" s="14">
        <v>16.776171910236677</v>
      </c>
      <c r="AP52" s="14">
        <v>19.161564500173387</v>
      </c>
      <c r="AQ52" s="14">
        <v>17.670471613118576</v>
      </c>
      <c r="AR52" s="14">
        <v>22.488470796657598</v>
      </c>
      <c r="AS52" s="14">
        <v>15.426518171704048</v>
      </c>
      <c r="AT52" s="14">
        <v>17.270555226743056</v>
      </c>
      <c r="AU52" s="14">
        <v>18.289806829397069</v>
      </c>
      <c r="AV52" s="14">
        <v>21.996279663180133</v>
      </c>
      <c r="AW52" s="14">
        <v>16.546931148829426</v>
      </c>
      <c r="AX52" s="14">
        <v>18.41205091412823</v>
      </c>
      <c r="AY52" s="14">
        <v>12.814174276412816</v>
      </c>
      <c r="AZ52" s="14">
        <v>18.999346523584343</v>
      </c>
      <c r="BA52" s="14">
        <v>14.516333835191796</v>
      </c>
      <c r="BB52" s="14">
        <v>11.531967397376727</v>
      </c>
      <c r="BC52" s="14">
        <v>22.579496729626399</v>
      </c>
      <c r="BD52" s="14">
        <v>20.497695087004953</v>
      </c>
      <c r="BE52" s="14">
        <v>18.084556896496299</v>
      </c>
      <c r="BF52" s="14">
        <v>12.354001727185997</v>
      </c>
      <c r="BG52" s="14">
        <v>23.943913051252729</v>
      </c>
    </row>
    <row r="53" spans="1:59" ht="15" customHeight="1" x14ac:dyDescent="0.25">
      <c r="A53" s="1"/>
      <c r="B53" s="15">
        <v>7.3713001650068417</v>
      </c>
      <c r="C53" s="15"/>
      <c r="D53" s="2">
        <v>21</v>
      </c>
      <c r="E53" s="2" t="s">
        <v>115</v>
      </c>
      <c r="F53" s="2" t="s">
        <v>85</v>
      </c>
      <c r="G53" s="13"/>
      <c r="H53" s="7">
        <v>11</v>
      </c>
      <c r="I53" s="1"/>
      <c r="J53" s="2" t="s">
        <v>115</v>
      </c>
      <c r="K53" s="2" t="s">
        <v>115</v>
      </c>
      <c r="L53" s="14"/>
      <c r="M53" s="14">
        <v>17.842716039999999</v>
      </c>
      <c r="N53" s="14">
        <v>305.14401099999998</v>
      </c>
      <c r="O53" s="14">
        <v>45.128834660000003</v>
      </c>
      <c r="P53" s="14">
        <v>24.09623165</v>
      </c>
      <c r="Q53" s="14">
        <v>-56.345074459999999</v>
      </c>
      <c r="R53" s="14">
        <v>55.22650325</v>
      </c>
      <c r="S53" s="14">
        <v>131.35829039999999</v>
      </c>
      <c r="T53" s="14">
        <v>136.86686030000001</v>
      </c>
      <c r="U53" s="14">
        <v>33.55821881</v>
      </c>
      <c r="V53" s="14">
        <v>13.448037380000001</v>
      </c>
      <c r="W53" s="14">
        <v>140.75700520000001</v>
      </c>
      <c r="X53" s="14">
        <v>82.332286789999998</v>
      </c>
      <c r="Y53" s="14">
        <v>-180.78</v>
      </c>
      <c r="Z53" s="14">
        <v>-428.27</v>
      </c>
      <c r="AA53" s="14">
        <v>-128.54</v>
      </c>
      <c r="AB53" s="14">
        <v>-198.77</v>
      </c>
      <c r="AC53" s="14">
        <v>-6.68</v>
      </c>
      <c r="AD53" s="14">
        <v>-9.82</v>
      </c>
      <c r="AE53" s="14">
        <v>-38.17</v>
      </c>
      <c r="AF53" s="14">
        <v>-79.66</v>
      </c>
      <c r="AG53" s="14">
        <v>33.75</v>
      </c>
      <c r="AH53" s="14">
        <v>-22.74</v>
      </c>
      <c r="AI53" s="14">
        <v>-60.73</v>
      </c>
      <c r="AJ53" s="14">
        <v>-62.85</v>
      </c>
      <c r="AK53" s="14">
        <v>364.21</v>
      </c>
      <c r="AL53" s="14">
        <v>240.94</v>
      </c>
      <c r="AM53" s="14">
        <v>146.08000000000001</v>
      </c>
      <c r="AN53" s="14">
        <v>-169.27</v>
      </c>
      <c r="AO53" s="14">
        <v>106.66</v>
      </c>
      <c r="AP53" s="14">
        <v>57.83</v>
      </c>
      <c r="AQ53" s="14">
        <v>32.380000000000003</v>
      </c>
      <c r="AR53" s="14">
        <v>68.86</v>
      </c>
      <c r="AS53" s="14">
        <v>26.66</v>
      </c>
      <c r="AT53" s="14">
        <v>38.409999999999997</v>
      </c>
      <c r="AU53" s="14">
        <v>-99.11</v>
      </c>
      <c r="AV53" s="14">
        <v>117.07</v>
      </c>
      <c r="AW53" s="14">
        <v>44.75</v>
      </c>
      <c r="AX53" s="14">
        <v>74.81</v>
      </c>
      <c r="AY53" s="14">
        <v>271.20999999999998</v>
      </c>
      <c r="AZ53" s="14">
        <v>17.45</v>
      </c>
      <c r="BA53" s="14">
        <v>303.72000000000003</v>
      </c>
      <c r="BB53" s="14">
        <v>427.56</v>
      </c>
      <c r="BC53" s="14">
        <v>273.94</v>
      </c>
      <c r="BD53" s="14">
        <v>-131.31</v>
      </c>
      <c r="BE53" s="14">
        <v>-170.02</v>
      </c>
      <c r="BF53" s="14">
        <v>40.68</v>
      </c>
      <c r="BG53" s="14">
        <v>-26.66</v>
      </c>
    </row>
    <row r="54" spans="1:59" ht="15" customHeight="1" x14ac:dyDescent="0.25">
      <c r="A54" s="1"/>
      <c r="B54" s="15">
        <v>-0.14757883444094644</v>
      </c>
      <c r="C54" s="15"/>
      <c r="D54" s="2">
        <v>23</v>
      </c>
      <c r="E54" s="2" t="s">
        <v>116</v>
      </c>
      <c r="F54" s="2" t="s">
        <v>85</v>
      </c>
      <c r="G54" s="13"/>
      <c r="H54" s="7">
        <v>12</v>
      </c>
      <c r="I54" s="1"/>
      <c r="J54" s="2" t="s">
        <v>116</v>
      </c>
      <c r="K54" s="2" t="s">
        <v>116</v>
      </c>
      <c r="L54" s="14"/>
      <c r="M54" s="14">
        <v>59.710230660943424</v>
      </c>
      <c r="N54" s="14">
        <v>14.21425685564013</v>
      </c>
      <c r="O54" s="14">
        <v>24.0358804834521</v>
      </c>
      <c r="P54" s="14">
        <v>-18.809865495559784</v>
      </c>
      <c r="Q54" s="14">
        <v>142.46376118248392</v>
      </c>
      <c r="R54" s="14">
        <v>69.444805288669755</v>
      </c>
      <c r="S54" s="14">
        <v>148.80803935164806</v>
      </c>
      <c r="T54" s="14">
        <v>120.06989158441145</v>
      </c>
      <c r="U54" s="14">
        <v>122.47402309680066</v>
      </c>
      <c r="V54" s="14">
        <v>170.68999645132308</v>
      </c>
      <c r="W54" s="14">
        <v>117.75585547280566</v>
      </c>
      <c r="X54" s="14">
        <v>158.26341333077704</v>
      </c>
      <c r="Y54" s="14">
        <v>170.54748589253177</v>
      </c>
      <c r="Z54" s="14">
        <v>181.43536849609188</v>
      </c>
      <c r="AA54" s="14">
        <v>126.88124796199524</v>
      </c>
      <c r="AB54" s="14">
        <v>150.58624953438877</v>
      </c>
      <c r="AC54" s="14">
        <v>118.797971592075</v>
      </c>
      <c r="AD54" s="14">
        <v>169.59630471407823</v>
      </c>
      <c r="AE54" s="14">
        <v>176.981047104867</v>
      </c>
      <c r="AF54" s="14">
        <v>135.75672346258781</v>
      </c>
      <c r="AG54" s="14">
        <v>103.06531538823977</v>
      </c>
      <c r="AH54" s="14">
        <v>141.35956601976693</v>
      </c>
      <c r="AI54" s="14">
        <v>172.40502549979351</v>
      </c>
      <c r="AJ54" s="14">
        <v>162.72038872403883</v>
      </c>
      <c r="AK54" s="14">
        <v>110.58790150734346</v>
      </c>
      <c r="AL54" s="14">
        <v>84.924372128282158</v>
      </c>
      <c r="AM54" s="14">
        <v>88.950645787159829</v>
      </c>
      <c r="AN54" s="14">
        <v>110.39690522362274</v>
      </c>
      <c r="AO54" s="14">
        <v>92.042883620806009</v>
      </c>
      <c r="AP54" s="14">
        <v>96.26125553099844</v>
      </c>
      <c r="AQ54" s="14">
        <v>96.593428753139875</v>
      </c>
      <c r="AR54" s="14">
        <v>93.658524797272833</v>
      </c>
      <c r="AS54" s="14">
        <v>84.792101099811475</v>
      </c>
      <c r="AT54" s="14">
        <v>152.77419702921765</v>
      </c>
      <c r="AU54" s="14">
        <v>240.54430274271004</v>
      </c>
      <c r="AV54" s="14">
        <v>178.11568725548616</v>
      </c>
      <c r="AW54" s="14">
        <v>146.23106735523854</v>
      </c>
      <c r="AX54" s="14">
        <v>227.80415013589851</v>
      </c>
      <c r="AY54" s="14">
        <v>113.45774419717108</v>
      </c>
      <c r="AZ54" s="14">
        <v>117.91232312952221</v>
      </c>
      <c r="BA54" s="14">
        <v>140.7671602655447</v>
      </c>
      <c r="BB54" s="14">
        <v>63.73692297459187</v>
      </c>
      <c r="BC54" s="14">
        <v>-10.589555013705773</v>
      </c>
      <c r="BD54" s="14">
        <v>61.038443515813029</v>
      </c>
      <c r="BE54" s="14">
        <v>133.43125710771506</v>
      </c>
      <c r="BF54" s="14">
        <v>190.64429827506817</v>
      </c>
      <c r="BG54" s="14">
        <v>69.332043815799153</v>
      </c>
    </row>
    <row r="55" spans="1:59" ht="15" customHeight="1" x14ac:dyDescent="0.25">
      <c r="A55" s="1"/>
      <c r="B55" s="15">
        <v>8.837941918152592E-2</v>
      </c>
      <c r="C55" s="15"/>
      <c r="D55" s="2">
        <v>25</v>
      </c>
      <c r="E55" s="2" t="s">
        <v>84</v>
      </c>
      <c r="F55" s="2" t="s">
        <v>85</v>
      </c>
      <c r="G55" s="13"/>
      <c r="H55" s="7">
        <v>13</v>
      </c>
      <c r="I55" s="1"/>
      <c r="J55" s="2" t="s">
        <v>84</v>
      </c>
      <c r="K55" s="2" t="s">
        <v>84</v>
      </c>
      <c r="L55" s="14"/>
      <c r="M55" s="14">
        <v>978.9034446590731</v>
      </c>
      <c r="N55" s="14">
        <v>1163.3174204630886</v>
      </c>
      <c r="O55" s="14">
        <v>1028.2069196604909</v>
      </c>
      <c r="P55" s="14">
        <v>1022.9632036580042</v>
      </c>
      <c r="Q55" s="14">
        <v>1173.0800092015397</v>
      </c>
      <c r="R55" s="14">
        <v>1093.6673544932708</v>
      </c>
      <c r="S55" s="14">
        <v>1292.1309009664756</v>
      </c>
      <c r="T55" s="14">
        <v>1224.2165549763129</v>
      </c>
      <c r="U55" s="14">
        <v>1144.3785595220866</v>
      </c>
      <c r="V55" s="14">
        <v>1077.4009158689257</v>
      </c>
      <c r="W55" s="14">
        <v>1176.6147537074035</v>
      </c>
      <c r="X55" s="14">
        <v>1302.3959661656831</v>
      </c>
      <c r="Y55" s="14">
        <v>1138.3296292087248</v>
      </c>
      <c r="Z55" s="14">
        <v>1279.0563193186349</v>
      </c>
      <c r="AA55" s="14">
        <v>1063.1274540875349</v>
      </c>
      <c r="AB55" s="14">
        <v>1023.3271430101591</v>
      </c>
      <c r="AC55" s="14">
        <v>1115.3723264034422</v>
      </c>
      <c r="AD55" s="14">
        <v>1097.801087695352</v>
      </c>
      <c r="AE55" s="14">
        <v>1079.1101962504074</v>
      </c>
      <c r="AF55" s="14">
        <v>1122.6145106589902</v>
      </c>
      <c r="AG55" s="14">
        <v>1102.9677880519462</v>
      </c>
      <c r="AH55" s="14">
        <v>953.79854929797193</v>
      </c>
      <c r="AI55" s="14">
        <v>1141.0223037446251</v>
      </c>
      <c r="AJ55" s="14">
        <v>1152.1566080371867</v>
      </c>
      <c r="AK55" s="14">
        <v>1314.8442541734698</v>
      </c>
      <c r="AL55" s="14">
        <v>1088.6083909056754</v>
      </c>
      <c r="AM55" s="14">
        <v>1025.1875232147559</v>
      </c>
      <c r="AN55" s="14">
        <v>1048.1550782679244</v>
      </c>
      <c r="AO55" s="14">
        <v>1110.3252573221123</v>
      </c>
      <c r="AP55" s="14">
        <v>1016.0162761348025</v>
      </c>
      <c r="AQ55" s="14">
        <v>960.56420022528221</v>
      </c>
      <c r="AR55" s="14">
        <v>1174.8736829840684</v>
      </c>
      <c r="AS55" s="14">
        <v>983.54733132675631</v>
      </c>
      <c r="AT55" s="14">
        <v>1044.6153983770496</v>
      </c>
      <c r="AU55" s="14">
        <v>1072.1258404996317</v>
      </c>
      <c r="AV55" s="14">
        <v>1312.5162834959906</v>
      </c>
      <c r="AW55" s="14">
        <v>1063.4098647963935</v>
      </c>
      <c r="AX55" s="14">
        <v>1132.1529681843369</v>
      </c>
      <c r="AY55" s="14">
        <v>1084.9182384423789</v>
      </c>
      <c r="AZ55" s="14">
        <v>1048.9550911391359</v>
      </c>
      <c r="BA55" s="14">
        <v>1083.5215854140502</v>
      </c>
      <c r="BB55" s="14">
        <v>960.58865799881664</v>
      </c>
      <c r="BC55" s="14">
        <v>894.41897150107911</v>
      </c>
      <c r="BD55" s="14">
        <v>793.21587792540913</v>
      </c>
      <c r="BE55" s="14">
        <v>880.458624094313</v>
      </c>
      <c r="BF55" s="14">
        <v>951.2423216769555</v>
      </c>
      <c r="BG55" s="14">
        <v>830.76371171968606</v>
      </c>
    </row>
    <row r="56" spans="1:59" ht="15" customHeight="1" x14ac:dyDescent="0.25">
      <c r="A56" s="1"/>
      <c r="B56" s="2" t="s">
        <v>82</v>
      </c>
      <c r="C56" s="2"/>
      <c r="D56" s="2"/>
      <c r="E56" s="13" t="s">
        <v>117</v>
      </c>
      <c r="F56" s="2"/>
      <c r="G56" s="13" t="s">
        <v>117</v>
      </c>
      <c r="H56" s="7"/>
      <c r="I56" s="1"/>
      <c r="J56" s="2"/>
      <c r="K56" s="2"/>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row>
    <row r="57" spans="1:59" ht="15" customHeight="1" x14ac:dyDescent="0.25">
      <c r="A57" s="1"/>
      <c r="B57" s="15">
        <v>5.1543583496287182E-2</v>
      </c>
      <c r="C57" s="15"/>
      <c r="D57" s="2">
        <v>10</v>
      </c>
      <c r="E57" s="2" t="s">
        <v>118</v>
      </c>
      <c r="F57" s="2" t="s">
        <v>91</v>
      </c>
      <c r="G57" s="13"/>
      <c r="H57" s="7">
        <v>1</v>
      </c>
      <c r="I57" s="1"/>
      <c r="J57" s="2" t="s">
        <v>118</v>
      </c>
      <c r="K57" s="2" t="s">
        <v>118</v>
      </c>
      <c r="L57" s="14"/>
      <c r="M57" s="14">
        <v>631.99953088294683</v>
      </c>
      <c r="N57" s="14">
        <v>674.59830558143221</v>
      </c>
      <c r="O57" s="14">
        <v>729.70253344207617</v>
      </c>
      <c r="P57" s="14">
        <v>718.1647315646178</v>
      </c>
      <c r="Q57" s="14">
        <v>667.5529702451538</v>
      </c>
      <c r="R57" s="14">
        <v>719.68003710327093</v>
      </c>
      <c r="S57" s="14">
        <v>752.67892458641256</v>
      </c>
      <c r="T57" s="14">
        <v>736.9499911528203</v>
      </c>
      <c r="U57" s="14">
        <v>685.84214021391256</v>
      </c>
      <c r="V57" s="14">
        <v>729.4583714262609</v>
      </c>
      <c r="W57" s="14">
        <v>769.49469946494162</v>
      </c>
      <c r="X57" s="14">
        <v>772.40608322734397</v>
      </c>
      <c r="Y57" s="14">
        <v>720.60759996720844</v>
      </c>
      <c r="Z57" s="14">
        <v>770.12005314079033</v>
      </c>
      <c r="AA57" s="14">
        <v>838.75359029865456</v>
      </c>
      <c r="AB57" s="14">
        <v>837.27563614793689</v>
      </c>
      <c r="AC57" s="14">
        <v>749.52055042039558</v>
      </c>
      <c r="AD57" s="14">
        <v>792.66624043776778</v>
      </c>
      <c r="AE57" s="14">
        <v>862.66035751942718</v>
      </c>
      <c r="AF57" s="14">
        <v>866.72205703800944</v>
      </c>
      <c r="AG57" s="14">
        <v>788.83285916992577</v>
      </c>
      <c r="AH57" s="14">
        <v>839.49416153144466</v>
      </c>
      <c r="AI57" s="14">
        <v>868.71440896805404</v>
      </c>
      <c r="AJ57" s="14">
        <v>869.30240250795111</v>
      </c>
      <c r="AK57" s="14">
        <v>855.03877737323023</v>
      </c>
      <c r="AL57" s="14">
        <v>860.68164750147855</v>
      </c>
      <c r="AM57" s="14">
        <v>882.75259088113421</v>
      </c>
      <c r="AN57" s="14">
        <v>916.82009455656089</v>
      </c>
      <c r="AO57" s="14">
        <v>831.60120183825143</v>
      </c>
      <c r="AP57" s="14">
        <v>884.63367516536914</v>
      </c>
      <c r="AQ57" s="14">
        <v>925.82992057680303</v>
      </c>
      <c r="AR57" s="14">
        <v>936.83016086280873</v>
      </c>
      <c r="AS57" s="14">
        <v>850.23883781768586</v>
      </c>
      <c r="AT57" s="14">
        <v>898.21937761513198</v>
      </c>
      <c r="AU57" s="14">
        <v>955.07719172687246</v>
      </c>
      <c r="AV57" s="14">
        <v>949.83362330426314</v>
      </c>
      <c r="AW57" s="14">
        <v>845.6030775786885</v>
      </c>
      <c r="AX57" s="14">
        <v>878.64311816492636</v>
      </c>
      <c r="AY57" s="14">
        <v>933.74981717755861</v>
      </c>
      <c r="AZ57" s="14">
        <v>941.16735310055276</v>
      </c>
      <c r="BA57" s="14">
        <v>840.76357103653925</v>
      </c>
      <c r="BB57" s="14">
        <v>791.74998597029594</v>
      </c>
      <c r="BC57" s="14">
        <v>918.95249038155885</v>
      </c>
      <c r="BD57" s="14">
        <v>921.72178908016679</v>
      </c>
      <c r="BE57" s="14">
        <v>842.71978877056279</v>
      </c>
      <c r="BF57" s="14">
        <v>876.77127340641027</v>
      </c>
      <c r="BG57" s="14">
        <v>959.46208988869967</v>
      </c>
    </row>
    <row r="58" spans="1:59" ht="15" customHeight="1" x14ac:dyDescent="0.25">
      <c r="A58" s="1"/>
      <c r="B58" s="15">
        <v>0.44251554548277228</v>
      </c>
      <c r="C58" s="15"/>
      <c r="D58" s="2">
        <v>11</v>
      </c>
      <c r="E58" s="2" t="s">
        <v>119</v>
      </c>
      <c r="F58" s="2" t="s">
        <v>91</v>
      </c>
      <c r="G58" s="13"/>
      <c r="H58" s="7">
        <v>2</v>
      </c>
      <c r="I58" s="1"/>
      <c r="J58" s="2" t="s">
        <v>119</v>
      </c>
      <c r="K58" s="2" t="s">
        <v>119</v>
      </c>
      <c r="L58" s="14"/>
      <c r="M58" s="14">
        <v>-11.739016255295125</v>
      </c>
      <c r="N58" s="14">
        <v>14.821564422044482</v>
      </c>
      <c r="O58" s="14">
        <v>-55.952728586606753</v>
      </c>
      <c r="P58" s="14">
        <v>-55.938228753415366</v>
      </c>
      <c r="Q58" s="14">
        <v>9.8728675225179376</v>
      </c>
      <c r="R58" s="14">
        <v>18.428600956949339</v>
      </c>
      <c r="S58" s="14">
        <v>5.0198431726059365</v>
      </c>
      <c r="T58" s="14">
        <v>-10.795815045599571</v>
      </c>
      <c r="U58" s="14">
        <v>-0.38171947970013881</v>
      </c>
      <c r="V58" s="14">
        <v>-10.451475821417958</v>
      </c>
      <c r="W58" s="14">
        <v>1.2553548928150469</v>
      </c>
      <c r="X58" s="14">
        <v>-35.737523504016707</v>
      </c>
      <c r="Y58" s="14">
        <v>-5.4209793160208699</v>
      </c>
      <c r="Z58" s="14">
        <v>-5.8187674424837557</v>
      </c>
      <c r="AA58" s="14">
        <v>-2.1089681583064737</v>
      </c>
      <c r="AB58" s="14">
        <v>-14.590727425549062</v>
      </c>
      <c r="AC58" s="14">
        <v>12.368479407438514</v>
      </c>
      <c r="AD58" s="14">
        <v>50.265012270670184</v>
      </c>
      <c r="AE58" s="14">
        <v>-8.1067923900384926</v>
      </c>
      <c r="AF58" s="14">
        <v>50.380598875882583</v>
      </c>
      <c r="AG58" s="14">
        <v>-2.9178221849737724</v>
      </c>
      <c r="AH58" s="14">
        <v>-15.066396794767968</v>
      </c>
      <c r="AI58" s="14">
        <v>14.203211962070299</v>
      </c>
      <c r="AJ58" s="14">
        <v>16.672952000352723</v>
      </c>
      <c r="AK58" s="14">
        <v>56.067419617801448</v>
      </c>
      <c r="AL58" s="14">
        <v>23.819434915185639</v>
      </c>
      <c r="AM58" s="14">
        <v>-17.821938411996701</v>
      </c>
      <c r="AN58" s="14">
        <v>-24.43061075543018</v>
      </c>
      <c r="AO58" s="14">
        <v>-15.579329998032495</v>
      </c>
      <c r="AP58" s="14">
        <v>-8.5201340557490557</v>
      </c>
      <c r="AQ58" s="14">
        <v>7.9145397225498035</v>
      </c>
      <c r="AR58" s="14">
        <v>-9.3351316822858852</v>
      </c>
      <c r="AS58" s="14">
        <v>37.521208400763555</v>
      </c>
      <c r="AT58" s="14">
        <v>-37.679407189204795</v>
      </c>
      <c r="AU58" s="14">
        <v>-24.102218908115418</v>
      </c>
      <c r="AV58" s="14">
        <v>11.784059223653319</v>
      </c>
      <c r="AW58" s="14">
        <v>-7.0098120318571846</v>
      </c>
      <c r="AX58" s="14">
        <v>50.905945179903625</v>
      </c>
      <c r="AY58" s="14">
        <v>-4.062242259667193</v>
      </c>
      <c r="AZ58" s="14">
        <v>-33.658542382614542</v>
      </c>
      <c r="BA58" s="14">
        <v>34.70280707333545</v>
      </c>
      <c r="BB58" s="14">
        <v>-37.195527017101057</v>
      </c>
      <c r="BC58" s="14">
        <v>-21.31885720508609</v>
      </c>
      <c r="BD58" s="14">
        <v>-28.057557969223691</v>
      </c>
      <c r="BE58" s="14">
        <v>8.7191634021216657</v>
      </c>
      <c r="BF58" s="14">
        <v>-15.167157713341012</v>
      </c>
      <c r="BG58" s="14">
        <v>-18.581685462090039</v>
      </c>
    </row>
    <row r="59" spans="1:59" ht="15" customHeight="1" x14ac:dyDescent="0.25">
      <c r="A59" s="1"/>
      <c r="B59" s="15">
        <v>4.3989783999101695E-2</v>
      </c>
      <c r="C59" s="15"/>
      <c r="D59" s="2">
        <v>12</v>
      </c>
      <c r="E59" s="2" t="s">
        <v>102</v>
      </c>
      <c r="F59" s="2" t="s">
        <v>91</v>
      </c>
      <c r="G59" s="13"/>
      <c r="H59" s="7">
        <v>3</v>
      </c>
      <c r="I59" s="1"/>
      <c r="J59" s="2" t="s">
        <v>102</v>
      </c>
      <c r="K59" s="2" t="s">
        <v>102</v>
      </c>
      <c r="L59" s="14"/>
      <c r="M59" s="14">
        <v>620.26051462765167</v>
      </c>
      <c r="N59" s="14">
        <v>689.41987000347672</v>
      </c>
      <c r="O59" s="14">
        <v>673.74980485546939</v>
      </c>
      <c r="P59" s="14">
        <v>662.22650281120241</v>
      </c>
      <c r="Q59" s="14">
        <v>677.42583776767174</v>
      </c>
      <c r="R59" s="14">
        <v>738.1086380602203</v>
      </c>
      <c r="S59" s="14">
        <v>757.69876775901855</v>
      </c>
      <c r="T59" s="14">
        <v>726.15417610722068</v>
      </c>
      <c r="U59" s="14">
        <v>685.46042073421245</v>
      </c>
      <c r="V59" s="14">
        <v>719.00689560484295</v>
      </c>
      <c r="W59" s="14">
        <v>770.75005435775665</v>
      </c>
      <c r="X59" s="14">
        <v>736.66855972332723</v>
      </c>
      <c r="Y59" s="14">
        <v>715.18662065118758</v>
      </c>
      <c r="Z59" s="14">
        <v>764.30128569830663</v>
      </c>
      <c r="AA59" s="14">
        <v>836.64462214034813</v>
      </c>
      <c r="AB59" s="14">
        <v>822.68490872238783</v>
      </c>
      <c r="AC59" s="14">
        <v>761.88902982783407</v>
      </c>
      <c r="AD59" s="14">
        <v>842.93125270843802</v>
      </c>
      <c r="AE59" s="14">
        <v>854.55356512938874</v>
      </c>
      <c r="AF59" s="14">
        <v>917.10265591389202</v>
      </c>
      <c r="AG59" s="14">
        <v>785.91503698495194</v>
      </c>
      <c r="AH59" s="14">
        <v>824.42776473667664</v>
      </c>
      <c r="AI59" s="14">
        <v>882.91762093012437</v>
      </c>
      <c r="AJ59" s="14">
        <v>885.97535450830378</v>
      </c>
      <c r="AK59" s="14">
        <v>911.10619699103165</v>
      </c>
      <c r="AL59" s="14">
        <v>884.50108241666419</v>
      </c>
      <c r="AM59" s="14">
        <v>864.9306524691375</v>
      </c>
      <c r="AN59" s="14">
        <v>892.38948380113072</v>
      </c>
      <c r="AO59" s="14">
        <v>816.02187184021898</v>
      </c>
      <c r="AP59" s="14">
        <v>876.11354110962009</v>
      </c>
      <c r="AQ59" s="14">
        <v>933.7444602993528</v>
      </c>
      <c r="AR59" s="14">
        <v>927.49502918052281</v>
      </c>
      <c r="AS59" s="14">
        <v>887.76004621844936</v>
      </c>
      <c r="AT59" s="14">
        <v>860.53997042592721</v>
      </c>
      <c r="AU59" s="14">
        <v>930.97497281875701</v>
      </c>
      <c r="AV59" s="14">
        <v>961.61768252791649</v>
      </c>
      <c r="AW59" s="14">
        <v>838.59326554683128</v>
      </c>
      <c r="AX59" s="14">
        <v>929.54906334482996</v>
      </c>
      <c r="AY59" s="14">
        <v>929.68757491789142</v>
      </c>
      <c r="AZ59" s="14">
        <v>907.50881071793822</v>
      </c>
      <c r="BA59" s="14">
        <v>875.46637810987465</v>
      </c>
      <c r="BB59" s="14">
        <v>754.55445895319485</v>
      </c>
      <c r="BC59" s="14">
        <v>897.63363317647281</v>
      </c>
      <c r="BD59" s="14">
        <v>893.66423111094309</v>
      </c>
      <c r="BE59" s="14">
        <v>851.43895217268448</v>
      </c>
      <c r="BF59" s="14">
        <v>861.60411569306928</v>
      </c>
      <c r="BG59" s="14">
        <v>940.88040442660963</v>
      </c>
    </row>
    <row r="60" spans="1:59" ht="15" customHeight="1" x14ac:dyDescent="0.25">
      <c r="A60" s="1"/>
      <c r="B60" s="15">
        <v>-3.6834789384513456E-2</v>
      </c>
      <c r="C60" s="15"/>
      <c r="D60" s="2">
        <v>13</v>
      </c>
      <c r="E60" s="2" t="s">
        <v>103</v>
      </c>
      <c r="F60" s="2" t="s">
        <v>91</v>
      </c>
      <c r="G60" s="13"/>
      <c r="H60" s="7">
        <v>4</v>
      </c>
      <c r="I60" s="1"/>
      <c r="J60" s="2" t="s">
        <v>103</v>
      </c>
      <c r="K60" s="2" t="s">
        <v>103</v>
      </c>
      <c r="L60" s="14"/>
      <c r="M60" s="14">
        <v>376.2766318546698</v>
      </c>
      <c r="N60" s="14">
        <v>455.21476890954818</v>
      </c>
      <c r="O60" s="14">
        <v>382.22268588866524</v>
      </c>
      <c r="P60" s="14">
        <v>457.35787875960852</v>
      </c>
      <c r="Q60" s="14">
        <v>356.93219666506081</v>
      </c>
      <c r="R60" s="14">
        <v>402.76401016033168</v>
      </c>
      <c r="S60" s="14">
        <v>454.28197789983705</v>
      </c>
      <c r="T60" s="14">
        <v>412.09011056353017</v>
      </c>
      <c r="U60" s="14">
        <v>401.03277413245348</v>
      </c>
      <c r="V60" s="14">
        <v>400.8821074125965</v>
      </c>
      <c r="W60" s="14">
        <v>443.96484571532011</v>
      </c>
      <c r="X60" s="14">
        <v>391.26750974696358</v>
      </c>
      <c r="Y60" s="14">
        <v>342.14613868470389</v>
      </c>
      <c r="Z60" s="14">
        <v>271.79810142923327</v>
      </c>
      <c r="AA60" s="14">
        <v>300.18736952851179</v>
      </c>
      <c r="AB60" s="14">
        <v>282.91134108205313</v>
      </c>
      <c r="AC60" s="14">
        <v>359.20285854664843</v>
      </c>
      <c r="AD60" s="14">
        <v>261.1524633848191</v>
      </c>
      <c r="AE60" s="14">
        <v>254.61865644317615</v>
      </c>
      <c r="AF60" s="14">
        <v>256.52608428486087</v>
      </c>
      <c r="AG60" s="14">
        <v>338.13281639425117</v>
      </c>
      <c r="AH60" s="14">
        <v>254.25867124784273</v>
      </c>
      <c r="AI60" s="14">
        <v>249.45509466248865</v>
      </c>
      <c r="AJ60" s="14">
        <v>227.75505889889649</v>
      </c>
      <c r="AK60" s="14">
        <v>341.7040941280481</v>
      </c>
      <c r="AL60" s="14">
        <v>328.42720032794108</v>
      </c>
      <c r="AM60" s="14">
        <v>318.61208541033966</v>
      </c>
      <c r="AN60" s="14">
        <v>243.97751129245475</v>
      </c>
      <c r="AO60" s="14">
        <v>272.98816935299715</v>
      </c>
      <c r="AP60" s="14">
        <v>269.99243423217087</v>
      </c>
      <c r="AQ60" s="14">
        <v>303.2484100241457</v>
      </c>
      <c r="AR60" s="14">
        <v>265.12614990122324</v>
      </c>
      <c r="AS60" s="14">
        <v>265.58209916436448</v>
      </c>
      <c r="AT60" s="14">
        <v>280.20577455991946</v>
      </c>
      <c r="AU60" s="14">
        <v>309.16977114002231</v>
      </c>
      <c r="AV60" s="14">
        <v>277.08901274310858</v>
      </c>
      <c r="AW60" s="14">
        <v>281.16690581872575</v>
      </c>
      <c r="AX60" s="14">
        <v>304.95390177260458</v>
      </c>
      <c r="AY60" s="14">
        <v>355.14558953271097</v>
      </c>
      <c r="AZ60" s="14">
        <v>331.72113024145438</v>
      </c>
      <c r="BA60" s="14">
        <v>302.51336614629378</v>
      </c>
      <c r="BB60" s="14">
        <v>286.13604684968516</v>
      </c>
      <c r="BC60" s="14">
        <v>381.7563117046796</v>
      </c>
      <c r="BD60" s="14">
        <v>331.80415058269017</v>
      </c>
      <c r="BE60" s="14">
        <v>271.62470698395765</v>
      </c>
      <c r="BF60" s="14">
        <v>281.54322022868098</v>
      </c>
      <c r="BG60" s="14">
        <v>298.04249525954089</v>
      </c>
    </row>
    <row r="61" spans="1:59" ht="15" customHeight="1" x14ac:dyDescent="0.25">
      <c r="A61" s="1"/>
      <c r="B61" s="15">
        <v>2.3580509882181522E-2</v>
      </c>
      <c r="C61" s="15"/>
      <c r="D61" s="2">
        <v>14</v>
      </c>
      <c r="E61" s="2" t="s">
        <v>120</v>
      </c>
      <c r="F61" s="2" t="s">
        <v>91</v>
      </c>
      <c r="G61" s="13"/>
      <c r="H61" s="7">
        <v>5</v>
      </c>
      <c r="I61" s="1"/>
      <c r="J61" s="2" t="s">
        <v>120</v>
      </c>
      <c r="K61" s="2" t="s">
        <v>120</v>
      </c>
      <c r="L61" s="14"/>
      <c r="M61" s="14">
        <v>996.53714648232153</v>
      </c>
      <c r="N61" s="14">
        <v>1144.6346389130249</v>
      </c>
      <c r="O61" s="14">
        <v>1055.9724907441346</v>
      </c>
      <c r="P61" s="14">
        <v>1119.5843815708108</v>
      </c>
      <c r="Q61" s="14">
        <v>1034.3580344327324</v>
      </c>
      <c r="R61" s="14">
        <v>1140.872648220552</v>
      </c>
      <c r="S61" s="14">
        <v>1211.9807456588555</v>
      </c>
      <c r="T61" s="14">
        <v>1138.2442866707509</v>
      </c>
      <c r="U61" s="14">
        <v>1086.4931948666658</v>
      </c>
      <c r="V61" s="14">
        <v>1119.8890030174393</v>
      </c>
      <c r="W61" s="14">
        <v>1214.7149000730767</v>
      </c>
      <c r="X61" s="14">
        <v>1127.9360694702909</v>
      </c>
      <c r="Y61" s="14">
        <v>1057.3327593358915</v>
      </c>
      <c r="Z61" s="14">
        <v>1036.09938712754</v>
      </c>
      <c r="AA61" s="14">
        <v>1136.8319916688599</v>
      </c>
      <c r="AB61" s="14">
        <v>1105.596249804441</v>
      </c>
      <c r="AC61" s="14">
        <v>1121.0918883744826</v>
      </c>
      <c r="AD61" s="14">
        <v>1104.0837160932572</v>
      </c>
      <c r="AE61" s="14">
        <v>1109.1722215725649</v>
      </c>
      <c r="AF61" s="14">
        <v>1173.6287401987529</v>
      </c>
      <c r="AG61" s="14">
        <v>1124.0478533792032</v>
      </c>
      <c r="AH61" s="14">
        <v>1078.6864359845194</v>
      </c>
      <c r="AI61" s="14">
        <v>1132.3727155926131</v>
      </c>
      <c r="AJ61" s="14">
        <v>1113.7304134072003</v>
      </c>
      <c r="AK61" s="14">
        <v>1252.8102911190797</v>
      </c>
      <c r="AL61" s="14">
        <v>1212.9282827446052</v>
      </c>
      <c r="AM61" s="14">
        <v>1183.542737879477</v>
      </c>
      <c r="AN61" s="14">
        <v>1136.3669950935855</v>
      </c>
      <c r="AO61" s="14">
        <v>1089.0100411932162</v>
      </c>
      <c r="AP61" s="14">
        <v>1146.105975341791</v>
      </c>
      <c r="AQ61" s="14">
        <v>1236.9928703234984</v>
      </c>
      <c r="AR61" s="14">
        <v>1192.621179081746</v>
      </c>
      <c r="AS61" s="14">
        <v>1153.3421453828139</v>
      </c>
      <c r="AT61" s="14">
        <v>1140.7457449858466</v>
      </c>
      <c r="AU61" s="14">
        <v>1240.1447439587794</v>
      </c>
      <c r="AV61" s="14">
        <v>1238.7066952710252</v>
      </c>
      <c r="AW61" s="14">
        <v>1119.760171365557</v>
      </c>
      <c r="AX61" s="14">
        <v>1234.5029651174345</v>
      </c>
      <c r="AY61" s="14">
        <v>1284.8331644506025</v>
      </c>
      <c r="AZ61" s="14">
        <v>1239.2299409593925</v>
      </c>
      <c r="BA61" s="14">
        <v>1177.9797442561685</v>
      </c>
      <c r="BB61" s="14">
        <v>1040.6905058028801</v>
      </c>
      <c r="BC61" s="14">
        <v>1279.3899448811524</v>
      </c>
      <c r="BD61" s="14">
        <v>1225.4683816936333</v>
      </c>
      <c r="BE61" s="14">
        <v>1123.0636591566422</v>
      </c>
      <c r="BF61" s="14">
        <v>1143.1473359217503</v>
      </c>
      <c r="BG61" s="14">
        <v>1238.9228996861505</v>
      </c>
    </row>
    <row r="62" spans="1:59" ht="15" customHeight="1" x14ac:dyDescent="0.25">
      <c r="A62" s="1"/>
      <c r="B62" s="15">
        <v>2.2897373005951183E-2</v>
      </c>
      <c r="C62" s="15"/>
      <c r="D62" s="2">
        <v>17</v>
      </c>
      <c r="E62" s="2" t="s">
        <v>121</v>
      </c>
      <c r="F62" s="2" t="s">
        <v>91</v>
      </c>
      <c r="G62" s="13"/>
      <c r="H62" s="7">
        <v>6</v>
      </c>
      <c r="I62" s="1"/>
      <c r="J62" s="2" t="s">
        <v>121</v>
      </c>
      <c r="K62" s="2" t="s">
        <v>121</v>
      </c>
      <c r="L62" s="14"/>
      <c r="M62" s="14">
        <v>550.7347594384546</v>
      </c>
      <c r="N62" s="14">
        <v>423.31896166418574</v>
      </c>
      <c r="O62" s="14">
        <v>549.22532150169332</v>
      </c>
      <c r="P62" s="14">
        <v>521.66572783407935</v>
      </c>
      <c r="Q62" s="14">
        <v>597.41856097925597</v>
      </c>
      <c r="R62" s="14">
        <v>529.19841156279381</v>
      </c>
      <c r="S62" s="14">
        <v>502.30642854146998</v>
      </c>
      <c r="T62" s="14">
        <v>467.44514946905122</v>
      </c>
      <c r="U62" s="14">
        <v>553.02924573468499</v>
      </c>
      <c r="V62" s="14">
        <v>491.75976436157941</v>
      </c>
      <c r="W62" s="14">
        <v>546.50246616546315</v>
      </c>
      <c r="X62" s="14">
        <v>549.57478492428197</v>
      </c>
      <c r="Y62" s="14">
        <v>598.74009797816871</v>
      </c>
      <c r="Z62" s="14">
        <v>803.81707602059714</v>
      </c>
      <c r="AA62" s="14">
        <v>692.34157708309476</v>
      </c>
      <c r="AB62" s="14">
        <v>640.39742970231578</v>
      </c>
      <c r="AC62" s="14">
        <v>615.94724858867255</v>
      </c>
      <c r="AD62" s="14">
        <v>620.33695294574045</v>
      </c>
      <c r="AE62" s="14">
        <v>651.29424351569276</v>
      </c>
      <c r="AF62" s="14">
        <v>656.80213957917965</v>
      </c>
      <c r="AG62" s="14">
        <v>623.4942018217713</v>
      </c>
      <c r="AH62" s="14">
        <v>552.37174725711122</v>
      </c>
      <c r="AI62" s="14">
        <v>673.10310768984164</v>
      </c>
      <c r="AJ62" s="14">
        <v>630.27087969372053</v>
      </c>
      <c r="AK62" s="14">
        <v>482.91003423479196</v>
      </c>
      <c r="AL62" s="14">
        <v>454.26140831585383</v>
      </c>
      <c r="AM62" s="14">
        <v>515.38239466598338</v>
      </c>
      <c r="AN62" s="14">
        <v>566.21614775589126</v>
      </c>
      <c r="AO62" s="14">
        <v>548.60256782686588</v>
      </c>
      <c r="AP62" s="14">
        <v>546.67630243129963</v>
      </c>
      <c r="AQ62" s="14">
        <v>539.78056744758555</v>
      </c>
      <c r="AR62" s="14">
        <v>622.41066554881695</v>
      </c>
      <c r="AS62" s="14">
        <v>529.72048705159034</v>
      </c>
      <c r="AT62" s="14">
        <v>533.47118083540613</v>
      </c>
      <c r="AU62" s="14">
        <v>589.6833223183844</v>
      </c>
      <c r="AV62" s="14">
        <v>631.77022986934503</v>
      </c>
      <c r="AW62" s="14">
        <v>537.95302056774608</v>
      </c>
      <c r="AX62" s="14">
        <v>554.95244419760013</v>
      </c>
      <c r="AY62" s="14">
        <v>481.02677530946772</v>
      </c>
      <c r="AZ62" s="14">
        <v>563.78836255588067</v>
      </c>
      <c r="BA62" s="14">
        <v>330.38797206708108</v>
      </c>
      <c r="BB62" s="14">
        <v>196.29548120051098</v>
      </c>
      <c r="BC62" s="14">
        <v>314.68254019630251</v>
      </c>
      <c r="BD62" s="14">
        <v>485.59407808982093</v>
      </c>
      <c r="BE62" s="14">
        <v>513.37604547838509</v>
      </c>
      <c r="BF62" s="14">
        <v>419.93428402979549</v>
      </c>
      <c r="BG62" s="14">
        <v>483.34741005211549</v>
      </c>
    </row>
    <row r="63" spans="1:59" ht="15" customHeight="1" x14ac:dyDescent="0.25">
      <c r="A63" s="1"/>
      <c r="B63" s="15">
        <v>8.6410414509505706E-3</v>
      </c>
      <c r="C63" s="15"/>
      <c r="D63" s="2">
        <v>18</v>
      </c>
      <c r="E63" s="2" t="s">
        <v>122</v>
      </c>
      <c r="F63" s="2" t="s">
        <v>91</v>
      </c>
      <c r="G63" s="13"/>
      <c r="H63" s="7">
        <v>7</v>
      </c>
      <c r="I63" s="1"/>
      <c r="J63" s="2" t="s">
        <v>122</v>
      </c>
      <c r="K63" s="2" t="s">
        <v>122</v>
      </c>
      <c r="L63" s="14"/>
      <c r="M63" s="14">
        <v>114.35531161060909</v>
      </c>
      <c r="N63" s="14">
        <v>115.01672998316909</v>
      </c>
      <c r="O63" s="14">
        <v>118.14823612480782</v>
      </c>
      <c r="P63" s="14">
        <v>113.14545916792481</v>
      </c>
      <c r="Q63" s="14">
        <v>110.61105393639902</v>
      </c>
      <c r="R63" s="14">
        <v>112.48507514772686</v>
      </c>
      <c r="S63" s="14">
        <v>109.34356002256681</v>
      </c>
      <c r="T63" s="14">
        <v>96.69780716066505</v>
      </c>
      <c r="U63" s="14">
        <v>100.77411590951409</v>
      </c>
      <c r="V63" s="14">
        <v>97.365441128704205</v>
      </c>
      <c r="W63" s="14">
        <v>95.427565675604129</v>
      </c>
      <c r="X63" s="14">
        <v>88.706951528972681</v>
      </c>
      <c r="Y63" s="14">
        <v>89.857821653900814</v>
      </c>
      <c r="Z63" s="14">
        <v>92.883574074460597</v>
      </c>
      <c r="AA63" s="14">
        <v>89.550253261103592</v>
      </c>
      <c r="AB63" s="14">
        <v>83.475998984537014</v>
      </c>
      <c r="AC63" s="14">
        <v>83.29070956963082</v>
      </c>
      <c r="AD63" s="14">
        <v>86.466352479891384</v>
      </c>
      <c r="AE63" s="14">
        <v>89.448348505833863</v>
      </c>
      <c r="AF63" s="14">
        <v>89.181457131950438</v>
      </c>
      <c r="AG63" s="14">
        <v>83.60708127472239</v>
      </c>
      <c r="AH63" s="14">
        <v>83.676931186633169</v>
      </c>
      <c r="AI63" s="14">
        <v>82.8657825497299</v>
      </c>
      <c r="AJ63" s="14">
        <v>81.523951236352715</v>
      </c>
      <c r="AK63" s="14">
        <v>76.290535116522349</v>
      </c>
      <c r="AL63" s="14">
        <v>79.969116354058457</v>
      </c>
      <c r="AM63" s="14">
        <v>82.435467960010556</v>
      </c>
      <c r="AN63" s="14">
        <v>84.300539394871493</v>
      </c>
      <c r="AO63" s="14">
        <v>78.768879728220654</v>
      </c>
      <c r="AP63" s="14">
        <v>81.356486895742805</v>
      </c>
      <c r="AQ63" s="14">
        <v>84.157145416528266</v>
      </c>
      <c r="AR63" s="14">
        <v>88.302453917405089</v>
      </c>
      <c r="AS63" s="14">
        <v>81.797910674210797</v>
      </c>
      <c r="AT63" s="14">
        <v>83.298310817970503</v>
      </c>
      <c r="AU63" s="14">
        <v>85.383836213991728</v>
      </c>
      <c r="AV63" s="14">
        <v>84.314590688783028</v>
      </c>
      <c r="AW63" s="14">
        <v>79.906256491698159</v>
      </c>
      <c r="AX63" s="14">
        <v>80.696913471178718</v>
      </c>
      <c r="AY63" s="14">
        <v>82.014972748907923</v>
      </c>
      <c r="AZ63" s="14">
        <v>83.346440231782069</v>
      </c>
      <c r="BA63" s="14">
        <v>72.910305515782696</v>
      </c>
      <c r="BB63" s="14">
        <v>68.069192245617074</v>
      </c>
      <c r="BC63" s="14">
        <v>77.17476350436705</v>
      </c>
      <c r="BD63" s="14">
        <v>84.022397199193108</v>
      </c>
      <c r="BE63" s="14">
        <v>81.06547191729581</v>
      </c>
      <c r="BF63" s="14">
        <v>80.182182501249031</v>
      </c>
      <c r="BG63" s="14">
        <v>83.776037079527029</v>
      </c>
    </row>
    <row r="64" spans="1:59" ht="15" customHeight="1" x14ac:dyDescent="0.25">
      <c r="A64" s="1"/>
      <c r="B64" s="15">
        <v>2.1003450419371905E-2</v>
      </c>
      <c r="C64" s="15"/>
      <c r="D64" s="2">
        <v>19</v>
      </c>
      <c r="E64" s="2" t="s">
        <v>123</v>
      </c>
      <c r="F64" s="2" t="s">
        <v>91</v>
      </c>
      <c r="G64" s="13"/>
      <c r="H64" s="7">
        <v>8</v>
      </c>
      <c r="I64" s="1"/>
      <c r="J64" s="2" t="s">
        <v>123</v>
      </c>
      <c r="K64" s="2" t="s">
        <v>123</v>
      </c>
      <c r="L64" s="14"/>
      <c r="M64" s="14">
        <v>665.09007104906368</v>
      </c>
      <c r="N64" s="14">
        <v>538.33569164735479</v>
      </c>
      <c r="O64" s="14">
        <v>667.37355762650111</v>
      </c>
      <c r="P64" s="14">
        <v>634.8111870020042</v>
      </c>
      <c r="Q64" s="14">
        <v>708.02961491565497</v>
      </c>
      <c r="R64" s="14">
        <v>641.6834867105207</v>
      </c>
      <c r="S64" s="14">
        <v>611.64998856403679</v>
      </c>
      <c r="T64" s="14">
        <v>564.14295662971631</v>
      </c>
      <c r="U64" s="14">
        <v>653.80336164419907</v>
      </c>
      <c r="V64" s="14">
        <v>589.12520549028363</v>
      </c>
      <c r="W64" s="14">
        <v>641.93003184106726</v>
      </c>
      <c r="X64" s="14">
        <v>638.28173645325467</v>
      </c>
      <c r="Y64" s="14">
        <v>688.59791963206953</v>
      </c>
      <c r="Z64" s="14">
        <v>896.70065009505777</v>
      </c>
      <c r="AA64" s="14">
        <v>781.8918303441983</v>
      </c>
      <c r="AB64" s="14">
        <v>723.87342868685278</v>
      </c>
      <c r="AC64" s="14">
        <v>699.2379581583034</v>
      </c>
      <c r="AD64" s="14">
        <v>706.80330542563183</v>
      </c>
      <c r="AE64" s="14">
        <v>740.74259202152666</v>
      </c>
      <c r="AF64" s="14">
        <v>745.98359671113008</v>
      </c>
      <c r="AG64" s="14">
        <v>707.10128309649372</v>
      </c>
      <c r="AH64" s="14">
        <v>636.04867844374439</v>
      </c>
      <c r="AI64" s="14">
        <v>755.96889023957158</v>
      </c>
      <c r="AJ64" s="14">
        <v>711.7948309300732</v>
      </c>
      <c r="AK64" s="14">
        <v>559.20056935131436</v>
      </c>
      <c r="AL64" s="14">
        <v>534.23052466991226</v>
      </c>
      <c r="AM64" s="14">
        <v>597.81786262599394</v>
      </c>
      <c r="AN64" s="14">
        <v>650.51668715076278</v>
      </c>
      <c r="AO64" s="14">
        <v>627.37144755508655</v>
      </c>
      <c r="AP64" s="14">
        <v>628.03278932704245</v>
      </c>
      <c r="AQ64" s="14">
        <v>623.93771286411379</v>
      </c>
      <c r="AR64" s="14">
        <v>710.713119466222</v>
      </c>
      <c r="AS64" s="14">
        <v>611.51839772580115</v>
      </c>
      <c r="AT64" s="14">
        <v>616.76949165337669</v>
      </c>
      <c r="AU64" s="14">
        <v>675.06715853237608</v>
      </c>
      <c r="AV64" s="14">
        <v>716.08482055812806</v>
      </c>
      <c r="AW64" s="14">
        <v>617.85927705944425</v>
      </c>
      <c r="AX64" s="14">
        <v>635.64935766877886</v>
      </c>
      <c r="AY64" s="14">
        <v>563.04174805837567</v>
      </c>
      <c r="AZ64" s="14">
        <v>647.13480278766269</v>
      </c>
      <c r="BA64" s="14">
        <v>403.29827758286376</v>
      </c>
      <c r="BB64" s="14">
        <v>264.36467344612805</v>
      </c>
      <c r="BC64" s="14">
        <v>391.85730370066955</v>
      </c>
      <c r="BD64" s="14">
        <v>569.61647528901403</v>
      </c>
      <c r="BE64" s="14">
        <v>594.44151739568088</v>
      </c>
      <c r="BF64" s="14">
        <v>500.11646653104452</v>
      </c>
      <c r="BG64" s="14">
        <v>567.12344713164248</v>
      </c>
    </row>
    <row r="65" spans="1:59" ht="15" customHeight="1" x14ac:dyDescent="0.25">
      <c r="A65" s="1"/>
      <c r="B65" s="15">
        <v>0.76294951793583765</v>
      </c>
      <c r="C65" s="15"/>
      <c r="D65" s="2">
        <v>20</v>
      </c>
      <c r="E65" s="2" t="s">
        <v>124</v>
      </c>
      <c r="F65" s="2" t="s">
        <v>91</v>
      </c>
      <c r="G65" s="13"/>
      <c r="H65" s="7">
        <v>9</v>
      </c>
      <c r="I65" s="1"/>
      <c r="J65" s="2" t="s">
        <v>124</v>
      </c>
      <c r="K65" s="2" t="s">
        <v>124</v>
      </c>
      <c r="L65" s="14"/>
      <c r="M65" s="14">
        <v>252.01653294344845</v>
      </c>
      <c r="N65" s="14">
        <v>306.14991899575625</v>
      </c>
      <c r="O65" s="14">
        <v>317.78881764284239</v>
      </c>
      <c r="P65" s="14">
        <v>328.31360809762651</v>
      </c>
      <c r="Q65" s="14">
        <v>396.34338481564464</v>
      </c>
      <c r="R65" s="14">
        <v>333.63112427512789</v>
      </c>
      <c r="S65" s="14">
        <v>418.59339758408305</v>
      </c>
      <c r="T65" s="14">
        <v>353.34751737555189</v>
      </c>
      <c r="U65" s="14">
        <v>346.86213517228214</v>
      </c>
      <c r="V65" s="14">
        <v>296.14461942448997</v>
      </c>
      <c r="W65" s="14">
        <v>303.55254758892062</v>
      </c>
      <c r="X65" s="14">
        <v>375.68812871672691</v>
      </c>
      <c r="Y65" s="14">
        <v>443.14194521291881</v>
      </c>
      <c r="Z65" s="14">
        <v>599.36883147113451</v>
      </c>
      <c r="AA65" s="14">
        <v>326.96688836082114</v>
      </c>
      <c r="AB65" s="14">
        <v>360.11200667814541</v>
      </c>
      <c r="AC65" s="14">
        <v>293.17918864240937</v>
      </c>
      <c r="AD65" s="14">
        <v>248.72087002091629</v>
      </c>
      <c r="AE65" s="14">
        <v>240.86876946219257</v>
      </c>
      <c r="AF65" s="14">
        <v>283.73145829245601</v>
      </c>
      <c r="AG65" s="14">
        <v>266.84177186729397</v>
      </c>
      <c r="AH65" s="14">
        <v>218.59782821866102</v>
      </c>
      <c r="AI65" s="14">
        <v>305.28158789020318</v>
      </c>
      <c r="AJ65" s="14">
        <v>300.68547914699752</v>
      </c>
      <c r="AK65" s="14">
        <v>272.37878561732435</v>
      </c>
      <c r="AL65" s="14">
        <v>221.10745287302092</v>
      </c>
      <c r="AM65" s="14">
        <v>199.92941296032501</v>
      </c>
      <c r="AN65" s="14">
        <v>379.68808061868964</v>
      </c>
      <c r="AO65" s="14">
        <v>304.01286676740705</v>
      </c>
      <c r="AP65" s="14">
        <v>248.33083044758018</v>
      </c>
      <c r="AQ65" s="14">
        <v>232.88689953282611</v>
      </c>
      <c r="AR65" s="14">
        <v>258.66700148357609</v>
      </c>
      <c r="AS65" s="14">
        <v>261.21439589570775</v>
      </c>
      <c r="AT65" s="14">
        <v>247.95546576425161</v>
      </c>
      <c r="AU65" s="14">
        <v>297.37026707534142</v>
      </c>
      <c r="AV65" s="14">
        <v>283.74955094281421</v>
      </c>
      <c r="AW65" s="14">
        <v>257.30560829770246</v>
      </c>
      <c r="AX65" s="14">
        <v>219.05307201516416</v>
      </c>
      <c r="AY65" s="14">
        <v>149.27031341394962</v>
      </c>
      <c r="AZ65" s="14">
        <v>241.0299937167122</v>
      </c>
      <c r="BA65" s="14">
        <v>252.61653051863343</v>
      </c>
      <c r="BB65" s="14">
        <v>156.72364743788003</v>
      </c>
      <c r="BC65" s="14">
        <v>221.01485223986575</v>
      </c>
      <c r="BD65" s="14">
        <v>269.21103145277527</v>
      </c>
      <c r="BE65" s="14">
        <v>351.89088274437574</v>
      </c>
      <c r="BF65" s="14">
        <v>243.11732748544574</v>
      </c>
      <c r="BG65" s="14">
        <v>261.69871754205133</v>
      </c>
    </row>
    <row r="66" spans="1:59" ht="15" customHeight="1" x14ac:dyDescent="0.25">
      <c r="A66" s="1"/>
      <c r="B66" s="15">
        <v>7.3713001650068417</v>
      </c>
      <c r="C66" s="15"/>
      <c r="D66" s="2">
        <v>21</v>
      </c>
      <c r="E66" s="2" t="s">
        <v>115</v>
      </c>
      <c r="F66" s="2" t="s">
        <v>91</v>
      </c>
      <c r="G66" s="13"/>
      <c r="H66" s="7">
        <v>10</v>
      </c>
      <c r="I66" s="1"/>
      <c r="J66" s="2" t="s">
        <v>115</v>
      </c>
      <c r="K66" s="2" t="s">
        <v>115</v>
      </c>
      <c r="L66" s="14"/>
      <c r="M66" s="14">
        <v>17.842716039999999</v>
      </c>
      <c r="N66" s="14">
        <v>305.14401099999998</v>
      </c>
      <c r="O66" s="14">
        <v>45.128834660000003</v>
      </c>
      <c r="P66" s="14">
        <v>24.09623165</v>
      </c>
      <c r="Q66" s="14">
        <v>-56.345074459999999</v>
      </c>
      <c r="R66" s="14">
        <v>55.22650325</v>
      </c>
      <c r="S66" s="14">
        <v>131.35829039999999</v>
      </c>
      <c r="T66" s="14">
        <v>136.86686030000001</v>
      </c>
      <c r="U66" s="14">
        <v>33.55821881</v>
      </c>
      <c r="V66" s="14">
        <v>13.448037380000001</v>
      </c>
      <c r="W66" s="14">
        <v>140.75700520000001</v>
      </c>
      <c r="X66" s="14">
        <v>82.332286789999998</v>
      </c>
      <c r="Y66" s="14">
        <v>-180.78</v>
      </c>
      <c r="Z66" s="14">
        <v>-428.27</v>
      </c>
      <c r="AA66" s="14">
        <v>-128.54</v>
      </c>
      <c r="AB66" s="14">
        <v>-198.77</v>
      </c>
      <c r="AC66" s="14">
        <v>-6.68</v>
      </c>
      <c r="AD66" s="14">
        <v>-9.82</v>
      </c>
      <c r="AE66" s="14">
        <v>-38.17</v>
      </c>
      <c r="AF66" s="14">
        <v>-79.66</v>
      </c>
      <c r="AG66" s="14">
        <v>33.75</v>
      </c>
      <c r="AH66" s="14">
        <v>-22.74</v>
      </c>
      <c r="AI66" s="14">
        <v>-60.73</v>
      </c>
      <c r="AJ66" s="14">
        <v>-62.85</v>
      </c>
      <c r="AK66" s="14">
        <v>364.21</v>
      </c>
      <c r="AL66" s="14">
        <v>240.94</v>
      </c>
      <c r="AM66" s="14">
        <v>146.08000000000001</v>
      </c>
      <c r="AN66" s="14">
        <v>-169.27</v>
      </c>
      <c r="AO66" s="14">
        <v>106.66</v>
      </c>
      <c r="AP66" s="14">
        <v>57.83</v>
      </c>
      <c r="AQ66" s="14">
        <v>32.380000000000003</v>
      </c>
      <c r="AR66" s="14">
        <v>68.86</v>
      </c>
      <c r="AS66" s="14">
        <v>26.66</v>
      </c>
      <c r="AT66" s="14">
        <v>38.409999999999997</v>
      </c>
      <c r="AU66" s="14">
        <v>-99.11</v>
      </c>
      <c r="AV66" s="14">
        <v>117.07</v>
      </c>
      <c r="AW66" s="14">
        <v>44.75</v>
      </c>
      <c r="AX66" s="14">
        <v>74.81</v>
      </c>
      <c r="AY66" s="14">
        <v>271.20999999999998</v>
      </c>
      <c r="AZ66" s="14">
        <v>17.45</v>
      </c>
      <c r="BA66" s="14">
        <v>303.72000000000003</v>
      </c>
      <c r="BB66" s="14">
        <v>427.56</v>
      </c>
      <c r="BC66" s="14">
        <v>273.94</v>
      </c>
      <c r="BD66" s="14">
        <v>-131.31</v>
      </c>
      <c r="BE66" s="14">
        <v>-170.02</v>
      </c>
      <c r="BF66" s="14">
        <v>40.68</v>
      </c>
      <c r="BG66" s="14">
        <v>-26.66</v>
      </c>
    </row>
    <row r="67" spans="1:59" ht="15" customHeight="1" x14ac:dyDescent="0.25">
      <c r="A67" s="1"/>
      <c r="B67" s="15">
        <v>-0.14757883444094644</v>
      </c>
      <c r="C67" s="15"/>
      <c r="D67" s="2">
        <v>22</v>
      </c>
      <c r="E67" s="2" t="s">
        <v>116</v>
      </c>
      <c r="F67" s="2" t="s">
        <v>91</v>
      </c>
      <c r="G67" s="13"/>
      <c r="H67" s="7">
        <v>11</v>
      </c>
      <c r="I67" s="1"/>
      <c r="J67" s="2" t="s">
        <v>116</v>
      </c>
      <c r="K67" s="2" t="s">
        <v>116</v>
      </c>
      <c r="L67" s="14"/>
      <c r="M67" s="14">
        <v>59.710230660943424</v>
      </c>
      <c r="N67" s="14">
        <v>14.21425685564013</v>
      </c>
      <c r="O67" s="14">
        <v>24.0358804834521</v>
      </c>
      <c r="P67" s="14">
        <v>-18.809865495559784</v>
      </c>
      <c r="Q67" s="14">
        <v>142.46376118248392</v>
      </c>
      <c r="R67" s="14">
        <v>69.444805288669755</v>
      </c>
      <c r="S67" s="14">
        <v>148.80803935164806</v>
      </c>
      <c r="T67" s="14">
        <v>120.06989158441145</v>
      </c>
      <c r="U67" s="14">
        <v>122.47402309680066</v>
      </c>
      <c r="V67" s="14">
        <v>170.68999645132308</v>
      </c>
      <c r="W67" s="14">
        <v>117.75585547280566</v>
      </c>
      <c r="X67" s="14">
        <v>158.26341333077704</v>
      </c>
      <c r="Y67" s="14">
        <v>170.54748589253177</v>
      </c>
      <c r="Z67" s="14">
        <v>181.43536849609188</v>
      </c>
      <c r="AA67" s="14">
        <v>126.88124796199524</v>
      </c>
      <c r="AB67" s="14">
        <v>150.58624953438877</v>
      </c>
      <c r="AC67" s="14">
        <v>118.797971592075</v>
      </c>
      <c r="AD67" s="14">
        <v>169.59630471407823</v>
      </c>
      <c r="AE67" s="14">
        <v>176.981047104867</v>
      </c>
      <c r="AF67" s="14">
        <v>135.75672346258781</v>
      </c>
      <c r="AG67" s="14">
        <v>103.06531538823977</v>
      </c>
      <c r="AH67" s="14">
        <v>141.35956601976693</v>
      </c>
      <c r="AI67" s="14">
        <v>172.40502549979351</v>
      </c>
      <c r="AJ67" s="14">
        <v>162.72038872403883</v>
      </c>
      <c r="AK67" s="14">
        <v>110.58790150734346</v>
      </c>
      <c r="AL67" s="14">
        <v>84.924372128282158</v>
      </c>
      <c r="AM67" s="14">
        <v>88.950645787159829</v>
      </c>
      <c r="AN67" s="14">
        <v>110.39690522362274</v>
      </c>
      <c r="AO67" s="14">
        <v>92.042883620806009</v>
      </c>
      <c r="AP67" s="14">
        <v>96.26125553099844</v>
      </c>
      <c r="AQ67" s="14">
        <v>96.593428753139875</v>
      </c>
      <c r="AR67" s="14">
        <v>93.658524797272833</v>
      </c>
      <c r="AS67" s="14">
        <v>84.792101099811475</v>
      </c>
      <c r="AT67" s="14">
        <v>152.77419702921765</v>
      </c>
      <c r="AU67" s="14">
        <v>240.54430274271004</v>
      </c>
      <c r="AV67" s="14">
        <v>178.11568725548616</v>
      </c>
      <c r="AW67" s="14">
        <v>146.23106735523854</v>
      </c>
      <c r="AX67" s="14">
        <v>227.80415013589851</v>
      </c>
      <c r="AY67" s="14">
        <v>113.45774419717108</v>
      </c>
      <c r="AZ67" s="14">
        <v>117.91232312952221</v>
      </c>
      <c r="BA67" s="14">
        <v>140.7671602655447</v>
      </c>
      <c r="BB67" s="14">
        <v>63.73692297459187</v>
      </c>
      <c r="BC67" s="14">
        <v>-10.589555013705773</v>
      </c>
      <c r="BD67" s="14">
        <v>61.038443515813029</v>
      </c>
      <c r="BE67" s="14">
        <v>133.43125710771506</v>
      </c>
      <c r="BF67" s="14">
        <v>190.64429827506817</v>
      </c>
      <c r="BG67" s="14">
        <v>69.332043815799153</v>
      </c>
    </row>
    <row r="68" spans="1:59" ht="15" customHeight="1" x14ac:dyDescent="0.25">
      <c r="A68" s="1"/>
      <c r="B68" s="15">
        <v>-1.379005336786876E-2</v>
      </c>
      <c r="C68" s="15"/>
      <c r="D68" s="2">
        <v>23</v>
      </c>
      <c r="E68" s="2" t="s">
        <v>84</v>
      </c>
      <c r="F68" s="2" t="s">
        <v>91</v>
      </c>
      <c r="G68" s="13"/>
      <c r="H68" s="7">
        <v>12</v>
      </c>
      <c r="I68" s="1"/>
      <c r="J68" s="2" t="s">
        <v>84</v>
      </c>
      <c r="K68" s="2" t="s">
        <v>84</v>
      </c>
      <c r="L68" s="14"/>
      <c r="M68" s="14">
        <v>994.65955069345569</v>
      </c>
      <c r="N68" s="14">
        <v>1163.8438784987511</v>
      </c>
      <c r="O68" s="14">
        <v>1054.3270904127955</v>
      </c>
      <c r="P68" s="14">
        <v>968.41116125407109</v>
      </c>
      <c r="Q68" s="14">
        <v>1190.4916864537836</v>
      </c>
      <c r="R68" s="14">
        <v>1099.9859195243184</v>
      </c>
      <c r="S68" s="14">
        <v>1310.4097158997679</v>
      </c>
      <c r="T68" s="14">
        <v>1174.4272258896797</v>
      </c>
      <c r="U68" s="14">
        <v>1156.6977387232819</v>
      </c>
      <c r="V68" s="14">
        <v>1069.4078587460967</v>
      </c>
      <c r="W68" s="14">
        <v>1203.9954401027937</v>
      </c>
      <c r="X68" s="14">
        <v>1254.5655652907585</v>
      </c>
      <c r="Y68" s="14">
        <v>1121.5073507375203</v>
      </c>
      <c r="Z68" s="14">
        <v>1249.2348500622843</v>
      </c>
      <c r="AA68" s="14">
        <v>1107.1999666670147</v>
      </c>
      <c r="AB68" s="14">
        <v>1035.8016848993871</v>
      </c>
      <c r="AC68" s="14">
        <v>1104.5351183927878</v>
      </c>
      <c r="AD68" s="14">
        <v>1115.3004801606264</v>
      </c>
      <c r="AE68" s="14">
        <v>1120.4224085885862</v>
      </c>
      <c r="AF68" s="14">
        <v>1085.8117784661738</v>
      </c>
      <c r="AG68" s="14">
        <v>1110.7583703520274</v>
      </c>
      <c r="AH68" s="14">
        <v>973.26607268217231</v>
      </c>
      <c r="AI68" s="14">
        <v>1172.9255036295683</v>
      </c>
      <c r="AJ68" s="14">
        <v>1112.3506988011095</v>
      </c>
      <c r="AK68" s="14">
        <v>1306.3772564759822</v>
      </c>
      <c r="AL68" s="14">
        <v>1081.2023496712154</v>
      </c>
      <c r="AM68" s="14">
        <v>1032.7779213734789</v>
      </c>
      <c r="AN68" s="14">
        <v>971.33167299307524</v>
      </c>
      <c r="AO68" s="14">
        <v>1130.0871979432995</v>
      </c>
      <c r="AP68" s="14">
        <v>1030.454875305621</v>
      </c>
      <c r="AQ68" s="14">
        <v>985.79804115007971</v>
      </c>
      <c r="AR68" s="14">
        <v>1131.8986457470708</v>
      </c>
      <c r="AS68" s="14">
        <v>984.18489472132035</v>
      </c>
      <c r="AT68" s="14">
        <v>1055.9091544468458</v>
      </c>
      <c r="AU68" s="14">
        <v>1113.8717283504275</v>
      </c>
      <c r="AV68" s="14">
        <v>1295.0200587564284</v>
      </c>
      <c r="AW68" s="14">
        <v>1066.1459527123852</v>
      </c>
      <c r="AX68" s="14">
        <v>1157.3165798198415</v>
      </c>
      <c r="AY68" s="14">
        <v>1096.9798056694963</v>
      </c>
      <c r="AZ68" s="14">
        <v>1023.5271196338971</v>
      </c>
      <c r="BA68" s="14">
        <v>1100.4019683670419</v>
      </c>
      <c r="BB68" s="14">
        <v>912.38524385860001</v>
      </c>
      <c r="BC68" s="14">
        <v>876.22260092682961</v>
      </c>
      <c r="BD68" s="14">
        <v>768.55595025760226</v>
      </c>
      <c r="BE68" s="14">
        <v>909.74365724777169</v>
      </c>
      <c r="BF68" s="14">
        <v>974.55809229155841</v>
      </c>
      <c r="BG68" s="14">
        <v>871.49420848949296</v>
      </c>
    </row>
    <row r="69" spans="1:59" ht="15" customHeight="1" x14ac:dyDescent="0.25">
      <c r="A69" s="1"/>
      <c r="B69" s="15">
        <v>0.3529791386024641</v>
      </c>
      <c r="C69" s="15"/>
      <c r="D69" s="2">
        <v>24</v>
      </c>
      <c r="E69" s="2" t="s">
        <v>125</v>
      </c>
      <c r="F69" s="2" t="s">
        <v>91</v>
      </c>
      <c r="G69" s="13"/>
      <c r="H69" s="7">
        <v>13</v>
      </c>
      <c r="I69" s="1"/>
      <c r="J69" s="2" t="s">
        <v>125</v>
      </c>
      <c r="K69" s="2" t="s">
        <v>125</v>
      </c>
      <c r="L69" s="14"/>
      <c r="M69" s="14">
        <v>1.8775957888658468</v>
      </c>
      <c r="N69" s="14">
        <v>-19.209239585726209</v>
      </c>
      <c r="O69" s="14">
        <v>1.6454003313390331</v>
      </c>
      <c r="P69" s="14">
        <v>151.17322031673973</v>
      </c>
      <c r="Q69" s="14">
        <v>-156.13365202105115</v>
      </c>
      <c r="R69" s="14">
        <v>40.886728696233604</v>
      </c>
      <c r="S69" s="14">
        <v>-98.428970240912349</v>
      </c>
      <c r="T69" s="14">
        <v>-36.182939218928823</v>
      </c>
      <c r="U69" s="14">
        <v>-70.204543856616056</v>
      </c>
      <c r="V69" s="14">
        <v>50.4811442713426</v>
      </c>
      <c r="W69" s="14">
        <v>10.719459970282969</v>
      </c>
      <c r="X69" s="14">
        <v>-126.62949582046758</v>
      </c>
      <c r="Y69" s="14">
        <v>-64.174591401628732</v>
      </c>
      <c r="Z69" s="14">
        <v>-213.13546293474428</v>
      </c>
      <c r="AA69" s="14">
        <v>29.63202500184525</v>
      </c>
      <c r="AB69" s="14">
        <v>69.794564905053903</v>
      </c>
      <c r="AC69" s="14">
        <v>16.556769981694742</v>
      </c>
      <c r="AD69" s="14">
        <v>-11.21676406736924</v>
      </c>
      <c r="AE69" s="14">
        <v>-11.2501870160213</v>
      </c>
      <c r="AF69" s="14">
        <v>87.816961732579102</v>
      </c>
      <c r="AG69" s="14">
        <v>13.28948302717572</v>
      </c>
      <c r="AH69" s="14">
        <v>105.42036330234714</v>
      </c>
      <c r="AI69" s="14">
        <v>-40.552788036955235</v>
      </c>
      <c r="AJ69" s="14">
        <v>1.379714606090829</v>
      </c>
      <c r="AK69" s="14">
        <v>-53.566965356902529</v>
      </c>
      <c r="AL69" s="14">
        <v>131.7259330733898</v>
      </c>
      <c r="AM69" s="14">
        <v>150.76481650599817</v>
      </c>
      <c r="AN69" s="14">
        <v>165.03532210051026</v>
      </c>
      <c r="AO69" s="14">
        <v>-41.077156750083304</v>
      </c>
      <c r="AP69" s="14">
        <v>115.65110003616996</v>
      </c>
      <c r="AQ69" s="14">
        <v>251.19482917341873</v>
      </c>
      <c r="AR69" s="14">
        <v>60.72253333467529</v>
      </c>
      <c r="AS69" s="14">
        <v>169.15725066149355</v>
      </c>
      <c r="AT69" s="14">
        <v>84.836590539000781</v>
      </c>
      <c r="AU69" s="14">
        <v>126.2730156083519</v>
      </c>
      <c r="AV69" s="14">
        <v>-56.313363485403215</v>
      </c>
      <c r="AW69" s="14">
        <v>53.614218653171747</v>
      </c>
      <c r="AX69" s="14">
        <v>77.186385297593006</v>
      </c>
      <c r="AY69" s="14">
        <v>187.85335878110618</v>
      </c>
      <c r="AZ69" s="14">
        <v>215.70282132549539</v>
      </c>
      <c r="BA69" s="14">
        <v>77.577775889126542</v>
      </c>
      <c r="BB69" s="14">
        <v>128.30526194428012</v>
      </c>
      <c r="BC69" s="14">
        <v>403.16734395432275</v>
      </c>
      <c r="BD69" s="14">
        <v>456.91243143603106</v>
      </c>
      <c r="BE69" s="14">
        <v>213.32000190887049</v>
      </c>
      <c r="BF69" s="14">
        <v>168.58924363019185</v>
      </c>
      <c r="BG69" s="14">
        <v>367.4286911966575</v>
      </c>
    </row>
    <row r="70" spans="1:59" ht="15" customHeight="1" x14ac:dyDescent="0.25">
      <c r="A70" s="1"/>
      <c r="B70" s="15">
        <v>2.3580509882181522E-2</v>
      </c>
      <c r="C70" s="15"/>
      <c r="D70" s="2">
        <v>25</v>
      </c>
      <c r="E70" s="2" t="s">
        <v>126</v>
      </c>
      <c r="F70" s="2" t="s">
        <v>91</v>
      </c>
      <c r="G70" s="13"/>
      <c r="H70" s="7">
        <v>14</v>
      </c>
      <c r="I70" s="1"/>
      <c r="J70" s="2" t="s">
        <v>126</v>
      </c>
      <c r="K70" s="2" t="s">
        <v>126</v>
      </c>
      <c r="L70" s="14"/>
      <c r="M70" s="14">
        <v>996.53714648232153</v>
      </c>
      <c r="N70" s="14">
        <v>1144.6346389130249</v>
      </c>
      <c r="O70" s="14">
        <v>1055.9724907441346</v>
      </c>
      <c r="P70" s="14">
        <v>1119.5843815708108</v>
      </c>
      <c r="Q70" s="14">
        <v>1034.3580344327324</v>
      </c>
      <c r="R70" s="14">
        <v>1140.872648220552</v>
      </c>
      <c r="S70" s="14">
        <v>1211.9807456588555</v>
      </c>
      <c r="T70" s="14">
        <v>1138.2442866707509</v>
      </c>
      <c r="U70" s="14">
        <v>1086.4931948666658</v>
      </c>
      <c r="V70" s="14">
        <v>1119.8890030174393</v>
      </c>
      <c r="W70" s="14">
        <v>1214.7149000730767</v>
      </c>
      <c r="X70" s="14">
        <v>1127.9360694702909</v>
      </c>
      <c r="Y70" s="14">
        <v>1057.3327593358915</v>
      </c>
      <c r="Z70" s="14">
        <v>1036.09938712754</v>
      </c>
      <c r="AA70" s="14">
        <v>1136.8319916688599</v>
      </c>
      <c r="AB70" s="14">
        <v>1105.596249804441</v>
      </c>
      <c r="AC70" s="14">
        <v>1121.0918883744826</v>
      </c>
      <c r="AD70" s="14">
        <v>1104.0837160932572</v>
      </c>
      <c r="AE70" s="14">
        <v>1109.1722215725649</v>
      </c>
      <c r="AF70" s="14">
        <v>1173.6287401987529</v>
      </c>
      <c r="AG70" s="14">
        <v>1124.0478533792032</v>
      </c>
      <c r="AH70" s="14">
        <v>1078.6864359845194</v>
      </c>
      <c r="AI70" s="14">
        <v>1132.3727155926131</v>
      </c>
      <c r="AJ70" s="14">
        <v>1113.7304134072003</v>
      </c>
      <c r="AK70" s="14">
        <v>1252.8102911190797</v>
      </c>
      <c r="AL70" s="14">
        <v>1212.9282827446052</v>
      </c>
      <c r="AM70" s="14">
        <v>1183.542737879477</v>
      </c>
      <c r="AN70" s="14">
        <v>1136.3669950935855</v>
      </c>
      <c r="AO70" s="14">
        <v>1089.0100411932162</v>
      </c>
      <c r="AP70" s="14">
        <v>1146.105975341791</v>
      </c>
      <c r="AQ70" s="14">
        <v>1236.9928703234984</v>
      </c>
      <c r="AR70" s="14">
        <v>1192.621179081746</v>
      </c>
      <c r="AS70" s="14">
        <v>1153.3421453828139</v>
      </c>
      <c r="AT70" s="14">
        <v>1140.7457449858466</v>
      </c>
      <c r="AU70" s="14">
        <v>1240.1447439587794</v>
      </c>
      <c r="AV70" s="14">
        <v>1238.7066952710252</v>
      </c>
      <c r="AW70" s="14">
        <v>1119.760171365557</v>
      </c>
      <c r="AX70" s="14">
        <v>1234.5029651174345</v>
      </c>
      <c r="AY70" s="14">
        <v>1284.8331644506025</v>
      </c>
      <c r="AZ70" s="14">
        <v>1239.2299409593925</v>
      </c>
      <c r="BA70" s="14">
        <v>1177.9797442561685</v>
      </c>
      <c r="BB70" s="14">
        <v>1040.6905058028801</v>
      </c>
      <c r="BC70" s="14">
        <v>1279.3899448811524</v>
      </c>
      <c r="BD70" s="14">
        <v>1225.4683816936333</v>
      </c>
      <c r="BE70" s="14">
        <v>1123.0636591566422</v>
      </c>
      <c r="BF70" s="14">
        <v>1143.1473359217503</v>
      </c>
      <c r="BG70" s="14">
        <v>1238.9228996861505</v>
      </c>
    </row>
    <row r="71" spans="1:59" ht="15" customHeight="1" x14ac:dyDescent="0.25">
      <c r="A71" s="1"/>
      <c r="B71" s="2" t="s">
        <v>82</v>
      </c>
      <c r="C71" s="2"/>
      <c r="D71" s="2"/>
      <c r="E71" s="13" t="s">
        <v>86</v>
      </c>
      <c r="F71" s="2"/>
      <c r="G71" s="13" t="s">
        <v>86</v>
      </c>
      <c r="H71" s="7"/>
      <c r="I71" s="1"/>
      <c r="J71" s="2"/>
      <c r="K71" s="2"/>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row>
    <row r="72" spans="1:59" ht="15" customHeight="1" x14ac:dyDescent="0.25">
      <c r="A72" s="1"/>
      <c r="B72" s="15">
        <v>0.49994287633794965</v>
      </c>
      <c r="C72" s="2"/>
      <c r="D72" s="2">
        <v>9</v>
      </c>
      <c r="E72" s="2" t="s">
        <v>95</v>
      </c>
      <c r="F72" s="2" t="s">
        <v>106</v>
      </c>
      <c r="G72" s="13"/>
      <c r="H72" s="7">
        <v>1</v>
      </c>
      <c r="I72" s="1"/>
      <c r="J72" s="2" t="s">
        <v>95</v>
      </c>
      <c r="K72" s="2" t="s">
        <v>95</v>
      </c>
      <c r="L72" s="14"/>
      <c r="M72" s="14">
        <v>190.86518726172773</v>
      </c>
      <c r="N72" s="14">
        <v>117.27024530928182</v>
      </c>
      <c r="O72" s="14">
        <v>166.61232100456573</v>
      </c>
      <c r="P72" s="14">
        <v>186.90895298625648</v>
      </c>
      <c r="Q72" s="14">
        <v>198.75967692652551</v>
      </c>
      <c r="R72" s="14">
        <v>179.78178544067305</v>
      </c>
      <c r="S72" s="14">
        <v>127.0322309722761</v>
      </c>
      <c r="T72" s="14">
        <v>113.73756841237801</v>
      </c>
      <c r="U72" s="14">
        <v>147.52604278294368</v>
      </c>
      <c r="V72" s="14">
        <v>133.8356787238273</v>
      </c>
      <c r="W72" s="14">
        <v>147.19689776680727</v>
      </c>
      <c r="X72" s="14">
        <v>166.60891343254167</v>
      </c>
      <c r="Y72" s="14">
        <v>144.65052104445505</v>
      </c>
      <c r="Z72" s="14">
        <v>188.53390171165518</v>
      </c>
      <c r="AA72" s="14">
        <v>146.16233246560444</v>
      </c>
      <c r="AB72" s="14">
        <v>138.08302599790261</v>
      </c>
      <c r="AC72" s="14">
        <v>123.68849937180565</v>
      </c>
      <c r="AD72" s="14">
        <v>151.56657694526021</v>
      </c>
      <c r="AE72" s="14">
        <v>183.08347948089079</v>
      </c>
      <c r="AF72" s="14">
        <v>169.15277480971457</v>
      </c>
      <c r="AG72" s="14">
        <v>150.70482133800485</v>
      </c>
      <c r="AH72" s="14">
        <v>121.47015904540478</v>
      </c>
      <c r="AI72" s="14">
        <v>214.13879867766045</v>
      </c>
      <c r="AJ72" s="14">
        <v>175.98326126082318</v>
      </c>
      <c r="AK72" s="14">
        <v>79.777117136462749</v>
      </c>
      <c r="AL72" s="14">
        <v>89.838518822237376</v>
      </c>
      <c r="AM72" s="14">
        <v>152.69484303324532</v>
      </c>
      <c r="AN72" s="14">
        <v>182.19829974779267</v>
      </c>
      <c r="AO72" s="14">
        <v>123.72511020516356</v>
      </c>
      <c r="AP72" s="14">
        <v>160.95005276780358</v>
      </c>
      <c r="AQ72" s="14">
        <v>134.79821424274854</v>
      </c>
      <c r="AR72" s="14">
        <v>182.42781676708637</v>
      </c>
      <c r="AS72" s="14">
        <v>119.2043261082341</v>
      </c>
      <c r="AT72" s="14">
        <v>149.94356069198909</v>
      </c>
      <c r="AU72" s="14">
        <v>148.78774380416081</v>
      </c>
      <c r="AV72" s="14">
        <v>180.0700076737572</v>
      </c>
      <c r="AW72" s="14">
        <v>125.41784433676347</v>
      </c>
      <c r="AX72" s="14">
        <v>168.64313127578745</v>
      </c>
      <c r="AY72" s="14">
        <v>101.56630420270452</v>
      </c>
      <c r="AZ72" s="14">
        <v>148.99838433648088</v>
      </c>
      <c r="BA72" s="14">
        <v>73.854687933646261</v>
      </c>
      <c r="BB72" s="14">
        <v>43.974826558568118</v>
      </c>
      <c r="BC72" s="14">
        <v>60.795732737081813</v>
      </c>
      <c r="BD72" s="14">
        <v>137.30112407542836</v>
      </c>
      <c r="BE72" s="14">
        <v>102.50761701824999</v>
      </c>
      <c r="BF72" s="14">
        <v>60.137599203989986</v>
      </c>
      <c r="BG72" s="14">
        <v>96.226063196256092</v>
      </c>
    </row>
    <row r="73" spans="1:59" ht="15" customHeight="1" x14ac:dyDescent="0.25">
      <c r="A73" s="1"/>
      <c r="B73" s="15">
        <v>0.35055565577999515</v>
      </c>
      <c r="C73" s="2"/>
      <c r="D73" s="2">
        <v>10</v>
      </c>
      <c r="E73" s="2" t="s">
        <v>127</v>
      </c>
      <c r="F73" s="2" t="s">
        <v>106</v>
      </c>
      <c r="G73" s="13"/>
      <c r="H73" s="7">
        <v>2</v>
      </c>
      <c r="I73" s="1"/>
      <c r="J73" s="2" t="s">
        <v>127</v>
      </c>
      <c r="K73" s="2" t="s">
        <v>127</v>
      </c>
      <c r="L73" s="14"/>
      <c r="M73" s="14">
        <v>9.27108116764275</v>
      </c>
      <c r="N73" s="14">
        <v>6.0493882686676423</v>
      </c>
      <c r="O73" s="14">
        <v>6.6161042734260604</v>
      </c>
      <c r="P73" s="14">
        <v>4.5366764275256219</v>
      </c>
      <c r="Q73" s="14">
        <v>9.4862619531349957</v>
      </c>
      <c r="R73" s="14">
        <v>5.697762929267272</v>
      </c>
      <c r="S73" s="14">
        <v>5.2335985415660051</v>
      </c>
      <c r="T73" s="14">
        <v>3.7863947785893965</v>
      </c>
      <c r="U73" s="14">
        <v>8.8621702730506833</v>
      </c>
      <c r="V73" s="14">
        <v>5.7721318180027339</v>
      </c>
      <c r="W73" s="14">
        <v>5.9497164554967155</v>
      </c>
      <c r="X73" s="14">
        <v>5.5623294474410265</v>
      </c>
      <c r="Y73" s="14">
        <v>6.016551131770413</v>
      </c>
      <c r="Z73" s="14">
        <v>6.8076462206952302</v>
      </c>
      <c r="AA73" s="14">
        <v>5.1500911826748181</v>
      </c>
      <c r="AB73" s="14">
        <v>5.3576026677445432</v>
      </c>
      <c r="AC73" s="14">
        <v>4.17485173807599</v>
      </c>
      <c r="AD73" s="14">
        <v>6.0737194644300736</v>
      </c>
      <c r="AE73" s="14">
        <v>5.514184215844784</v>
      </c>
      <c r="AF73" s="14">
        <v>6.0865727768795459</v>
      </c>
      <c r="AG73" s="14">
        <v>5.3167399757477769</v>
      </c>
      <c r="AH73" s="14">
        <v>5.3626236029708974</v>
      </c>
      <c r="AI73" s="14">
        <v>5.9168985319320919</v>
      </c>
      <c r="AJ73" s="14">
        <v>6.5772514614389648</v>
      </c>
      <c r="AK73" s="14">
        <v>6.4334790182700088</v>
      </c>
      <c r="AL73" s="14">
        <v>6.1760728850343565</v>
      </c>
      <c r="AM73" s="14">
        <v>6.3669320566855294</v>
      </c>
      <c r="AN73" s="14">
        <v>7.2425216368116407</v>
      </c>
      <c r="AO73" s="14">
        <v>6.5891485986354077</v>
      </c>
      <c r="AP73" s="14">
        <v>6.8067350862065474</v>
      </c>
      <c r="AQ73" s="14">
        <v>6.441848244801939</v>
      </c>
      <c r="AR73" s="14">
        <v>8.228455685131447</v>
      </c>
      <c r="AS73" s="14">
        <v>6.906389000539888</v>
      </c>
      <c r="AT73" s="14">
        <v>6.0060615775858937</v>
      </c>
      <c r="AU73" s="14">
        <v>5.727663420321746</v>
      </c>
      <c r="AV73" s="14">
        <v>6.7494486423370903</v>
      </c>
      <c r="AW73" s="14">
        <v>7.8530279005938768</v>
      </c>
      <c r="AX73" s="14">
        <v>5.5324554198273033</v>
      </c>
      <c r="AY73" s="14">
        <v>4.5466307362573977</v>
      </c>
      <c r="AZ73" s="14">
        <v>5.8590858420648075</v>
      </c>
      <c r="BA73" s="14">
        <v>7.0662765055641827</v>
      </c>
      <c r="BB73" s="14">
        <v>1.265463854956826</v>
      </c>
      <c r="BC73" s="14">
        <v>3.579911125818787</v>
      </c>
      <c r="BD73" s="14">
        <v>4.9128892219248836</v>
      </c>
      <c r="BE73" s="14">
        <v>6.6335350522167191</v>
      </c>
      <c r="BF73" s="14">
        <v>5.3127520417733756</v>
      </c>
      <c r="BG73" s="14">
        <v>5.405647443862045</v>
      </c>
    </row>
    <row r="74" spans="1:59" ht="15" customHeight="1" x14ac:dyDescent="0.25">
      <c r="A74" s="1"/>
      <c r="B74" s="15">
        <v>-0.25907346353949323</v>
      </c>
      <c r="C74" s="2"/>
      <c r="D74" s="2">
        <v>11</v>
      </c>
      <c r="E74" s="2" t="s">
        <v>128</v>
      </c>
      <c r="F74" s="2" t="s">
        <v>106</v>
      </c>
      <c r="G74" s="13"/>
      <c r="H74" s="7">
        <v>3</v>
      </c>
      <c r="I74" s="1"/>
      <c r="J74" s="2" t="s">
        <v>128</v>
      </c>
      <c r="K74" s="2" t="s">
        <v>128</v>
      </c>
      <c r="L74" s="14"/>
      <c r="M74" s="14">
        <v>0</v>
      </c>
      <c r="N74" s="14">
        <v>0</v>
      </c>
      <c r="O74" s="14">
        <v>0</v>
      </c>
      <c r="P74" s="14">
        <v>0</v>
      </c>
      <c r="Q74" s="14">
        <v>0</v>
      </c>
      <c r="R74" s="14">
        <v>0</v>
      </c>
      <c r="S74" s="14">
        <v>0</v>
      </c>
      <c r="T74" s="14">
        <v>0</v>
      </c>
      <c r="U74" s="14">
        <v>0</v>
      </c>
      <c r="V74" s="14">
        <v>0</v>
      </c>
      <c r="W74" s="14">
        <v>0</v>
      </c>
      <c r="X74" s="14">
        <v>0</v>
      </c>
      <c r="Y74" s="14">
        <v>0</v>
      </c>
      <c r="Z74" s="14">
        <v>0</v>
      </c>
      <c r="AA74" s="14">
        <v>0</v>
      </c>
      <c r="AB74" s="14">
        <v>0</v>
      </c>
      <c r="AC74" s="14">
        <v>2.6824999999999997</v>
      </c>
      <c r="AD74" s="14">
        <v>2.7679999999999998</v>
      </c>
      <c r="AE74" s="14">
        <v>1.911</v>
      </c>
      <c r="AF74" s="14">
        <v>1.7610000000000001</v>
      </c>
      <c r="AG74" s="14">
        <v>3.1257499999999996</v>
      </c>
      <c r="AH74" s="14">
        <v>3.0254400000000001</v>
      </c>
      <c r="AI74" s="14">
        <v>2.1539499999999996</v>
      </c>
      <c r="AJ74" s="14">
        <v>2.3557100000000002</v>
      </c>
      <c r="AK74" s="14">
        <v>2.5886599999999995</v>
      </c>
      <c r="AL74" s="14">
        <v>3.2657120000000002</v>
      </c>
      <c r="AM74" s="14">
        <v>2.2862354999999992</v>
      </c>
      <c r="AN74" s="14">
        <v>2.3304897999999996</v>
      </c>
      <c r="AO74" s="14">
        <v>2.700593</v>
      </c>
      <c r="AP74" s="14">
        <v>2.8108551999999998</v>
      </c>
      <c r="AQ74" s="14">
        <v>2.4388051999999996</v>
      </c>
      <c r="AR74" s="14">
        <v>3.2311612300000001</v>
      </c>
      <c r="AS74" s="14">
        <v>2.1435040499999998</v>
      </c>
      <c r="AT74" s="14">
        <v>2.2556414</v>
      </c>
      <c r="AU74" s="14">
        <v>2.5055813040000001</v>
      </c>
      <c r="AV74" s="14">
        <v>2.7000451070000007</v>
      </c>
      <c r="AW74" s="14">
        <v>2.0386587665000002</v>
      </c>
      <c r="AX74" s="14">
        <v>1.8310772600000003</v>
      </c>
      <c r="AY74" s="14">
        <v>2.0137743519199995</v>
      </c>
      <c r="AZ74" s="14">
        <v>2.0035383409500001</v>
      </c>
      <c r="BA74" s="14">
        <v>1.3493111365499999</v>
      </c>
      <c r="BB74" s="14">
        <v>0.52123175330000004</v>
      </c>
      <c r="BC74" s="14">
        <v>0.68413230557599991</v>
      </c>
      <c r="BD74" s="14">
        <v>1.7176537557125002</v>
      </c>
      <c r="BE74" s="14">
        <v>1.7691733638599998</v>
      </c>
      <c r="BF74" s="14">
        <v>0.98062801373699993</v>
      </c>
      <c r="BG74" s="14">
        <v>0.57890820892905004</v>
      </c>
    </row>
    <row r="75" spans="1:59" ht="15" customHeight="1" x14ac:dyDescent="0.25">
      <c r="A75" s="1"/>
      <c r="B75" s="15">
        <v>-9.6025073339077727E-3</v>
      </c>
      <c r="C75" s="2"/>
      <c r="D75" s="2">
        <v>12</v>
      </c>
      <c r="E75" s="2" t="s">
        <v>129</v>
      </c>
      <c r="F75" s="2" t="s">
        <v>106</v>
      </c>
      <c r="G75" s="13"/>
      <c r="H75" s="7">
        <v>4</v>
      </c>
      <c r="I75" s="1"/>
      <c r="J75" s="2" t="s">
        <v>129</v>
      </c>
      <c r="K75" s="2" t="s">
        <v>129</v>
      </c>
      <c r="L75" s="14"/>
      <c r="M75" s="14">
        <v>128.85658307352688</v>
      </c>
      <c r="N75" s="14">
        <v>98.503407746685426</v>
      </c>
      <c r="O75" s="14">
        <v>126.01006411135205</v>
      </c>
      <c r="P75" s="14">
        <v>139.31564436562522</v>
      </c>
      <c r="Q75" s="14">
        <v>166.8534323492261</v>
      </c>
      <c r="R75" s="14">
        <v>126.72661304229263</v>
      </c>
      <c r="S75" s="14">
        <v>151.6546622311989</v>
      </c>
      <c r="T75" s="14">
        <v>161.31675891253346</v>
      </c>
      <c r="U75" s="14">
        <v>181.86580150533024</v>
      </c>
      <c r="V75" s="14">
        <v>146.94805490030234</v>
      </c>
      <c r="W75" s="14">
        <v>155.45847045269315</v>
      </c>
      <c r="X75" s="14">
        <v>169.93516016689065</v>
      </c>
      <c r="Y75" s="14">
        <v>239.81896647356817</v>
      </c>
      <c r="Z75" s="14">
        <v>358.41596377677246</v>
      </c>
      <c r="AA75" s="14">
        <v>246.58138078618646</v>
      </c>
      <c r="AB75" s="14">
        <v>186.49156434765982</v>
      </c>
      <c r="AC75" s="14">
        <v>256.23568932871956</v>
      </c>
      <c r="AD75" s="14">
        <v>199.75472008319096</v>
      </c>
      <c r="AE75" s="14">
        <v>194.17208464079357</v>
      </c>
      <c r="AF75" s="14">
        <v>225.11311100400542</v>
      </c>
      <c r="AG75" s="14">
        <v>235.24707205991496</v>
      </c>
      <c r="AH75" s="14">
        <v>184.54297534165022</v>
      </c>
      <c r="AI75" s="14">
        <v>199.46498393562246</v>
      </c>
      <c r="AJ75" s="14">
        <v>206.59508751676105</v>
      </c>
      <c r="AK75" s="14">
        <v>195.26295177991116</v>
      </c>
      <c r="AL75" s="14">
        <v>159.77315022159476</v>
      </c>
      <c r="AM75" s="14">
        <v>153.65409602096648</v>
      </c>
      <c r="AN75" s="14">
        <v>184.17225884317952</v>
      </c>
      <c r="AO75" s="14">
        <v>192.06282061948062</v>
      </c>
      <c r="AP75" s="14">
        <v>152.0610339608555</v>
      </c>
      <c r="AQ75" s="14">
        <v>173.0655712684466</v>
      </c>
      <c r="AR75" s="14">
        <v>198.52808187470259</v>
      </c>
      <c r="AS75" s="14">
        <v>201.69544620659593</v>
      </c>
      <c r="AT75" s="14">
        <v>156.89170424290205</v>
      </c>
      <c r="AU75" s="14">
        <v>191.70033694337425</v>
      </c>
      <c r="AV75" s="14">
        <v>192.67585021483833</v>
      </c>
      <c r="AW75" s="14">
        <v>197.87485312991504</v>
      </c>
      <c r="AX75" s="14">
        <v>147.04389870447929</v>
      </c>
      <c r="AY75" s="14">
        <v>166.13215037469718</v>
      </c>
      <c r="AZ75" s="14">
        <v>170.73712461</v>
      </c>
      <c r="BA75" s="14">
        <v>67.129109224648772</v>
      </c>
      <c r="BB75" s="14">
        <v>94.278331392963608</v>
      </c>
      <c r="BC75" s="14">
        <v>122.82092212000002</v>
      </c>
      <c r="BD75" s="14">
        <v>149.05446561000002</v>
      </c>
      <c r="BE75" s="14">
        <v>200.28574517079741</v>
      </c>
      <c r="BF75" s="14">
        <v>151.95247360635</v>
      </c>
      <c r="BG75" s="14">
        <v>162.99694751520005</v>
      </c>
    </row>
    <row r="76" spans="1:59" ht="15" customHeight="1" x14ac:dyDescent="0.25">
      <c r="A76" s="1"/>
      <c r="B76" s="15">
        <v>-3.1902367594058512E-2</v>
      </c>
      <c r="C76" s="2"/>
      <c r="D76" s="2">
        <v>13</v>
      </c>
      <c r="E76" s="2" t="s">
        <v>97</v>
      </c>
      <c r="F76" s="2" t="s">
        <v>106</v>
      </c>
      <c r="G76" s="13"/>
      <c r="H76" s="7">
        <v>5</v>
      </c>
      <c r="I76" s="1"/>
      <c r="J76" s="2" t="s">
        <v>97</v>
      </c>
      <c r="K76" s="2" t="s">
        <v>97</v>
      </c>
      <c r="L76" s="14"/>
      <c r="M76" s="14">
        <v>121.01434971672106</v>
      </c>
      <c r="N76" s="14">
        <v>91.090084713148556</v>
      </c>
      <c r="O76" s="14">
        <v>118.75178022784213</v>
      </c>
      <c r="P76" s="14">
        <v>131.09183919589137</v>
      </c>
      <c r="Q76" s="14">
        <v>154.34011068977372</v>
      </c>
      <c r="R76" s="14">
        <v>114.56032392038105</v>
      </c>
      <c r="S76" s="14">
        <v>140.36323631772828</v>
      </c>
      <c r="T76" s="14">
        <v>147.91586419667325</v>
      </c>
      <c r="U76" s="14">
        <v>168.55019214673428</v>
      </c>
      <c r="V76" s="14">
        <v>132.13723486262006</v>
      </c>
      <c r="W76" s="14">
        <v>143.33721018578797</v>
      </c>
      <c r="X76" s="14">
        <v>155.33337917504923</v>
      </c>
      <c r="Y76" s="14">
        <v>219.84547060050474</v>
      </c>
      <c r="Z76" s="14">
        <v>326.9375507124181</v>
      </c>
      <c r="AA76" s="14">
        <v>229.43655405348454</v>
      </c>
      <c r="AB76" s="14">
        <v>162.57592819573108</v>
      </c>
      <c r="AC76" s="14">
        <v>235.95629185094433</v>
      </c>
      <c r="AD76" s="14">
        <v>184.56520793657438</v>
      </c>
      <c r="AE76" s="14">
        <v>181.04223062275167</v>
      </c>
      <c r="AF76" s="14">
        <v>205.26983783961629</v>
      </c>
      <c r="AG76" s="14">
        <v>219.8150944560285</v>
      </c>
      <c r="AH76" s="14">
        <v>172.48779437834673</v>
      </c>
      <c r="AI76" s="14">
        <v>184.09122849525468</v>
      </c>
      <c r="AJ76" s="14">
        <v>191.05202487432891</v>
      </c>
      <c r="AK76" s="14">
        <v>183.12641039032769</v>
      </c>
      <c r="AL76" s="14">
        <v>149.12115022159475</v>
      </c>
      <c r="AM76" s="14">
        <v>144.10448172096648</v>
      </c>
      <c r="AN76" s="14">
        <v>168.46443364317952</v>
      </c>
      <c r="AO76" s="14">
        <v>179.09566761948059</v>
      </c>
      <c r="AP76" s="14">
        <v>141.0569391483555</v>
      </c>
      <c r="AQ76" s="14">
        <v>162.0405267228216</v>
      </c>
      <c r="AR76" s="14">
        <v>182.9738595967026</v>
      </c>
      <c r="AS76" s="14">
        <v>187.54983769159591</v>
      </c>
      <c r="AT76" s="14">
        <v>144.09102187790205</v>
      </c>
      <c r="AU76" s="14">
        <v>176.64559714107423</v>
      </c>
      <c r="AV76" s="14">
        <v>178.02585021483833</v>
      </c>
      <c r="AW76" s="14">
        <v>183.58687227647755</v>
      </c>
      <c r="AX76" s="14">
        <v>135.96389870447928</v>
      </c>
      <c r="AY76" s="14">
        <v>158.0591503746972</v>
      </c>
      <c r="AZ76" s="14">
        <v>160.39712460999999</v>
      </c>
      <c r="BA76" s="14">
        <v>61.295109224648769</v>
      </c>
      <c r="BB76" s="14">
        <v>90.664331392963604</v>
      </c>
      <c r="BC76" s="14">
        <v>118.53892212000001</v>
      </c>
      <c r="BD76" s="14">
        <v>143.28146561000003</v>
      </c>
      <c r="BE76" s="14">
        <v>193.79574517079743</v>
      </c>
      <c r="BF76" s="14">
        <v>146.81147360635001</v>
      </c>
      <c r="BG76" s="14">
        <v>156.81094751520004</v>
      </c>
    </row>
    <row r="77" spans="1:59" ht="15" customHeight="1" x14ac:dyDescent="0.25">
      <c r="A77" s="1"/>
      <c r="B77" s="15">
        <v>0.34921653648313988</v>
      </c>
      <c r="C77" s="2"/>
      <c r="D77" s="2">
        <v>14</v>
      </c>
      <c r="E77" s="2" t="s">
        <v>130</v>
      </c>
      <c r="F77" s="2" t="s">
        <v>106</v>
      </c>
      <c r="G77" s="13"/>
      <c r="H77" s="7">
        <v>6</v>
      </c>
      <c r="I77" s="1"/>
      <c r="J77" s="2" t="s">
        <v>130</v>
      </c>
      <c r="K77" s="2" t="s">
        <v>130</v>
      </c>
      <c r="L77" s="14"/>
      <c r="M77" s="14">
        <v>5.8111293522451462</v>
      </c>
      <c r="N77" s="14">
        <v>5.3610932706310663</v>
      </c>
      <c r="O77" s="14">
        <v>5.7057550060679612</v>
      </c>
      <c r="P77" s="14">
        <v>6.1192368750000004</v>
      </c>
      <c r="Q77" s="14">
        <v>10.60470382867133</v>
      </c>
      <c r="R77" s="14">
        <v>10.22305270979021</v>
      </c>
      <c r="S77" s="14">
        <v>10.049819034965036</v>
      </c>
      <c r="T77" s="14">
        <v>11.387526125874126</v>
      </c>
      <c r="U77" s="14">
        <v>11.216651824817522</v>
      </c>
      <c r="V77" s="14">
        <v>12.764928832116791</v>
      </c>
      <c r="W77" s="14">
        <v>11.067167791970803</v>
      </c>
      <c r="X77" s="14">
        <v>12.58966204379562</v>
      </c>
      <c r="Y77" s="14">
        <v>17.3895625</v>
      </c>
      <c r="Z77" s="14">
        <v>28.844625000000001</v>
      </c>
      <c r="AA77" s="14">
        <v>14.9828125</v>
      </c>
      <c r="AB77" s="14">
        <v>21.39</v>
      </c>
      <c r="AC77" s="14">
        <v>18.350999999999999</v>
      </c>
      <c r="AD77" s="14">
        <v>12.867000000000001</v>
      </c>
      <c r="AE77" s="14">
        <v>11.224</v>
      </c>
      <c r="AF77" s="14">
        <v>17.600000000000001</v>
      </c>
      <c r="AG77" s="14">
        <v>13.6</v>
      </c>
      <c r="AH77" s="14">
        <v>10.497999999999999</v>
      </c>
      <c r="AI77" s="14">
        <v>13.692</v>
      </c>
      <c r="AJ77" s="14">
        <v>13.567</v>
      </c>
      <c r="AK77" s="14">
        <v>10.199999999999999</v>
      </c>
      <c r="AL77" s="14">
        <v>8.7520000000000007</v>
      </c>
      <c r="AM77" s="14">
        <v>8.3146142999999988</v>
      </c>
      <c r="AN77" s="14">
        <v>14.164075200000001</v>
      </c>
      <c r="AO77" s="14">
        <v>11.1918405</v>
      </c>
      <c r="AP77" s="14">
        <v>9.5394620000000003</v>
      </c>
      <c r="AQ77" s="14">
        <v>9.6629360300000009</v>
      </c>
      <c r="AR77" s="14">
        <v>13.879222277999999</v>
      </c>
      <c r="AS77" s="14">
        <v>12.345608515</v>
      </c>
      <c r="AT77" s="14">
        <v>11.420682365000001</v>
      </c>
      <c r="AU77" s="14">
        <v>13.624739802300001</v>
      </c>
      <c r="AV77" s="14">
        <v>13.25</v>
      </c>
      <c r="AW77" s="14">
        <v>12.687980853437502</v>
      </c>
      <c r="AX77" s="14">
        <v>9.7799999999999994</v>
      </c>
      <c r="AY77" s="14">
        <v>6.8730000000000002</v>
      </c>
      <c r="AZ77" s="14">
        <v>9</v>
      </c>
      <c r="BA77" s="14">
        <v>4.6040000000000001</v>
      </c>
      <c r="BB77" s="14">
        <v>2.7839999999999998</v>
      </c>
      <c r="BC77" s="14">
        <v>3.302</v>
      </c>
      <c r="BD77" s="14">
        <v>4.673</v>
      </c>
      <c r="BE77" s="14">
        <v>5.04</v>
      </c>
      <c r="BF77" s="14">
        <v>4.351</v>
      </c>
      <c r="BG77" s="14">
        <v>5.4660000000000002</v>
      </c>
    </row>
    <row r="78" spans="1:59" ht="15" customHeight="1" x14ac:dyDescent="0.25">
      <c r="A78" s="1"/>
      <c r="B78" s="15">
        <v>-8.625178203438888E-3</v>
      </c>
      <c r="C78" s="2"/>
      <c r="D78" s="2">
        <v>15</v>
      </c>
      <c r="E78" s="2" t="s">
        <v>131</v>
      </c>
      <c r="F78" s="2" t="s">
        <v>106</v>
      </c>
      <c r="G78" s="13"/>
      <c r="H78" s="7">
        <v>7</v>
      </c>
      <c r="I78" s="1"/>
      <c r="J78" s="2" t="s">
        <v>131</v>
      </c>
      <c r="K78" s="2" t="s">
        <v>131</v>
      </c>
      <c r="L78" s="14"/>
      <c r="M78" s="14">
        <v>2.0311040045606794</v>
      </c>
      <c r="N78" s="14">
        <v>2.0522297629058057</v>
      </c>
      <c r="O78" s="14">
        <v>1.5525288774419508</v>
      </c>
      <c r="P78" s="14">
        <v>2.1045682947338471</v>
      </c>
      <c r="Q78" s="14">
        <v>1.9086178307810502</v>
      </c>
      <c r="R78" s="14">
        <v>1.9432364121213606</v>
      </c>
      <c r="S78" s="14">
        <v>1.2416068785055949</v>
      </c>
      <c r="T78" s="14">
        <v>2.0133685899860829</v>
      </c>
      <c r="U78" s="14">
        <v>2.0989575337784454</v>
      </c>
      <c r="V78" s="14">
        <v>2.0458912055654879</v>
      </c>
      <c r="W78" s="14">
        <v>1.0540924749343779</v>
      </c>
      <c r="X78" s="14">
        <v>2.012118948045801</v>
      </c>
      <c r="Y78" s="14">
        <v>2.5839333730634091</v>
      </c>
      <c r="Z78" s="14">
        <v>2.6337880643543485</v>
      </c>
      <c r="AA78" s="14">
        <v>2.1620142327019338</v>
      </c>
      <c r="AB78" s="14">
        <v>2.525636151928754</v>
      </c>
      <c r="AC78" s="14">
        <v>1.9283974777752264</v>
      </c>
      <c r="AD78" s="14">
        <v>2.322512146616587</v>
      </c>
      <c r="AE78" s="14">
        <v>1.9058540180419155</v>
      </c>
      <c r="AF78" s="14">
        <v>2.2432731643891271</v>
      </c>
      <c r="AG78" s="14">
        <v>1.831977603886465</v>
      </c>
      <c r="AH78" s="14">
        <v>1.5571809633034952</v>
      </c>
      <c r="AI78" s="14">
        <v>1.681755440367775</v>
      </c>
      <c r="AJ78" s="14">
        <v>1.9760626424321359</v>
      </c>
      <c r="AK78" s="14">
        <v>1.9365413895834931</v>
      </c>
      <c r="AL78" s="14">
        <v>1.9</v>
      </c>
      <c r="AM78" s="14">
        <v>1.2350000000000001</v>
      </c>
      <c r="AN78" s="14">
        <v>1.54375</v>
      </c>
      <c r="AO78" s="14">
        <v>1.7753124999999998</v>
      </c>
      <c r="AP78" s="14">
        <v>1.4646328124999999</v>
      </c>
      <c r="AQ78" s="14">
        <v>1.3621085156249999</v>
      </c>
      <c r="AR78" s="14">
        <v>1.675</v>
      </c>
      <c r="AS78" s="14">
        <v>1.8</v>
      </c>
      <c r="AT78" s="14">
        <v>1.38</v>
      </c>
      <c r="AU78" s="14">
        <v>1.43</v>
      </c>
      <c r="AV78" s="14">
        <v>1.4</v>
      </c>
      <c r="AW78" s="14">
        <v>1.6</v>
      </c>
      <c r="AX78" s="14">
        <v>1.3</v>
      </c>
      <c r="AY78" s="14">
        <v>1.2</v>
      </c>
      <c r="AZ78" s="14">
        <v>1.34</v>
      </c>
      <c r="BA78" s="14">
        <v>1.23</v>
      </c>
      <c r="BB78" s="14">
        <v>0.83</v>
      </c>
      <c r="BC78" s="14">
        <v>0.98</v>
      </c>
      <c r="BD78" s="14">
        <v>1.1000000000000001</v>
      </c>
      <c r="BE78" s="14">
        <v>1.45</v>
      </c>
      <c r="BF78" s="14">
        <v>0.79</v>
      </c>
      <c r="BG78" s="14">
        <v>0.72</v>
      </c>
    </row>
    <row r="79" spans="1:59" ht="15" customHeight="1" x14ac:dyDescent="0.25">
      <c r="A79" s="1"/>
      <c r="B79" s="15">
        <v>0.36822986182092055</v>
      </c>
      <c r="C79" s="2"/>
      <c r="D79" s="2">
        <v>16</v>
      </c>
      <c r="E79" s="2" t="s">
        <v>132</v>
      </c>
      <c r="F79" s="2" t="s">
        <v>106</v>
      </c>
      <c r="G79" s="13"/>
      <c r="H79" s="7">
        <v>8</v>
      </c>
      <c r="I79" s="1"/>
      <c r="J79" s="2" t="s">
        <v>132</v>
      </c>
      <c r="K79" s="2" t="s">
        <v>132</v>
      </c>
      <c r="L79" s="14"/>
      <c r="M79" s="14">
        <v>4.7536462727885134</v>
      </c>
      <c r="N79" s="14">
        <v>4.8053611402765473</v>
      </c>
      <c r="O79" s="14">
        <v>4.2239758041437678</v>
      </c>
      <c r="P79" s="14">
        <v>6.9699462314305958</v>
      </c>
      <c r="Q79" s="14">
        <v>3.9720346170427243</v>
      </c>
      <c r="R79" s="14">
        <v>3.9464415404512678</v>
      </c>
      <c r="S79" s="14">
        <v>4.1121093645359013</v>
      </c>
      <c r="T79" s="14">
        <v>3.8952553872683584</v>
      </c>
      <c r="U79" s="14">
        <v>3.9860438767953359</v>
      </c>
      <c r="V79" s="14">
        <v>4.3610291180430929</v>
      </c>
      <c r="W79" s="14">
        <v>4.105624694855881</v>
      </c>
      <c r="X79" s="14">
        <v>3.6591761729503345</v>
      </c>
      <c r="Y79" s="14">
        <v>3.3551638460111644</v>
      </c>
      <c r="Z79" s="14">
        <v>3.8832287703082056</v>
      </c>
      <c r="AA79" s="14">
        <v>4.6787613886995487</v>
      </c>
      <c r="AB79" s="14">
        <v>5.0350132316946024</v>
      </c>
      <c r="AC79" s="14">
        <v>3.7573499233309233</v>
      </c>
      <c r="AD79" s="14">
        <v>3.6950231132233449</v>
      </c>
      <c r="AE79" s="14">
        <v>4.151921951453466</v>
      </c>
      <c r="AF79" s="14">
        <v>4.8454303231444396</v>
      </c>
      <c r="AG79" s="14">
        <v>3.1957957065799971</v>
      </c>
      <c r="AH79" s="14">
        <v>3.8690209501456287</v>
      </c>
      <c r="AI79" s="14">
        <v>4.3753416659505504</v>
      </c>
      <c r="AJ79" s="14">
        <v>5.0667828010009428</v>
      </c>
      <c r="AK79" s="14">
        <v>3.5541967139835355</v>
      </c>
      <c r="AL79" s="14">
        <v>4.0394035758726679</v>
      </c>
      <c r="AM79" s="14">
        <v>4.1618557836903394</v>
      </c>
      <c r="AN79" s="14">
        <v>5.1706158355271459</v>
      </c>
      <c r="AO79" s="14">
        <v>3.2669631524209404</v>
      </c>
      <c r="AP79" s="14">
        <v>4.1091167287227313</v>
      </c>
      <c r="AQ79" s="14">
        <v>4.1202372258534359</v>
      </c>
      <c r="AR79" s="14">
        <v>5.1189096771718745</v>
      </c>
      <c r="AS79" s="14">
        <v>3.3323024154693592</v>
      </c>
      <c r="AT79" s="14">
        <v>4.1091167287227313</v>
      </c>
      <c r="AU79" s="14">
        <v>3.9966301090778327</v>
      </c>
      <c r="AV79" s="14">
        <v>5.0165314836284365</v>
      </c>
      <c r="AW79" s="14">
        <v>3.3989484637787464</v>
      </c>
      <c r="AX79" s="14">
        <v>4.191299063297186</v>
      </c>
      <c r="AY79" s="14">
        <v>4.1964616145317244</v>
      </c>
      <c r="AZ79" s="14">
        <v>5.217192742973574</v>
      </c>
      <c r="BA79" s="14">
        <v>3.0590536174008718</v>
      </c>
      <c r="BB79" s="14">
        <v>2.5147794379783117</v>
      </c>
      <c r="BC79" s="14">
        <v>3.5669923723519656</v>
      </c>
      <c r="BD79" s="14">
        <v>4.6954734686762167</v>
      </c>
      <c r="BE79" s="14">
        <v>2.7531482556607845</v>
      </c>
      <c r="BF79" s="14">
        <v>3.520691213169636</v>
      </c>
      <c r="BG79" s="14">
        <v>4.0999999999999996</v>
      </c>
    </row>
    <row r="80" spans="1:59" ht="15" customHeight="1" x14ac:dyDescent="0.25">
      <c r="A80" s="1"/>
      <c r="B80" s="15">
        <v>0.11939354698290527</v>
      </c>
      <c r="C80" s="2"/>
      <c r="D80" s="2">
        <v>17</v>
      </c>
      <c r="E80" s="2" t="s">
        <v>133</v>
      </c>
      <c r="F80" s="2" t="s">
        <v>106</v>
      </c>
      <c r="G80" s="13"/>
      <c r="H80" s="7">
        <v>9</v>
      </c>
      <c r="I80" s="1"/>
      <c r="J80" s="2" t="s">
        <v>133</v>
      </c>
      <c r="K80" s="2" t="s">
        <v>133</v>
      </c>
      <c r="L80" s="14"/>
      <c r="M80" s="14">
        <v>9.6287269403003091</v>
      </c>
      <c r="N80" s="14">
        <v>6.3022213675103504</v>
      </c>
      <c r="O80" s="14">
        <v>11.015857992113618</v>
      </c>
      <c r="P80" s="14">
        <v>6.4560914667547422</v>
      </c>
      <c r="Q80" s="14">
        <v>10.800543051406184</v>
      </c>
      <c r="R80" s="14">
        <v>6.0650945729510912</v>
      </c>
      <c r="S80" s="14">
        <v>9.6194458076664233</v>
      </c>
      <c r="T80" s="14">
        <v>6.9037252502542499</v>
      </c>
      <c r="U80" s="14">
        <v>11.583383138084308</v>
      </c>
      <c r="V80" s="14">
        <v>7.0643256747384715</v>
      </c>
      <c r="W80" s="14">
        <v>8.9868221230485545</v>
      </c>
      <c r="X80" s="14">
        <v>7.5855827167954128</v>
      </c>
      <c r="Y80" s="14">
        <v>12.286987302291074</v>
      </c>
      <c r="Z80" s="14">
        <v>10.275912306955304</v>
      </c>
      <c r="AA80" s="14">
        <v>9.6303472444285951</v>
      </c>
      <c r="AB80" s="14">
        <v>8.9804351822052162</v>
      </c>
      <c r="AC80" s="14">
        <v>11.514394388149032</v>
      </c>
      <c r="AD80" s="14">
        <v>9.0505640333382651</v>
      </c>
      <c r="AE80" s="14">
        <v>8.208357510454583</v>
      </c>
      <c r="AF80" s="14">
        <v>7.7093889166011875</v>
      </c>
      <c r="AG80" s="14">
        <v>12.090114107556484</v>
      </c>
      <c r="AH80" s="14">
        <v>8.4630798752895391</v>
      </c>
      <c r="AI80" s="14">
        <v>9.3093878628184932</v>
      </c>
      <c r="AJ80" s="14">
        <v>9.0301062269339383</v>
      </c>
      <c r="AK80" s="14">
        <v>10.8</v>
      </c>
      <c r="AL80" s="14">
        <v>9.3960000000000008</v>
      </c>
      <c r="AM80" s="14">
        <v>8.6913000000000018</v>
      </c>
      <c r="AN80" s="14">
        <v>9.4735170000000011</v>
      </c>
      <c r="AO80" s="14">
        <v>9.2366790750000014</v>
      </c>
      <c r="AP80" s="14">
        <v>10.160346982500004</v>
      </c>
      <c r="AQ80" s="14">
        <v>9.2569999999999997</v>
      </c>
      <c r="AR80" s="14">
        <v>9.9049899999999997</v>
      </c>
      <c r="AS80" s="14">
        <v>9.4906877495625039</v>
      </c>
      <c r="AT80" s="14">
        <v>11.199011544483755</v>
      </c>
      <c r="AU80" s="14">
        <v>10.3</v>
      </c>
      <c r="AV80" s="14">
        <v>10.895489000000001</v>
      </c>
      <c r="AW80" s="14">
        <v>10.060129014536255</v>
      </c>
      <c r="AX80" s="14">
        <v>11.758962121707942</v>
      </c>
      <c r="AY80" s="14">
        <v>8.7550000000000008</v>
      </c>
      <c r="AZ80" s="14">
        <v>9.8059401000000008</v>
      </c>
      <c r="BA80" s="14">
        <v>4.527058056541315</v>
      </c>
      <c r="BB80" s="14">
        <v>4.11563674259778</v>
      </c>
      <c r="BC80" s="14">
        <v>4.3775000000000004</v>
      </c>
      <c r="BD80" s="14">
        <v>7.8447520800000019</v>
      </c>
      <c r="BE80" s="14">
        <v>5.9757166346345354</v>
      </c>
      <c r="BF80" s="14">
        <v>4.2956651420575911</v>
      </c>
      <c r="BG80" s="14">
        <v>6.8289000000000009</v>
      </c>
    </row>
    <row r="81" spans="1:59" ht="15" customHeight="1" x14ac:dyDescent="0.25">
      <c r="A81" s="1"/>
      <c r="B81" s="15">
        <v>0.12411049296874976</v>
      </c>
      <c r="C81" s="2"/>
      <c r="D81" s="2">
        <v>18</v>
      </c>
      <c r="E81" s="2" t="s">
        <v>134</v>
      </c>
      <c r="F81" s="2" t="s">
        <v>106</v>
      </c>
      <c r="G81" s="13"/>
      <c r="H81" s="7">
        <v>10</v>
      </c>
      <c r="I81" s="1"/>
      <c r="J81" s="2" t="s">
        <v>134</v>
      </c>
      <c r="K81" s="2" t="s">
        <v>134</v>
      </c>
      <c r="L81" s="14"/>
      <c r="M81" s="14">
        <v>2.7017328097313138</v>
      </c>
      <c r="N81" s="14">
        <v>3.0879634762934662</v>
      </c>
      <c r="O81" s="14">
        <v>4.0130659505595716</v>
      </c>
      <c r="P81" s="14">
        <v>1.6949785683083862</v>
      </c>
      <c r="Q81" s="14">
        <v>3.5250490571221662</v>
      </c>
      <c r="R81" s="14">
        <v>3.0833991831327698</v>
      </c>
      <c r="S81" s="14">
        <v>2.6806542539586888</v>
      </c>
      <c r="T81" s="14">
        <v>1.3515842530780153</v>
      </c>
      <c r="U81" s="14">
        <v>2.7405376082675641</v>
      </c>
      <c r="V81" s="14">
        <v>3.1708372068273221</v>
      </c>
      <c r="W81" s="14">
        <v>3.3658303099610412</v>
      </c>
      <c r="X81" s="14">
        <v>3.6836503576473563</v>
      </c>
      <c r="Y81" s="14">
        <v>3.2933266154265075</v>
      </c>
      <c r="Z81" s="14">
        <v>5.7112100140494144</v>
      </c>
      <c r="AA81" s="14">
        <v>5.2036802274358056</v>
      </c>
      <c r="AB81" s="14">
        <v>4.1149695597452194</v>
      </c>
      <c r="AC81" s="14">
        <v>4.878825530239765</v>
      </c>
      <c r="AD81" s="14">
        <v>3.6971453009180553</v>
      </c>
      <c r="AE81" s="14">
        <v>5.0011706268703584</v>
      </c>
      <c r="AF81" s="14">
        <v>5.0494532833224763</v>
      </c>
      <c r="AG81" s="14">
        <v>5.1227668067517538</v>
      </c>
      <c r="AH81" s="14">
        <v>3.0736600840510517</v>
      </c>
      <c r="AI81" s="14">
        <v>3.6115505987599859</v>
      </c>
      <c r="AJ81" s="14">
        <v>3.503204080797186</v>
      </c>
      <c r="AK81" s="14">
        <v>3.95862061130082</v>
      </c>
      <c r="AL81" s="14">
        <v>3.463793034888218</v>
      </c>
      <c r="AM81" s="14">
        <v>3.2906033831438068</v>
      </c>
      <c r="AN81" s="14">
        <v>3.4551335523009969</v>
      </c>
      <c r="AO81" s="14">
        <v>3.282376874685947</v>
      </c>
      <c r="AP81" s="14">
        <v>3.7062585473303935</v>
      </c>
      <c r="AQ81" s="14">
        <v>2.9615430448294258</v>
      </c>
      <c r="AR81" s="14">
        <v>3.351479545731967</v>
      </c>
      <c r="AS81" s="14">
        <v>3.15</v>
      </c>
      <c r="AT81" s="14">
        <v>3.04</v>
      </c>
      <c r="AU81" s="14">
        <v>3.28</v>
      </c>
      <c r="AV81" s="14">
        <v>3.45</v>
      </c>
      <c r="AW81" s="14">
        <v>3.16</v>
      </c>
      <c r="AX81" s="14">
        <v>3</v>
      </c>
      <c r="AY81" s="14">
        <v>2.9</v>
      </c>
      <c r="AZ81" s="14">
        <v>3.15</v>
      </c>
      <c r="BA81" s="14">
        <v>2.2364999999999999</v>
      </c>
      <c r="BB81" s="14">
        <v>1.78</v>
      </c>
      <c r="BC81" s="14">
        <v>2.4500000000000002</v>
      </c>
      <c r="BD81" s="14">
        <v>2.6949999999999998</v>
      </c>
      <c r="BE81" s="14">
        <v>2.82</v>
      </c>
      <c r="BF81" s="14">
        <v>2.25</v>
      </c>
      <c r="BG81" s="14">
        <v>1.3120000000000001</v>
      </c>
    </row>
    <row r="82" spans="1:59" ht="15" customHeight="1" x14ac:dyDescent="0.25">
      <c r="A82" s="1"/>
      <c r="B82" s="15">
        <v>0.17527667187499985</v>
      </c>
      <c r="C82" s="2"/>
      <c r="D82" s="2">
        <v>19</v>
      </c>
      <c r="E82" s="2" t="s">
        <v>135</v>
      </c>
      <c r="F82" s="2" t="s">
        <v>106</v>
      </c>
      <c r="G82" s="13"/>
      <c r="H82" s="7">
        <v>11</v>
      </c>
      <c r="I82" s="1"/>
      <c r="J82" s="2" t="s">
        <v>135</v>
      </c>
      <c r="K82" s="2" t="s">
        <v>135</v>
      </c>
      <c r="L82" s="14"/>
      <c r="M82" s="14">
        <v>1.9306783074883305</v>
      </c>
      <c r="N82" s="14">
        <v>2.2015464004915311</v>
      </c>
      <c r="O82" s="14">
        <v>2.3024250371344461</v>
      </c>
      <c r="P82" s="14">
        <v>2.102952219120195</v>
      </c>
      <c r="Q82" s="14">
        <v>1.9296324075134237</v>
      </c>
      <c r="R82" s="14">
        <v>2.4994286127151657</v>
      </c>
      <c r="S82" s="14">
        <v>1.869501369362768</v>
      </c>
      <c r="T82" s="14">
        <v>2.5692168184949207</v>
      </c>
      <c r="U82" s="14">
        <v>1.9699194577833561</v>
      </c>
      <c r="V82" s="14">
        <v>2.1858660007865778</v>
      </c>
      <c r="W82" s="14">
        <v>2.1108544065465598</v>
      </c>
      <c r="X82" s="14">
        <v>3.4094654300322165</v>
      </c>
      <c r="Y82" s="14">
        <v>2.7897249727520914</v>
      </c>
      <c r="Z82" s="14">
        <v>4.5504145931503492</v>
      </c>
      <c r="AA82" s="14">
        <v>3.7821277479213329</v>
      </c>
      <c r="AB82" s="14">
        <v>3.2276736114943447</v>
      </c>
      <c r="AC82" s="14">
        <v>3.6103550928307704</v>
      </c>
      <c r="AD82" s="14">
        <v>3.8195947304828906</v>
      </c>
      <c r="AE82" s="14">
        <v>3.4570237375698043</v>
      </c>
      <c r="AF82" s="14">
        <v>3.1209904049282913</v>
      </c>
      <c r="AG82" s="14">
        <v>3.4298373381892318</v>
      </c>
      <c r="AH82" s="14">
        <v>2.6581239370966547</v>
      </c>
      <c r="AI82" s="14">
        <v>2.9903894292337365</v>
      </c>
      <c r="AJ82" s="14">
        <v>3.0801011121107487</v>
      </c>
      <c r="AK82" s="14">
        <v>3.3111086955190543</v>
      </c>
      <c r="AL82" s="14">
        <v>3.0627755433551256</v>
      </c>
      <c r="AM82" s="14">
        <v>2.6033592118518567</v>
      </c>
      <c r="AN82" s="14">
        <v>3.124031054222228</v>
      </c>
      <c r="AO82" s="14">
        <v>3.1865116753066727</v>
      </c>
      <c r="AP82" s="14">
        <v>2.9953209747882719</v>
      </c>
      <c r="AQ82" s="14">
        <v>2.620905852939738</v>
      </c>
      <c r="AR82" s="14">
        <v>3.01468996732445</v>
      </c>
      <c r="AS82" s="14">
        <v>3.125</v>
      </c>
      <c r="AT82" s="14">
        <v>2.734375</v>
      </c>
      <c r="AU82" s="14">
        <v>2.78</v>
      </c>
      <c r="AV82" s="14">
        <v>2.88</v>
      </c>
      <c r="AW82" s="14">
        <v>2.85</v>
      </c>
      <c r="AX82" s="14">
        <v>2.5499999999999998</v>
      </c>
      <c r="AY82" s="14">
        <v>2.4500000000000002</v>
      </c>
      <c r="AZ82" s="14">
        <v>2.69</v>
      </c>
      <c r="BA82" s="14">
        <v>1.89</v>
      </c>
      <c r="BB82" s="14">
        <v>0.76</v>
      </c>
      <c r="BC82" s="14">
        <v>1.3680000000000001</v>
      </c>
      <c r="BD82" s="14">
        <v>1.68</v>
      </c>
      <c r="BE82" s="14">
        <v>2.19</v>
      </c>
      <c r="BF82" s="14">
        <v>1.66</v>
      </c>
      <c r="BG82" s="14">
        <v>1.18</v>
      </c>
    </row>
    <row r="83" spans="1:59" ht="15" customHeight="1" x14ac:dyDescent="0.25">
      <c r="A83" s="1"/>
      <c r="B83" s="15">
        <v>0.28534475912140933</v>
      </c>
      <c r="C83" s="2"/>
      <c r="D83" s="2">
        <v>20</v>
      </c>
      <c r="E83" s="2" t="s">
        <v>136</v>
      </c>
      <c r="F83" s="2" t="s">
        <v>106</v>
      </c>
      <c r="G83" s="13"/>
      <c r="H83" s="7">
        <v>12</v>
      </c>
      <c r="I83" s="1"/>
      <c r="J83" s="2" t="s">
        <v>136</v>
      </c>
      <c r="K83" s="2" t="s">
        <v>136</v>
      </c>
      <c r="L83" s="14"/>
      <c r="M83" s="14">
        <v>5.4353259392722117</v>
      </c>
      <c r="N83" s="14">
        <v>3.3630538161625707</v>
      </c>
      <c r="O83" s="14">
        <v>3.9234670368620037</v>
      </c>
      <c r="P83" s="14">
        <v>5.1224450614366734</v>
      </c>
      <c r="Q83" s="14">
        <v>6.9482100403708138</v>
      </c>
      <c r="R83" s="14">
        <v>3.0749080442583736</v>
      </c>
      <c r="S83" s="14">
        <v>3.6536289249401914</v>
      </c>
      <c r="T83" s="14">
        <v>4.9541070574162678</v>
      </c>
      <c r="U83" s="14">
        <v>5.897233558768658</v>
      </c>
      <c r="V83" s="14">
        <v>3.2069860074626861</v>
      </c>
      <c r="W83" s="14">
        <v>3.8076395522388049</v>
      </c>
      <c r="X83" s="14">
        <v>3.7032677238805958</v>
      </c>
      <c r="Y83" s="14">
        <v>6.2539687500000003</v>
      </c>
      <c r="Z83" s="14">
        <v>5.4665937500000004</v>
      </c>
      <c r="AA83" s="14">
        <v>5.5852734374999997</v>
      </c>
      <c r="AB83" s="14">
        <v>5.5979999999999999</v>
      </c>
      <c r="AC83" s="14">
        <v>6.39</v>
      </c>
      <c r="AD83" s="14">
        <v>5.5136250000000002</v>
      </c>
      <c r="AE83" s="14">
        <v>5.5507499999999999</v>
      </c>
      <c r="AF83" s="14">
        <v>5.4787499999999998</v>
      </c>
      <c r="AG83" s="14">
        <v>6.6026249999999997</v>
      </c>
      <c r="AH83" s="14">
        <v>5.5293749999999999</v>
      </c>
      <c r="AI83" s="14">
        <v>6.6026249999999997</v>
      </c>
      <c r="AJ83" s="14">
        <v>6.8703750000000001</v>
      </c>
      <c r="AK83" s="14">
        <v>7.0053749999999999</v>
      </c>
      <c r="AL83" s="14">
        <v>4.9871249999999998</v>
      </c>
      <c r="AM83" s="14">
        <v>5.3235000000000001</v>
      </c>
      <c r="AN83" s="14">
        <v>6.7545000000000002</v>
      </c>
      <c r="AO83" s="14">
        <v>6.5339999999999998</v>
      </c>
      <c r="AP83" s="14">
        <v>5.2627499999999996</v>
      </c>
      <c r="AQ83" s="14">
        <v>5.1423750000000004</v>
      </c>
      <c r="AR83" s="14">
        <v>5.7285000000000004</v>
      </c>
      <c r="AS83" s="14">
        <v>6.1746300000000005</v>
      </c>
      <c r="AT83" s="14">
        <v>4.9397040000000008</v>
      </c>
      <c r="AU83" s="14">
        <v>5.39</v>
      </c>
      <c r="AV83" s="14">
        <v>5.2</v>
      </c>
      <c r="AW83" s="14">
        <v>4.9800000000000004</v>
      </c>
      <c r="AX83" s="14">
        <v>4.75</v>
      </c>
      <c r="AY83" s="14">
        <v>4.91</v>
      </c>
      <c r="AZ83" s="14">
        <v>4.82</v>
      </c>
      <c r="BA83" s="14">
        <v>3.98</v>
      </c>
      <c r="BB83" s="14">
        <v>3.65</v>
      </c>
      <c r="BC83" s="14">
        <v>4.2149999999999999</v>
      </c>
      <c r="BD83" s="14">
        <v>4.53</v>
      </c>
      <c r="BE83" s="14">
        <v>5.0962500000000004</v>
      </c>
      <c r="BF83" s="14">
        <v>4.38</v>
      </c>
      <c r="BG83" s="14">
        <v>4.47</v>
      </c>
    </row>
    <row r="84" spans="1:59" ht="15" customHeight="1" x14ac:dyDescent="0.25">
      <c r="A84" s="1"/>
      <c r="B84" s="15">
        <v>0.11020868000000039</v>
      </c>
      <c r="C84" s="2"/>
      <c r="D84" s="2">
        <v>21</v>
      </c>
      <c r="E84" s="2" t="s">
        <v>137</v>
      </c>
      <c r="F84" s="2" t="s">
        <v>106</v>
      </c>
      <c r="G84" s="13"/>
      <c r="H84" s="7">
        <v>13</v>
      </c>
      <c r="I84" s="1"/>
      <c r="J84" s="2" t="s">
        <v>137</v>
      </c>
      <c r="K84" s="2" t="s">
        <v>137</v>
      </c>
      <c r="L84" s="14"/>
      <c r="M84" s="14">
        <v>2.6656122611464972</v>
      </c>
      <c r="N84" s="14">
        <v>1.4502348726114651</v>
      </c>
      <c r="O84" s="14">
        <v>1.7130879777070063</v>
      </c>
      <c r="P84" s="14">
        <v>1.2311305732484081</v>
      </c>
      <c r="Q84" s="14">
        <v>3.1975000000000007</v>
      </c>
      <c r="R84" s="14">
        <v>1.3930164835164833</v>
      </c>
      <c r="S84" s="14">
        <v>1.0298076923076922</v>
      </c>
      <c r="T84" s="14">
        <v>1.304483516483516</v>
      </c>
      <c r="U84" s="14">
        <v>4.8083239202657815</v>
      </c>
      <c r="V84" s="14">
        <v>2.0689867109634541</v>
      </c>
      <c r="W84" s="14">
        <v>1.2198322259136218</v>
      </c>
      <c r="X84" s="14">
        <v>1.0516943521594682</v>
      </c>
      <c r="Y84" s="14">
        <v>4.2553749999999999</v>
      </c>
      <c r="Z84" s="14">
        <v>4.7311249999999996</v>
      </c>
      <c r="AA84" s="14">
        <v>2.1281249999999998</v>
      </c>
      <c r="AB84" s="14">
        <v>3.76</v>
      </c>
      <c r="AC84" s="14">
        <v>3.22</v>
      </c>
      <c r="AD84" s="14">
        <v>3.0720000000000001</v>
      </c>
      <c r="AE84" s="14">
        <v>2.88</v>
      </c>
      <c r="AF84" s="14">
        <v>3.1970000000000001</v>
      </c>
      <c r="AG84" s="14">
        <v>3.3809999999999998</v>
      </c>
      <c r="AH84" s="14">
        <v>2.8062300000000002</v>
      </c>
      <c r="AI84" s="14">
        <v>2.9465415000000004</v>
      </c>
      <c r="AJ84" s="14">
        <v>3.0938685750000006</v>
      </c>
      <c r="AK84" s="14">
        <v>3.2485620037500009</v>
      </c>
      <c r="AL84" s="14">
        <v>2.5988496030000006</v>
      </c>
      <c r="AM84" s="14">
        <v>2.8847230593300011</v>
      </c>
      <c r="AN84" s="14">
        <v>3.1155009040764012</v>
      </c>
      <c r="AO84" s="14">
        <v>3.0843458950356371</v>
      </c>
      <c r="AP84" s="14">
        <v>2.5445853634044004</v>
      </c>
      <c r="AQ84" s="14">
        <v>2.7481521924767529</v>
      </c>
      <c r="AR84" s="14">
        <v>3.0641896946115792</v>
      </c>
      <c r="AS84" s="14">
        <v>3.2231414603122408</v>
      </c>
      <c r="AT84" s="14">
        <v>2.514050339043548</v>
      </c>
      <c r="AU84" s="14">
        <v>3.0779304555739637</v>
      </c>
      <c r="AV84" s="14">
        <v>3.2786829732343898</v>
      </c>
      <c r="AW84" s="14">
        <v>3.2876042895184856</v>
      </c>
      <c r="AX84" s="14">
        <v>2.212364298358322</v>
      </c>
      <c r="AY84" s="14">
        <v>2.7085788009050882</v>
      </c>
      <c r="AZ84" s="14">
        <v>2.8852410164462632</v>
      </c>
      <c r="BA84" s="14">
        <v>1.8081823592351673</v>
      </c>
      <c r="BB84" s="14">
        <v>0.66370928950749675</v>
      </c>
      <c r="BC84" s="14">
        <v>1.3542894004525441</v>
      </c>
      <c r="BD84" s="14">
        <v>2.0196687115123839</v>
      </c>
      <c r="BE84" s="14">
        <v>2.0251642423433873</v>
      </c>
      <c r="BF84" s="14">
        <v>1.7213896059918794</v>
      </c>
      <c r="BG84" s="14">
        <v>1.880509653604574</v>
      </c>
    </row>
    <row r="85" spans="1:59" ht="15" customHeight="1" x14ac:dyDescent="0.25">
      <c r="A85" s="1"/>
      <c r="B85" s="15">
        <v>4.4548429502554665E-2</v>
      </c>
      <c r="C85" s="2"/>
      <c r="D85" s="2">
        <v>22</v>
      </c>
      <c r="E85" s="2" t="s">
        <v>138</v>
      </c>
      <c r="F85" s="2" t="s">
        <v>106</v>
      </c>
      <c r="G85" s="13"/>
      <c r="H85" s="7">
        <v>14</v>
      </c>
      <c r="I85" s="1"/>
      <c r="J85" s="2" t="s">
        <v>138</v>
      </c>
      <c r="K85" s="2" t="s">
        <v>138</v>
      </c>
      <c r="L85" s="14"/>
      <c r="M85" s="14">
        <v>5.0897848045674134</v>
      </c>
      <c r="N85" s="14">
        <v>3.1128211462450595</v>
      </c>
      <c r="O85" s="14">
        <v>2.8879496047430826</v>
      </c>
      <c r="P85" s="14">
        <v>3.0756422924901186</v>
      </c>
      <c r="Q85" s="14">
        <v>5.4471342577343487</v>
      </c>
      <c r="R85" s="14">
        <v>2.9124534902161714</v>
      </c>
      <c r="S85" s="14">
        <v>2.0473725098204265</v>
      </c>
      <c r="T85" s="14">
        <v>2.4292678394248446</v>
      </c>
      <c r="U85" s="14">
        <v>4.6079566893315462</v>
      </c>
      <c r="V85" s="14">
        <v>2.391146537680966</v>
      </c>
      <c r="W85" s="14">
        <v>1.6479807508140203</v>
      </c>
      <c r="X85" s="14">
        <v>1.8248129146279883</v>
      </c>
      <c r="Y85" s="14">
        <v>3.370625</v>
      </c>
      <c r="Z85" s="14">
        <v>3.1</v>
      </c>
      <c r="AA85" s="14">
        <v>2.6687500000000002</v>
      </c>
      <c r="AB85" s="14">
        <v>2.6347826086956525</v>
      </c>
      <c r="AC85" s="14">
        <v>3.74</v>
      </c>
      <c r="AD85" s="14">
        <v>3.06</v>
      </c>
      <c r="AE85" s="14">
        <v>2.7</v>
      </c>
      <c r="AF85" s="14">
        <v>3</v>
      </c>
      <c r="AG85" s="14">
        <v>4.4400000000000004</v>
      </c>
      <c r="AH85" s="14">
        <v>3.7189999999999999</v>
      </c>
      <c r="AI85" s="14">
        <v>3.5430499999999996</v>
      </c>
      <c r="AJ85" s="14">
        <v>3.9280837499999999</v>
      </c>
      <c r="AK85" s="14">
        <v>4.7137004999999998</v>
      </c>
      <c r="AL85" s="14">
        <v>3.5209603999999999</v>
      </c>
      <c r="AM85" s="14">
        <v>3.2920979740000003</v>
      </c>
      <c r="AN85" s="14">
        <v>3.8846756093200003</v>
      </c>
      <c r="AO85" s="14">
        <v>4.5644938409510001</v>
      </c>
      <c r="AP85" s="14">
        <v>3.8798197648083499</v>
      </c>
      <c r="AQ85" s="14">
        <v>3.7440260730400579</v>
      </c>
      <c r="AR85" s="14">
        <v>4.3056299839960657</v>
      </c>
      <c r="AS85" s="14">
        <v>5.0939751265013173</v>
      </c>
      <c r="AT85" s="14">
        <v>4.431758360056147</v>
      </c>
      <c r="AU85" s="14">
        <v>4.1215352748522163</v>
      </c>
      <c r="AV85" s="14">
        <v>4.5639677830358298</v>
      </c>
      <c r="AW85" s="14">
        <v>5.3996136340913967</v>
      </c>
      <c r="AX85" s="14">
        <v>4.5203935272572702</v>
      </c>
      <c r="AY85" s="14">
        <v>3.6269510418699507</v>
      </c>
      <c r="AZ85" s="14">
        <v>3.7424535820893801</v>
      </c>
      <c r="BA85" s="14">
        <v>4.5356754526367729</v>
      </c>
      <c r="BB85" s="14">
        <v>1.5821377345400445</v>
      </c>
      <c r="BC85" s="14">
        <v>1.8134755209349753</v>
      </c>
      <c r="BD85" s="14">
        <v>2.8068401865670354</v>
      </c>
      <c r="BE85" s="14">
        <v>5.0799565069531862</v>
      </c>
      <c r="BF85" s="14">
        <v>3.4807030159880985</v>
      </c>
      <c r="BG85" s="14">
        <v>0.90673776046748766</v>
      </c>
    </row>
    <row r="86" spans="1:59" ht="15" customHeight="1" x14ac:dyDescent="0.25">
      <c r="A86" s="1"/>
      <c r="B86" s="15">
        <v>-0.2292743358816357</v>
      </c>
      <c r="C86" s="2"/>
      <c r="D86" s="2">
        <v>23</v>
      </c>
      <c r="E86" s="2" t="s">
        <v>139</v>
      </c>
      <c r="F86" s="2" t="s">
        <v>106</v>
      </c>
      <c r="G86" s="13"/>
      <c r="H86" s="7">
        <v>15</v>
      </c>
      <c r="I86" s="1"/>
      <c r="J86" s="2" t="s">
        <v>139</v>
      </c>
      <c r="K86" s="2" t="s">
        <v>139</v>
      </c>
      <c r="L86" s="14"/>
      <c r="M86" s="14">
        <v>71.454161972525682</v>
      </c>
      <c r="N86" s="14">
        <v>65.782352635164045</v>
      </c>
      <c r="O86" s="14">
        <v>69.184626003910068</v>
      </c>
      <c r="P86" s="14">
        <v>47.840401702852027</v>
      </c>
      <c r="Q86" s="14">
        <v>60.65118968577805</v>
      </c>
      <c r="R86" s="14">
        <v>59.991582423550085</v>
      </c>
      <c r="S86" s="14">
        <v>51.375495885550833</v>
      </c>
      <c r="T86" s="14">
        <v>40.980552907235598</v>
      </c>
      <c r="U86" s="14">
        <v>55.264088431298497</v>
      </c>
      <c r="V86" s="14">
        <v>55.881109897894326</v>
      </c>
      <c r="W86" s="14">
        <v>51.014744664685175</v>
      </c>
      <c r="X86" s="14">
        <v>47.487298926557223</v>
      </c>
      <c r="Y86" s="14">
        <v>63.47057472897356</v>
      </c>
      <c r="Z86" s="14">
        <v>91.237146406412492</v>
      </c>
      <c r="AA86" s="14">
        <v>65.556899784959171</v>
      </c>
      <c r="AB86" s="14">
        <v>57.387041425013742</v>
      </c>
      <c r="AC86" s="14">
        <v>71.43645139960897</v>
      </c>
      <c r="AD86" s="14">
        <v>69.898194965302892</v>
      </c>
      <c r="AE86" s="14">
        <v>54.872044613646814</v>
      </c>
      <c r="AF86" s="14">
        <v>57.779166303537664</v>
      </c>
      <c r="AG86" s="14">
        <v>63.799358699799811</v>
      </c>
      <c r="AH86" s="14">
        <v>62.090581636849031</v>
      </c>
      <c r="AI86" s="14">
        <v>56.654904624598274</v>
      </c>
      <c r="AJ86" s="14">
        <v>55.440734405351478</v>
      </c>
      <c r="AK86" s="14">
        <v>57.225171486851316</v>
      </c>
      <c r="AL86" s="14">
        <v>49.924843841983474</v>
      </c>
      <c r="AM86" s="14">
        <v>43.474439581327417</v>
      </c>
      <c r="AN86" s="14">
        <v>48.351789232740011</v>
      </c>
      <c r="AO86" s="14">
        <v>55.104379461241024</v>
      </c>
      <c r="AP86" s="14">
        <v>50.445183897880852</v>
      </c>
      <c r="AQ86" s="14">
        <v>42.307156684845125</v>
      </c>
      <c r="AR86" s="14">
        <v>50.899876015473907</v>
      </c>
      <c r="AS86" s="14">
        <v>44.547044173022684</v>
      </c>
      <c r="AT86" s="14">
        <v>44.709407032352274</v>
      </c>
      <c r="AU86" s="14">
        <v>40.103294901211562</v>
      </c>
      <c r="AV86" s="14">
        <v>43.134420968758612</v>
      </c>
      <c r="AW86" s="14">
        <v>47.526204350403646</v>
      </c>
      <c r="AX86" s="14">
        <v>44.183986551882462</v>
      </c>
      <c r="AY86" s="14">
        <v>37.404153330746844</v>
      </c>
      <c r="AZ86" s="14">
        <v>41.103418232752766</v>
      </c>
      <c r="BA86" s="14">
        <v>40.799149532566176</v>
      </c>
      <c r="BB86" s="14">
        <v>12.599218415603964</v>
      </c>
      <c r="BC86" s="14">
        <v>27.03384867517542</v>
      </c>
      <c r="BD86" s="14">
        <v>32.889206411137089</v>
      </c>
      <c r="BE86" s="14">
        <v>39.445849798237454</v>
      </c>
      <c r="BF86" s="14">
        <v>35.833450533391961</v>
      </c>
      <c r="BG86" s="14">
        <v>39.55301210765677</v>
      </c>
    </row>
    <row r="87" spans="1:59" ht="15" customHeight="1" x14ac:dyDescent="0.25">
      <c r="A87" s="1"/>
      <c r="B87" s="15">
        <v>-0.32889134627660865</v>
      </c>
      <c r="C87" s="2"/>
      <c r="D87" s="2">
        <v>24</v>
      </c>
      <c r="E87" s="2" t="s">
        <v>140</v>
      </c>
      <c r="F87" s="2" t="s">
        <v>106</v>
      </c>
      <c r="G87" s="13"/>
      <c r="H87" s="7">
        <v>16</v>
      </c>
      <c r="I87" s="1"/>
      <c r="J87" s="2" t="s">
        <v>140</v>
      </c>
      <c r="K87" s="2" t="s">
        <v>140</v>
      </c>
      <c r="L87" s="14"/>
      <c r="M87" s="14">
        <v>16.979713486605768</v>
      </c>
      <c r="N87" s="14">
        <v>25.385665224850065</v>
      </c>
      <c r="O87" s="14">
        <v>17.657863345112229</v>
      </c>
      <c r="P87" s="14">
        <v>9.8909151981432935</v>
      </c>
      <c r="Q87" s="14">
        <v>13.513378791768645</v>
      </c>
      <c r="R87" s="14">
        <v>19.574706974265343</v>
      </c>
      <c r="S87" s="14">
        <v>12.948265698677702</v>
      </c>
      <c r="T87" s="14">
        <v>8.7060229193274061</v>
      </c>
      <c r="U87" s="14">
        <v>11.831962449578342</v>
      </c>
      <c r="V87" s="14">
        <v>15.882461682065719</v>
      </c>
      <c r="W87" s="14">
        <v>11.512733447418876</v>
      </c>
      <c r="X87" s="14">
        <v>9.7771385668481923</v>
      </c>
      <c r="Y87" s="14">
        <v>12.287156206207555</v>
      </c>
      <c r="Z87" s="14">
        <v>24.104141343506246</v>
      </c>
      <c r="AA87" s="14">
        <v>16.721237751387644</v>
      </c>
      <c r="AB87" s="14">
        <v>13.308491689050905</v>
      </c>
      <c r="AC87" s="14">
        <v>16.461324842798224</v>
      </c>
      <c r="AD87" s="14">
        <v>18.92730884090534</v>
      </c>
      <c r="AE87" s="14">
        <v>14.984961229946643</v>
      </c>
      <c r="AF87" s="14">
        <v>18.002353551940999</v>
      </c>
      <c r="AG87" s="14">
        <v>17.37839033152656</v>
      </c>
      <c r="AH87" s="14">
        <v>18.774768753895859</v>
      </c>
      <c r="AI87" s="14">
        <v>15.955732537688995</v>
      </c>
      <c r="AJ87" s="14">
        <v>17.40064025781275</v>
      </c>
      <c r="AK87" s="14">
        <v>12.929010238860595</v>
      </c>
      <c r="AL87" s="14">
        <v>13.09015129067647</v>
      </c>
      <c r="AM87" s="14">
        <v>10.785625337684825</v>
      </c>
      <c r="AN87" s="14">
        <v>12.599909782395045</v>
      </c>
      <c r="AO87" s="14">
        <v>10.41750636226077</v>
      </c>
      <c r="AP87" s="14">
        <v>11.986419076784363</v>
      </c>
      <c r="AQ87" s="14">
        <v>9.48292330454629</v>
      </c>
      <c r="AR87" s="14">
        <v>12.560407092256032</v>
      </c>
      <c r="AS87" s="14">
        <v>7.4861314425207528</v>
      </c>
      <c r="AT87" s="14">
        <v>10.52307698501151</v>
      </c>
      <c r="AU87" s="14">
        <v>11.874580181190961</v>
      </c>
      <c r="AV87" s="14">
        <v>9.4949880148499126</v>
      </c>
      <c r="AW87" s="14">
        <v>9.4307590676675197</v>
      </c>
      <c r="AX87" s="14">
        <v>9.4767646551225191</v>
      </c>
      <c r="AY87" s="14">
        <v>9.4855771223808727</v>
      </c>
      <c r="AZ87" s="14">
        <v>8.7668825652103131</v>
      </c>
      <c r="BA87" s="14">
        <v>6.9478952498056508</v>
      </c>
      <c r="BB87" s="14">
        <v>1.8693029648172421</v>
      </c>
      <c r="BC87" s="14">
        <v>7.2189715809890398</v>
      </c>
      <c r="BD87" s="14">
        <v>6.6624686711183481</v>
      </c>
      <c r="BE87" s="14">
        <v>7.8354286957170167</v>
      </c>
      <c r="BF87" s="14">
        <v>7.6666775879588833</v>
      </c>
      <c r="BG87" s="14">
        <v>8.4697375654607097</v>
      </c>
    </row>
    <row r="88" spans="1:59" ht="15" customHeight="1" x14ac:dyDescent="0.25">
      <c r="A88" s="1"/>
      <c r="B88" s="15">
        <v>-0.41291013389292885</v>
      </c>
      <c r="C88" s="2"/>
      <c r="D88" s="2">
        <v>25</v>
      </c>
      <c r="E88" s="2" t="s">
        <v>141</v>
      </c>
      <c r="F88" s="2" t="s">
        <v>106</v>
      </c>
      <c r="G88" s="13"/>
      <c r="H88" s="7">
        <v>17</v>
      </c>
      <c r="I88" s="1"/>
      <c r="J88" s="2" t="s">
        <v>141</v>
      </c>
      <c r="K88" s="2" t="s">
        <v>141</v>
      </c>
      <c r="L88" s="14"/>
      <c r="M88" s="14">
        <v>20.559086559612751</v>
      </c>
      <c r="N88" s="14">
        <v>17.606256017698762</v>
      </c>
      <c r="O88" s="14">
        <v>15.597466925021408</v>
      </c>
      <c r="P88" s="14">
        <v>13.180023060390397</v>
      </c>
      <c r="Q88" s="14">
        <v>21.26134289452207</v>
      </c>
      <c r="R88" s="14">
        <v>16.495935552672027</v>
      </c>
      <c r="S88" s="14">
        <v>9.8471548868704186</v>
      </c>
      <c r="T88" s="14">
        <v>8.7402363552404285</v>
      </c>
      <c r="U88" s="14">
        <v>16.663994522762291</v>
      </c>
      <c r="V88" s="14">
        <v>14.072269988308502</v>
      </c>
      <c r="W88" s="14">
        <v>9.3564962343990761</v>
      </c>
      <c r="X88" s="14">
        <v>9.2688594189113207</v>
      </c>
      <c r="Y88" s="14">
        <v>16.740400156049354</v>
      </c>
      <c r="Z88" s="14">
        <v>22.723529010891934</v>
      </c>
      <c r="AA88" s="14">
        <v>12.721855097110042</v>
      </c>
      <c r="AB88" s="14">
        <v>12.175428014259037</v>
      </c>
      <c r="AC88" s="14">
        <v>17.971801685482408</v>
      </c>
      <c r="AD88" s="14">
        <v>17.029177837411954</v>
      </c>
      <c r="AE88" s="14">
        <v>10.375829312093433</v>
      </c>
      <c r="AF88" s="14">
        <v>10.635458674353359</v>
      </c>
      <c r="AG88" s="14">
        <v>16.289404150141497</v>
      </c>
      <c r="AH88" s="14">
        <v>14.877277877697136</v>
      </c>
      <c r="AI88" s="14">
        <v>10.006260905194043</v>
      </c>
      <c r="AJ88" s="14">
        <v>10.236726794754514</v>
      </c>
      <c r="AK88" s="14">
        <v>16.728281115858259</v>
      </c>
      <c r="AL88" s="14">
        <v>11.717344356409505</v>
      </c>
      <c r="AM88" s="14">
        <v>7.7876877205707302</v>
      </c>
      <c r="AN88" s="14">
        <v>8.9504710703646104</v>
      </c>
      <c r="AO88" s="14">
        <v>15.532209461374089</v>
      </c>
      <c r="AP88" s="14">
        <v>12.623216967001952</v>
      </c>
      <c r="AQ88" s="14">
        <v>7.4003195701908684</v>
      </c>
      <c r="AR88" s="14">
        <v>11.135069472681261</v>
      </c>
      <c r="AS88" s="14">
        <v>10.052428962039913</v>
      </c>
      <c r="AT88" s="14">
        <v>9.785574649148554</v>
      </c>
      <c r="AU88" s="14">
        <v>6.8672111980676513</v>
      </c>
      <c r="AV88" s="14">
        <v>9.4701605838464129</v>
      </c>
      <c r="AW88" s="14">
        <v>10.679352567785104</v>
      </c>
      <c r="AX88" s="14">
        <v>9.2637811039410014</v>
      </c>
      <c r="AY88" s="14">
        <v>5.4498247780888605</v>
      </c>
      <c r="AZ88" s="14">
        <v>8.6203701008236191</v>
      </c>
      <c r="BA88" s="14">
        <v>9.5149006328254053</v>
      </c>
      <c r="BB88" s="14">
        <v>1.2835113034143162</v>
      </c>
      <c r="BC88" s="14">
        <v>3.803409015193234</v>
      </c>
      <c r="BD88" s="14">
        <v>6.8948578808810845</v>
      </c>
      <c r="BE88" s="14">
        <v>8.3308959003408738</v>
      </c>
      <c r="BF88" s="14">
        <v>7.3262638939837519</v>
      </c>
      <c r="BG88" s="14">
        <v>8.2370521500930387</v>
      </c>
    </row>
    <row r="89" spans="1:59" ht="15" customHeight="1" x14ac:dyDescent="0.25">
      <c r="A89" s="1"/>
      <c r="B89" s="15">
        <v>5.3871356157262351E-3</v>
      </c>
      <c r="C89" s="2"/>
      <c r="D89" s="2">
        <v>26</v>
      </c>
      <c r="E89" s="2" t="s">
        <v>142</v>
      </c>
      <c r="F89" s="2" t="s">
        <v>106</v>
      </c>
      <c r="G89" s="13"/>
      <c r="H89" s="7">
        <v>18</v>
      </c>
      <c r="I89" s="1"/>
      <c r="J89" s="2" t="s">
        <v>142</v>
      </c>
      <c r="K89" s="2" t="s">
        <v>142</v>
      </c>
      <c r="L89" s="14"/>
      <c r="M89" s="14">
        <v>2.6809957577797863</v>
      </c>
      <c r="N89" s="14">
        <v>1.8521394383058787</v>
      </c>
      <c r="O89" s="14">
        <v>2.7279318023094934</v>
      </c>
      <c r="P89" s="14">
        <v>1.7092973669550449</v>
      </c>
      <c r="Q89" s="14">
        <v>2.5400164534685028</v>
      </c>
      <c r="R89" s="14">
        <v>1.8190139854482272</v>
      </c>
      <c r="S89" s="14">
        <v>2.3256039687250798</v>
      </c>
      <c r="T89" s="14">
        <v>1.683750225560996</v>
      </c>
      <c r="U89" s="14">
        <v>2.1811180896643108</v>
      </c>
      <c r="V89" s="14">
        <v>1.8042509497985488</v>
      </c>
      <c r="W89" s="14">
        <v>2.0944231731542242</v>
      </c>
      <c r="X89" s="14">
        <v>1.5982853944696842</v>
      </c>
      <c r="Y89" s="14">
        <v>4.1273389549999999</v>
      </c>
      <c r="Z89" s="14">
        <v>3.4570193854037492</v>
      </c>
      <c r="AA89" s="14">
        <v>1.8872656023794563</v>
      </c>
      <c r="AB89" s="14">
        <v>2.203289027087747</v>
      </c>
      <c r="AC89" s="14">
        <v>4.0420088220000014</v>
      </c>
      <c r="AD89" s="14">
        <v>3.6512660233185699</v>
      </c>
      <c r="AE89" s="14">
        <v>2.6175634792047533</v>
      </c>
      <c r="AF89" s="14">
        <v>3.8769672270877469</v>
      </c>
      <c r="AG89" s="14">
        <v>3.7707070059000003</v>
      </c>
      <c r="AH89" s="14">
        <v>3.4160980320000007</v>
      </c>
      <c r="AI89" s="14">
        <v>2.3182698770000001</v>
      </c>
      <c r="AJ89" s="14">
        <v>3.6658941724999998</v>
      </c>
      <c r="AK89" s="14">
        <v>3.4322510053099999</v>
      </c>
      <c r="AL89" s="14">
        <v>3.3436096768000008</v>
      </c>
      <c r="AM89" s="14">
        <v>2.3492849479500002</v>
      </c>
      <c r="AN89" s="14">
        <v>3.434501015375</v>
      </c>
      <c r="AO89" s="14">
        <v>3.9320804855450002</v>
      </c>
      <c r="AP89" s="14">
        <v>3.7244476897600003</v>
      </c>
      <c r="AQ89" s="14">
        <v>2.4444258050575001</v>
      </c>
      <c r="AR89" s="14">
        <v>3.7834846802312496</v>
      </c>
      <c r="AS89" s="14">
        <v>3.6007793769904999</v>
      </c>
      <c r="AT89" s="14">
        <v>4.127944066136001</v>
      </c>
      <c r="AU89" s="14">
        <v>2.6473562698601247</v>
      </c>
      <c r="AV89" s="14">
        <v>3.6701073495128123</v>
      </c>
      <c r="AW89" s="14">
        <v>3.7913584541820753</v>
      </c>
      <c r="AX89" s="14">
        <v>3.8051496595224004</v>
      </c>
      <c r="AY89" s="14">
        <v>2.2717318597263056</v>
      </c>
      <c r="AZ89" s="14">
        <v>3.4251602628798912</v>
      </c>
      <c r="BA89" s="14">
        <v>3.3330696583065231</v>
      </c>
      <c r="BB89" s="14">
        <v>2.456752731946481</v>
      </c>
      <c r="BC89" s="14">
        <v>1.8128023180974098</v>
      </c>
      <c r="BD89" s="14">
        <v>2.7077790147502001</v>
      </c>
      <c r="BE89" s="14">
        <v>3.4472231412218508</v>
      </c>
      <c r="BF89" s="14">
        <v>2.4745903685438044</v>
      </c>
      <c r="BG89" s="14">
        <v>2.5154444876979269</v>
      </c>
    </row>
    <row r="90" spans="1:59" ht="15" customHeight="1" x14ac:dyDescent="0.25">
      <c r="A90" s="1"/>
      <c r="B90" s="15">
        <v>-0.32863024385465067</v>
      </c>
      <c r="C90" s="2"/>
      <c r="D90" s="2">
        <v>27</v>
      </c>
      <c r="E90" s="2" t="s">
        <v>143</v>
      </c>
      <c r="F90" s="2" t="s">
        <v>106</v>
      </c>
      <c r="G90" s="13"/>
      <c r="H90" s="7">
        <v>19</v>
      </c>
      <c r="I90" s="1"/>
      <c r="J90" s="2" t="s">
        <v>143</v>
      </c>
      <c r="K90" s="2" t="s">
        <v>143</v>
      </c>
      <c r="L90" s="14"/>
      <c r="M90" s="14">
        <v>17.738572192101202</v>
      </c>
      <c r="N90" s="14">
        <v>8.9378819920124517</v>
      </c>
      <c r="O90" s="14">
        <v>15.369217889325563</v>
      </c>
      <c r="P90" s="14">
        <v>10.946775580297381</v>
      </c>
      <c r="Q90" s="14">
        <v>8.5669233523121786</v>
      </c>
      <c r="R90" s="14">
        <v>7.8515495983147865</v>
      </c>
      <c r="S90" s="14">
        <v>8.8678516080382668</v>
      </c>
      <c r="T90" s="14">
        <v>8.7766635051860931</v>
      </c>
      <c r="U90" s="14">
        <v>9.8362122829348362</v>
      </c>
      <c r="V90" s="14">
        <v>8.8324566325021827</v>
      </c>
      <c r="W90" s="14">
        <v>11.114172334205103</v>
      </c>
      <c r="X90" s="14">
        <v>12.297353476470672</v>
      </c>
      <c r="Y90" s="14">
        <v>11.881872706473086</v>
      </c>
      <c r="Z90" s="14">
        <v>13.299540743121984</v>
      </c>
      <c r="AA90" s="14">
        <v>10.584661934462122</v>
      </c>
      <c r="AB90" s="14">
        <v>9.8805148776822485</v>
      </c>
      <c r="AC90" s="14">
        <v>13.039212568564997</v>
      </c>
      <c r="AD90" s="14">
        <v>11.423647975965732</v>
      </c>
      <c r="AE90" s="14">
        <v>11.109380087272498</v>
      </c>
      <c r="AF90" s="14">
        <v>9.5429652172375832</v>
      </c>
      <c r="AG90" s="14">
        <v>9.2975493787365497</v>
      </c>
      <c r="AH90" s="14">
        <v>8.9254298099909963</v>
      </c>
      <c r="AI90" s="14">
        <v>11.848455216037745</v>
      </c>
      <c r="AJ90" s="14">
        <v>8.1867727250434807</v>
      </c>
      <c r="AK90" s="14">
        <v>6.6208873168757369</v>
      </c>
      <c r="AL90" s="14">
        <v>5.841888180529252</v>
      </c>
      <c r="AM90" s="14">
        <v>7.0542706714676822</v>
      </c>
      <c r="AN90" s="14">
        <v>5.9922636350260872</v>
      </c>
      <c r="AO90" s="14">
        <v>5.6821961086040256</v>
      </c>
      <c r="AP90" s="14">
        <v>4.6647076883686758</v>
      </c>
      <c r="AQ90" s="14">
        <v>6.3428235766837355</v>
      </c>
      <c r="AR90" s="14">
        <v>5.2925673435680611</v>
      </c>
      <c r="AS90" s="14">
        <v>6.0234043675986708</v>
      </c>
      <c r="AT90" s="14">
        <v>5.1417546346880272</v>
      </c>
      <c r="AU90" s="14">
        <v>7.4138564605783328</v>
      </c>
      <c r="AV90" s="14">
        <v>6.0354278523264089</v>
      </c>
      <c r="AW90" s="14">
        <v>6.9326278238797734</v>
      </c>
      <c r="AX90" s="14">
        <v>5.5474463546896837</v>
      </c>
      <c r="AY90" s="14">
        <v>7.0490598139988965</v>
      </c>
      <c r="AZ90" s="14">
        <v>6.9832841509433727</v>
      </c>
      <c r="BA90" s="14">
        <v>6.8684885352795444</v>
      </c>
      <c r="BB90" s="14">
        <v>1.6510585485103546</v>
      </c>
      <c r="BC90" s="14">
        <v>5.2593418697992282</v>
      </c>
      <c r="BD90" s="14">
        <v>5.933793057718467</v>
      </c>
      <c r="BE90" s="14">
        <v>7.1488619468253329</v>
      </c>
      <c r="BF90" s="14">
        <v>6.5089757521427991</v>
      </c>
      <c r="BG90" s="14">
        <v>7.4436462193983512</v>
      </c>
    </row>
    <row r="91" spans="1:59" ht="15" customHeight="1" x14ac:dyDescent="0.25">
      <c r="A91" s="1"/>
      <c r="B91" s="15">
        <v>0.37840033566932796</v>
      </c>
      <c r="C91" s="2"/>
      <c r="D91" s="2">
        <v>28</v>
      </c>
      <c r="E91" s="2" t="s">
        <v>144</v>
      </c>
      <c r="F91" s="2" t="s">
        <v>106</v>
      </c>
      <c r="G91" s="13"/>
      <c r="H91" s="7">
        <v>20</v>
      </c>
      <c r="I91" s="1"/>
      <c r="J91" s="2" t="s">
        <v>144</v>
      </c>
      <c r="K91" s="2" t="s">
        <v>144</v>
      </c>
      <c r="L91" s="14"/>
      <c r="M91" s="14">
        <v>10.022340994120791</v>
      </c>
      <c r="N91" s="14">
        <v>8.3231059593800119</v>
      </c>
      <c r="O91" s="14">
        <v>13.810175040085515</v>
      </c>
      <c r="P91" s="14">
        <v>9.3725240513094619</v>
      </c>
      <c r="Q91" s="14">
        <v>11.083161466492871</v>
      </c>
      <c r="R91" s="14">
        <v>10.256123435945547</v>
      </c>
      <c r="S91" s="14">
        <v>13.442548169981013</v>
      </c>
      <c r="T91" s="14">
        <v>10.182592364311418</v>
      </c>
      <c r="U91" s="14">
        <v>10.882436060159277</v>
      </c>
      <c r="V91" s="14">
        <v>10.987524460023447</v>
      </c>
      <c r="W91" s="14">
        <v>12.634426859661239</v>
      </c>
      <c r="X91" s="14">
        <v>10.655716982922749</v>
      </c>
      <c r="Y91" s="14">
        <v>12.705014587490414</v>
      </c>
      <c r="Z91" s="14">
        <v>20.650001784929444</v>
      </c>
      <c r="AA91" s="14">
        <v>16.876935840707965</v>
      </c>
      <c r="AB91" s="14">
        <v>13.42778761061947</v>
      </c>
      <c r="AC91" s="14">
        <v>11.285926233392738</v>
      </c>
      <c r="AD91" s="14">
        <v>10.36440563886762</v>
      </c>
      <c r="AE91" s="14">
        <v>9.1134219003234094</v>
      </c>
      <c r="AF91" s="14">
        <v>8.5344435315679696</v>
      </c>
      <c r="AG91" s="14">
        <v>9.3158429712022599</v>
      </c>
      <c r="AH91" s="14">
        <v>7.9394540384250769</v>
      </c>
      <c r="AI91" s="14">
        <v>10.446131949272157</v>
      </c>
      <c r="AJ91" s="14">
        <v>9.5158441825191176</v>
      </c>
      <c r="AK91" s="14">
        <v>10.198449309239818</v>
      </c>
      <c r="AL91" s="14">
        <v>8.8431078595473647</v>
      </c>
      <c r="AM91" s="14">
        <v>10.526449714390317</v>
      </c>
      <c r="AN91" s="14">
        <v>10.943746111596328</v>
      </c>
      <c r="AO91" s="14">
        <v>12.701621113299463</v>
      </c>
      <c r="AP91" s="14">
        <v>10.160770927306816</v>
      </c>
      <c r="AQ91" s="14">
        <v>11.370880734073038</v>
      </c>
      <c r="AR91" s="14">
        <v>11.142020063830444</v>
      </c>
      <c r="AS91" s="14">
        <v>10.664939215141207</v>
      </c>
      <c r="AT91" s="14">
        <v>6.5579097559670023</v>
      </c>
      <c r="AU91" s="14">
        <v>4.6133086336779074</v>
      </c>
      <c r="AV91" s="14">
        <v>7.5370976177574009</v>
      </c>
      <c r="AW91" s="14">
        <v>9.6782793285783288</v>
      </c>
      <c r="AX91" s="14">
        <v>7.3833371248323383</v>
      </c>
      <c r="AY91" s="14">
        <v>6.6623694044275679</v>
      </c>
      <c r="AZ91" s="14">
        <v>6.8179055535653008</v>
      </c>
      <c r="BA91" s="14">
        <v>7.7136649635704941</v>
      </c>
      <c r="BB91" s="14">
        <v>2.4775953759732707</v>
      </c>
      <c r="BC91" s="14">
        <v>4.4053708165272694</v>
      </c>
      <c r="BD91" s="14">
        <v>5.4131002954581042</v>
      </c>
      <c r="BE91" s="14">
        <v>5.9437422932930666</v>
      </c>
      <c r="BF91" s="14">
        <v>6.2596214743063401</v>
      </c>
      <c r="BG91" s="14">
        <v>7.0655188999216181</v>
      </c>
    </row>
    <row r="92" spans="1:59" ht="15" customHeight="1" x14ac:dyDescent="0.25">
      <c r="A92" s="1"/>
      <c r="B92" s="15">
        <v>-0.25787417680121594</v>
      </c>
      <c r="C92" s="2"/>
      <c r="D92" s="2">
        <v>29</v>
      </c>
      <c r="E92" s="2" t="s">
        <v>145</v>
      </c>
      <c r="F92" s="2" t="s">
        <v>106</v>
      </c>
      <c r="G92" s="13"/>
      <c r="H92" s="7">
        <v>21</v>
      </c>
      <c r="I92" s="1"/>
      <c r="J92" s="2" t="s">
        <v>145</v>
      </c>
      <c r="K92" s="2" t="s">
        <v>145</v>
      </c>
      <c r="L92" s="14"/>
      <c r="M92" s="14">
        <v>3.473452982305393</v>
      </c>
      <c r="N92" s="14">
        <v>3.6773040029168822</v>
      </c>
      <c r="O92" s="14">
        <v>4.0219710020558708</v>
      </c>
      <c r="P92" s="14">
        <v>2.7408664457564513</v>
      </c>
      <c r="Q92" s="14">
        <v>3.6863667272137794</v>
      </c>
      <c r="R92" s="14">
        <v>3.9942528769041479</v>
      </c>
      <c r="S92" s="14">
        <v>3.9440715532583539</v>
      </c>
      <c r="T92" s="14">
        <v>2.8912875376092542</v>
      </c>
      <c r="U92" s="14">
        <v>3.868365026199442</v>
      </c>
      <c r="V92" s="14">
        <v>4.3021461851959133</v>
      </c>
      <c r="W92" s="14">
        <v>4.3024926158466625</v>
      </c>
      <c r="X92" s="14">
        <v>3.8899450869346053</v>
      </c>
      <c r="Y92" s="14">
        <v>5.7287921177531578</v>
      </c>
      <c r="Z92" s="14">
        <v>7.0029141385591345</v>
      </c>
      <c r="AA92" s="14">
        <v>6.7649435589119475</v>
      </c>
      <c r="AB92" s="14">
        <v>6.3915302063143278</v>
      </c>
      <c r="AC92" s="14">
        <v>8.6361772473705987</v>
      </c>
      <c r="AD92" s="14">
        <v>8.5023886488336693</v>
      </c>
      <c r="AE92" s="14">
        <v>6.6708886048060752</v>
      </c>
      <c r="AF92" s="14">
        <v>7.1869781013500065</v>
      </c>
      <c r="AG92" s="14">
        <v>7.7474648622929543</v>
      </c>
      <c r="AH92" s="14">
        <v>8.157553124839966</v>
      </c>
      <c r="AI92" s="14">
        <v>6.0800541394053358</v>
      </c>
      <c r="AJ92" s="14">
        <v>6.4348562727216203</v>
      </c>
      <c r="AK92" s="14">
        <v>7.3162925007069095</v>
      </c>
      <c r="AL92" s="14">
        <v>7.0887424780208868</v>
      </c>
      <c r="AM92" s="14">
        <v>4.9711211892638598</v>
      </c>
      <c r="AN92" s="14">
        <v>6.4308976179829358</v>
      </c>
      <c r="AO92" s="14">
        <v>6.8387659301576758</v>
      </c>
      <c r="AP92" s="14">
        <v>7.2856215486590408</v>
      </c>
      <c r="AQ92" s="14">
        <v>5.2657836942936971</v>
      </c>
      <c r="AR92" s="14">
        <v>6.9863273629068541</v>
      </c>
      <c r="AS92" s="14">
        <v>6.7193608087316328</v>
      </c>
      <c r="AT92" s="14">
        <v>8.5731469414011752</v>
      </c>
      <c r="AU92" s="14">
        <v>6.6869821578365789</v>
      </c>
      <c r="AV92" s="14">
        <v>6.9266395504656675</v>
      </c>
      <c r="AW92" s="14">
        <v>7.0138271083108386</v>
      </c>
      <c r="AX92" s="14">
        <v>8.7075076537745222</v>
      </c>
      <c r="AY92" s="14">
        <v>6.485590352124337</v>
      </c>
      <c r="AZ92" s="14">
        <v>6.4898155993302691</v>
      </c>
      <c r="BA92" s="14">
        <v>6.4211304927785626</v>
      </c>
      <c r="BB92" s="14">
        <v>2.8609974909422995</v>
      </c>
      <c r="BC92" s="14">
        <v>4.5339530745692409</v>
      </c>
      <c r="BD92" s="14">
        <v>5.2772074912108868</v>
      </c>
      <c r="BE92" s="14">
        <v>6.739697820839317</v>
      </c>
      <c r="BF92" s="14">
        <v>5.5973214564563856</v>
      </c>
      <c r="BG92" s="14">
        <v>5.8216127850851205</v>
      </c>
    </row>
    <row r="93" spans="1:59" ht="15" customHeight="1" x14ac:dyDescent="0.25">
      <c r="A93" s="1"/>
      <c r="B93" s="15">
        <v>0.1732346063225676</v>
      </c>
      <c r="C93" s="2"/>
      <c r="D93" s="2">
        <v>30</v>
      </c>
      <c r="E93" s="2" t="s">
        <v>146</v>
      </c>
      <c r="F93" s="2" t="s">
        <v>106</v>
      </c>
      <c r="G93" s="13"/>
      <c r="H93" s="7">
        <v>22</v>
      </c>
      <c r="I93" s="1"/>
      <c r="J93" s="2" t="s">
        <v>146</v>
      </c>
      <c r="K93" s="2" t="s">
        <v>146</v>
      </c>
      <c r="L93" s="14"/>
      <c r="M93" s="14">
        <v>17.484449023629541</v>
      </c>
      <c r="N93" s="14">
        <v>16.304943101078564</v>
      </c>
      <c r="O93" s="14">
        <v>27.489544067302216</v>
      </c>
      <c r="P93" s="14">
        <v>6.6044727183990419</v>
      </c>
      <c r="Q93" s="14">
        <v>19.749758837258668</v>
      </c>
      <c r="R93" s="14">
        <v>23.249492001798359</v>
      </c>
      <c r="S93" s="14">
        <v>23.670416370127633</v>
      </c>
      <c r="T93" s="14">
        <v>6.9097115922936547</v>
      </c>
      <c r="U93" s="14">
        <v>16.349852361834362</v>
      </c>
      <c r="V93" s="14">
        <v>20.404898870973817</v>
      </c>
      <c r="W93" s="14">
        <v>22.07624176323506</v>
      </c>
      <c r="X93" s="14">
        <v>7.032890638408154</v>
      </c>
      <c r="Y93" s="14">
        <v>16.705793294869217</v>
      </c>
      <c r="Z93" s="14">
        <v>27.162420559335306</v>
      </c>
      <c r="AA93" s="14">
        <v>23.401398000657423</v>
      </c>
      <c r="AB93" s="14">
        <v>12.594108070502747</v>
      </c>
      <c r="AC93" s="14">
        <v>14.436452880224452</v>
      </c>
      <c r="AD93" s="14">
        <v>16.559469558766477</v>
      </c>
      <c r="AE93" s="14">
        <v>16.885700595992589</v>
      </c>
      <c r="AF93" s="14">
        <v>20.198085523145135</v>
      </c>
      <c r="AG93" s="14">
        <v>10.412969130397563</v>
      </c>
      <c r="AH93" s="14">
        <v>11.55152863681243</v>
      </c>
      <c r="AI93" s="14">
        <v>12.05544307085918</v>
      </c>
      <c r="AJ93" s="14">
        <v>14.989705306457806</v>
      </c>
      <c r="AK93" s="14">
        <v>8.6550515439477582</v>
      </c>
      <c r="AL93" s="14">
        <v>9.2435039707309947</v>
      </c>
      <c r="AM93" s="14">
        <v>9.3199247799951941</v>
      </c>
      <c r="AN93" s="14">
        <v>13.552653152634496</v>
      </c>
      <c r="AO93" s="14">
        <v>8.2962005984354441</v>
      </c>
      <c r="AP93" s="14">
        <v>11.100644334361384</v>
      </c>
      <c r="AQ93" s="14">
        <v>10.313856683705513</v>
      </c>
      <c r="AR93" s="14">
        <v>11.490420526641024</v>
      </c>
      <c r="AS93" s="14">
        <v>10.071978377549296</v>
      </c>
      <c r="AT93" s="14">
        <v>9.9509969850689082</v>
      </c>
      <c r="AU93" s="14">
        <v>7.2001119308720263</v>
      </c>
      <c r="AV93" s="14">
        <v>9.1797039118485344</v>
      </c>
      <c r="AW93" s="14">
        <v>9.5895029225460213</v>
      </c>
      <c r="AX93" s="14">
        <v>9.6566999956536179</v>
      </c>
      <c r="AY93" s="14">
        <v>8.3681469705567828</v>
      </c>
      <c r="AZ93" s="14">
        <v>9.1123840702448344</v>
      </c>
      <c r="BA93" s="14">
        <v>8.6090968864217707</v>
      </c>
      <c r="BB93" s="14">
        <v>3.9614344278168492</v>
      </c>
      <c r="BC93" s="14">
        <v>6.6014656822344335</v>
      </c>
      <c r="BD93" s="14">
        <v>6.8062808645833357</v>
      </c>
      <c r="BE93" s="14">
        <v>9.1662185634734872</v>
      </c>
      <c r="BF93" s="14">
        <v>8.09214904476584</v>
      </c>
      <c r="BG93" s="14">
        <v>9.2825996967803572</v>
      </c>
    </row>
    <row r="94" spans="1:59" ht="15" customHeight="1" x14ac:dyDescent="0.25">
      <c r="A94" s="1"/>
      <c r="B94" s="15">
        <v>3.0453038674032928E-2</v>
      </c>
      <c r="C94" s="2"/>
      <c r="D94" s="2">
        <v>31</v>
      </c>
      <c r="E94" s="2" t="s">
        <v>147</v>
      </c>
      <c r="F94" s="2" t="s">
        <v>106</v>
      </c>
      <c r="G94" s="13"/>
      <c r="H94" s="7">
        <v>23</v>
      </c>
      <c r="I94" s="1"/>
      <c r="J94" s="2" t="s">
        <v>147</v>
      </c>
      <c r="K94" s="2" t="s">
        <v>147</v>
      </c>
      <c r="L94" s="14"/>
      <c r="M94" s="14">
        <v>14.218584660319307</v>
      </c>
      <c r="N94" s="14">
        <v>15.340048634209213</v>
      </c>
      <c r="O94" s="14">
        <v>13.683515969046233</v>
      </c>
      <c r="P94" s="14">
        <v>17.088996964909363</v>
      </c>
      <c r="Q94" s="14">
        <v>14.938562596599692</v>
      </c>
      <c r="R94" s="14">
        <v>15.324309119010818</v>
      </c>
      <c r="S94" s="14">
        <v>15.70940030911901</v>
      </c>
      <c r="T94" s="14">
        <v>18.378763523956721</v>
      </c>
      <c r="U94" s="14">
        <v>16.303195043103447</v>
      </c>
      <c r="V94" s="14">
        <v>15.38286637931034</v>
      </c>
      <c r="W94" s="14">
        <v>16.70049568965517</v>
      </c>
      <c r="X94" s="14">
        <v>19.269547413793099</v>
      </c>
      <c r="Y94" s="14">
        <v>17.841102812499997</v>
      </c>
      <c r="Z94" s="14">
        <v>18.236422499999996</v>
      </c>
      <c r="AA94" s="14">
        <v>21.349296874999997</v>
      </c>
      <c r="AB94" s="14">
        <v>22.277399999999997</v>
      </c>
      <c r="AC94" s="14">
        <v>19.555531233522224</v>
      </c>
      <c r="AD94" s="14">
        <v>16.993050041101519</v>
      </c>
      <c r="AE94" s="14">
        <v>16.820729842931936</v>
      </c>
      <c r="AF94" s="14">
        <v>14.220309999999998</v>
      </c>
      <c r="AG94" s="14">
        <v>11.932608251807739</v>
      </c>
      <c r="AH94" s="14">
        <v>8.9049784217016033</v>
      </c>
      <c r="AI94" s="14">
        <v>13.382515183246072</v>
      </c>
      <c r="AJ94" s="14">
        <v>8.9279402942117017</v>
      </c>
      <c r="AK94" s="14">
        <v>9.7801463207145876</v>
      </c>
      <c r="AL94" s="14">
        <v>8.6934140156185791</v>
      </c>
      <c r="AM94" s="14">
        <v>9.6532502617801033</v>
      </c>
      <c r="AN94" s="14">
        <v>10.186645922609529</v>
      </c>
      <c r="AO94" s="14">
        <v>9.4215226286686509</v>
      </c>
      <c r="AP94" s="14">
        <v>8.1359131113851202</v>
      </c>
      <c r="AQ94" s="14">
        <v>10.607068062827222</v>
      </c>
      <c r="AR94" s="14">
        <v>11.643975107131434</v>
      </c>
      <c r="AS94" s="14">
        <v>10.072598760102085</v>
      </c>
      <c r="AT94" s="14">
        <v>8.8795044225236328</v>
      </c>
      <c r="AU94" s="14">
        <v>11.477774869109945</v>
      </c>
      <c r="AV94" s="14">
        <v>12.53949311570195</v>
      </c>
      <c r="AW94" s="14">
        <v>10.506502710506167</v>
      </c>
      <c r="AX94" s="14">
        <v>9.1816845994245782</v>
      </c>
      <c r="AY94" s="14">
        <v>11.799886125654448</v>
      </c>
      <c r="AZ94" s="14">
        <v>12.96267790917301</v>
      </c>
      <c r="BA94" s="14">
        <v>9.5728024394555522</v>
      </c>
      <c r="BB94" s="14">
        <v>3.638923839769832</v>
      </c>
      <c r="BC94" s="14">
        <v>7.7506976795396634</v>
      </c>
      <c r="BD94" s="14">
        <v>8.861208769154949</v>
      </c>
      <c r="BE94" s="14">
        <v>9.0301112504419425</v>
      </c>
      <c r="BF94" s="14">
        <v>9.3940442004596179</v>
      </c>
      <c r="BG94" s="14">
        <v>10.646875785482599</v>
      </c>
    </row>
    <row r="95" spans="1:59" ht="15" customHeight="1" x14ac:dyDescent="0.25">
      <c r="A95" s="1"/>
      <c r="B95" s="15">
        <v>0.51908580818522254</v>
      </c>
      <c r="C95" s="2"/>
      <c r="D95" s="2">
        <v>32</v>
      </c>
      <c r="E95" s="2" t="s">
        <v>148</v>
      </c>
      <c r="F95" s="2" t="s">
        <v>106</v>
      </c>
      <c r="G95" s="13"/>
      <c r="H95" s="7">
        <v>24</v>
      </c>
      <c r="I95" s="1"/>
      <c r="J95" s="2" t="s">
        <v>148</v>
      </c>
      <c r="K95" s="2" t="s">
        <v>148</v>
      </c>
      <c r="L95" s="14"/>
      <c r="M95" s="14">
        <v>34.700858197985198</v>
      </c>
      <c r="N95" s="14">
        <v>42.034664368595386</v>
      </c>
      <c r="O95" s="14">
        <v>44.985466926840495</v>
      </c>
      <c r="P95" s="14">
        <v>68.867614101778571</v>
      </c>
      <c r="Q95" s="14">
        <v>31.152547680883774</v>
      </c>
      <c r="R95" s="14">
        <v>38.983193645512245</v>
      </c>
      <c r="S95" s="14">
        <v>42.200945373420751</v>
      </c>
      <c r="T95" s="14">
        <v>62.091837445877829</v>
      </c>
      <c r="U95" s="14">
        <v>28.274691771067754</v>
      </c>
      <c r="V95" s="14">
        <v>35.940265735093249</v>
      </c>
      <c r="W95" s="14">
        <v>40.865445745588303</v>
      </c>
      <c r="X95" s="14">
        <v>57.488792631986577</v>
      </c>
      <c r="Y95" s="14">
        <v>31.365997981864865</v>
      </c>
      <c r="Z95" s="14">
        <v>36.638810002765425</v>
      </c>
      <c r="AA95" s="14">
        <v>37.888416598875139</v>
      </c>
      <c r="AB95" s="14">
        <v>59.91800661725609</v>
      </c>
      <c r="AC95" s="14">
        <v>32.160869465722094</v>
      </c>
      <c r="AD95" s="14">
        <v>38.603734554232389</v>
      </c>
      <c r="AE95" s="14">
        <v>38.239795975991868</v>
      </c>
      <c r="AF95" s="14">
        <v>59.513710694563301</v>
      </c>
      <c r="AG95" s="14">
        <v>32.729201815646569</v>
      </c>
      <c r="AH95" s="14">
        <v>39.048085439643394</v>
      </c>
      <c r="AI95" s="14">
        <v>38.157801717973676</v>
      </c>
      <c r="AJ95" s="14">
        <v>60.336068373223071</v>
      </c>
      <c r="AK95" s="14">
        <v>32.421764309475968</v>
      </c>
      <c r="AL95" s="14">
        <v>38.514105941934375</v>
      </c>
      <c r="AM95" s="14">
        <v>37.315125024716131</v>
      </c>
      <c r="AN95" s="14">
        <v>59.19961548297394</v>
      </c>
      <c r="AO95" s="14">
        <v>32.999519363161902</v>
      </c>
      <c r="AP95" s="14">
        <v>39.845462040868398</v>
      </c>
      <c r="AQ95" s="14">
        <v>38.821640565192581</v>
      </c>
      <c r="AR95" s="14">
        <v>61.873354201939989</v>
      </c>
      <c r="AS95" s="14">
        <v>34.117941307522635</v>
      </c>
      <c r="AT95" s="14">
        <v>41.280559756838485</v>
      </c>
      <c r="AU95" s="14">
        <v>40.106053417100505</v>
      </c>
      <c r="AV95" s="14">
        <v>63.171558175206769</v>
      </c>
      <c r="AW95" s="14">
        <v>34.38699498490125</v>
      </c>
      <c r="AX95" s="14">
        <v>41.472521198618772</v>
      </c>
      <c r="AY95" s="14">
        <v>40.733097694187414</v>
      </c>
      <c r="AZ95" s="14">
        <v>64.340929861647979</v>
      </c>
      <c r="BA95" s="14">
        <v>32.232625687166063</v>
      </c>
      <c r="BB95" s="14">
        <v>27.157885727080711</v>
      </c>
      <c r="BC95" s="14">
        <v>36.862838337545284</v>
      </c>
      <c r="BD95" s="14">
        <v>62.046078175635984</v>
      </c>
      <c r="BE95" s="14">
        <v>34.854875742857857</v>
      </c>
      <c r="BF95" s="14">
        <v>48.121902903552247</v>
      </c>
      <c r="BG95" s="14">
        <v>40.925189191713812</v>
      </c>
    </row>
    <row r="96" spans="1:59" ht="15" customHeight="1" x14ac:dyDescent="0.25">
      <c r="A96" s="1"/>
      <c r="B96" s="15">
        <v>0.74244474316601017</v>
      </c>
      <c r="C96" s="2"/>
      <c r="D96" s="2">
        <v>33</v>
      </c>
      <c r="E96" s="2" t="s">
        <v>99</v>
      </c>
      <c r="F96" s="2" t="s">
        <v>106</v>
      </c>
      <c r="G96" s="13"/>
      <c r="H96" s="7">
        <v>25</v>
      </c>
      <c r="I96" s="1"/>
      <c r="J96" s="2" t="s">
        <v>99</v>
      </c>
      <c r="K96" s="2" t="s">
        <v>99</v>
      </c>
      <c r="L96" s="14"/>
      <c r="M96" s="14">
        <v>22.952142579583995</v>
      </c>
      <c r="N96" s="14">
        <v>23.883684919066102</v>
      </c>
      <c r="O96" s="14">
        <v>31.0699805039472</v>
      </c>
      <c r="P96" s="14">
        <v>44.427004110488411</v>
      </c>
      <c r="Q96" s="14">
        <v>21.073225243510961</v>
      </c>
      <c r="R96" s="14">
        <v>22.623572599017741</v>
      </c>
      <c r="S96" s="14">
        <v>30.248503001876735</v>
      </c>
      <c r="T96" s="14">
        <v>41.93630665465782</v>
      </c>
      <c r="U96" s="14">
        <v>19.349981448600332</v>
      </c>
      <c r="V96" s="14">
        <v>20.080228485150357</v>
      </c>
      <c r="W96" s="14">
        <v>27.699744114312601</v>
      </c>
      <c r="X96" s="14">
        <v>39.923915242504457</v>
      </c>
      <c r="Y96" s="14">
        <v>20.650412482246804</v>
      </c>
      <c r="Z96" s="14">
        <v>24.02891216612392</v>
      </c>
      <c r="AA96" s="14">
        <v>25.306112486098371</v>
      </c>
      <c r="AB96" s="14">
        <v>42.517090684675672</v>
      </c>
      <c r="AC96" s="14">
        <v>21.519548340618961</v>
      </c>
      <c r="AD96" s="14">
        <v>25.020066300968114</v>
      </c>
      <c r="AE96" s="14">
        <v>26.214198059353905</v>
      </c>
      <c r="AF96" s="14">
        <v>43.803704747627471</v>
      </c>
      <c r="AG96" s="14">
        <v>22.18532252786261</v>
      </c>
      <c r="AH96" s="14">
        <v>25.640942375103112</v>
      </c>
      <c r="AI96" s="14">
        <v>26.487241528878965</v>
      </c>
      <c r="AJ96" s="14">
        <v>45.183068737191086</v>
      </c>
      <c r="AK96" s="14">
        <v>22.300505544934758</v>
      </c>
      <c r="AL96" s="14">
        <v>25.809369928834787</v>
      </c>
      <c r="AM96" s="14">
        <v>25.982192270429838</v>
      </c>
      <c r="AN96" s="14">
        <v>44.684175591334103</v>
      </c>
      <c r="AO96" s="14">
        <v>22.69649540872787</v>
      </c>
      <c r="AP96" s="14">
        <v>26.824140999667058</v>
      </c>
      <c r="AQ96" s="14">
        <v>27.196352073191967</v>
      </c>
      <c r="AR96" s="14">
        <v>46.940585715718157</v>
      </c>
      <c r="AS96" s="14">
        <v>23.675623507239361</v>
      </c>
      <c r="AT96" s="14">
        <v>28.267218832858678</v>
      </c>
      <c r="AU96" s="14">
        <v>28.287922101001438</v>
      </c>
      <c r="AV96" s="14">
        <v>48.145747873525579</v>
      </c>
      <c r="AW96" s="14">
        <v>23.979999999999993</v>
      </c>
      <c r="AX96" s="14">
        <v>28.669999999999998</v>
      </c>
      <c r="AY96" s="14">
        <v>29.25</v>
      </c>
      <c r="AZ96" s="14">
        <v>49.2</v>
      </c>
      <c r="BA96" s="14">
        <v>22.799999999999997</v>
      </c>
      <c r="BB96" s="14">
        <v>18.55</v>
      </c>
      <c r="BC96" s="14">
        <v>28.17</v>
      </c>
      <c r="BD96" s="14">
        <v>48.680000000000007</v>
      </c>
      <c r="BE96" s="14">
        <v>26.522000000000002</v>
      </c>
      <c r="BF96" s="14">
        <v>37.672600000000003</v>
      </c>
      <c r="BG96" s="14">
        <v>31.670999999999999</v>
      </c>
    </row>
    <row r="97" spans="1:59" ht="15" customHeight="1" x14ac:dyDescent="0.25">
      <c r="A97" s="1"/>
      <c r="B97" s="15">
        <v>0.47618703893516612</v>
      </c>
      <c r="C97" s="2"/>
      <c r="D97" s="2">
        <v>34</v>
      </c>
      <c r="E97" s="2" t="s">
        <v>149</v>
      </c>
      <c r="F97" s="2" t="s">
        <v>106</v>
      </c>
      <c r="G97" s="13"/>
      <c r="H97" s="7">
        <v>26</v>
      </c>
      <c r="I97" s="1"/>
      <c r="J97" s="2" t="s">
        <v>149</v>
      </c>
      <c r="K97" s="2" t="s">
        <v>149</v>
      </c>
      <c r="L97" s="14"/>
      <c r="M97" s="14">
        <v>2.8614456072876675</v>
      </c>
      <c r="N97" s="14">
        <v>4.477047203650959</v>
      </c>
      <c r="O97" s="14">
        <v>3.7435230306801563</v>
      </c>
      <c r="P97" s="14">
        <v>5.6584237802831217</v>
      </c>
      <c r="Q97" s="14">
        <v>2.5484860043987108</v>
      </c>
      <c r="R97" s="14">
        <v>3.8591231400386854</v>
      </c>
      <c r="S97" s="14">
        <v>3.2816339836480024</v>
      </c>
      <c r="T97" s="14">
        <v>4.9227404619474706</v>
      </c>
      <c r="U97" s="14">
        <v>2.2768841856854132</v>
      </c>
      <c r="V97" s="14">
        <v>3.5339930607460053</v>
      </c>
      <c r="W97" s="14">
        <v>2.975288047166404</v>
      </c>
      <c r="X97" s="14">
        <v>4.4051470583375956</v>
      </c>
      <c r="Y97" s="14">
        <v>2.5583815693037097</v>
      </c>
      <c r="Z97" s="14">
        <v>3.1284910080087984</v>
      </c>
      <c r="AA97" s="14">
        <v>2.491524050451642</v>
      </c>
      <c r="AB97" s="14">
        <v>5.0198173369838059</v>
      </c>
      <c r="AC97" s="14">
        <v>2.6029999999999998</v>
      </c>
      <c r="AD97" s="14">
        <v>3.2834000000000003</v>
      </c>
      <c r="AE97" s="14">
        <v>2.6339999999999995</v>
      </c>
      <c r="AF97" s="14">
        <v>5.4360000000000008</v>
      </c>
      <c r="AG97" s="14">
        <v>2.7021999999999995</v>
      </c>
      <c r="AH97" s="14">
        <v>3.4634499999999995</v>
      </c>
      <c r="AI97" s="14">
        <v>2.6568999999999998</v>
      </c>
      <c r="AJ97" s="14">
        <v>5.3442999999999996</v>
      </c>
      <c r="AK97" s="14">
        <v>2.6572</v>
      </c>
      <c r="AL97" s="14">
        <v>3.4215999999999993</v>
      </c>
      <c r="AM97" s="14">
        <v>2.5979299999999999</v>
      </c>
      <c r="AN97" s="14">
        <v>5.1127000000000002</v>
      </c>
      <c r="AO97" s="14">
        <v>2.7170000000000005</v>
      </c>
      <c r="AP97" s="14">
        <v>3.5236999999999994</v>
      </c>
      <c r="AQ97" s="14">
        <v>2.6180500000000002</v>
      </c>
      <c r="AR97" s="14">
        <v>5.25786</v>
      </c>
      <c r="AS97" s="14">
        <v>2.7255000000000007</v>
      </c>
      <c r="AT97" s="14">
        <v>3.5554999999999999</v>
      </c>
      <c r="AU97" s="14">
        <v>2.6375000000000006</v>
      </c>
      <c r="AV97" s="14">
        <v>5.3554999999999993</v>
      </c>
      <c r="AW97" s="14">
        <v>2.7610000000000001</v>
      </c>
      <c r="AX97" s="14">
        <v>3.5979999999999999</v>
      </c>
      <c r="AY97" s="14">
        <v>2.6150000000000002</v>
      </c>
      <c r="AZ97" s="14">
        <v>5.47</v>
      </c>
      <c r="BA97" s="14">
        <v>2.5829999999999993</v>
      </c>
      <c r="BB97" s="14">
        <v>2.016</v>
      </c>
      <c r="BC97" s="14">
        <v>2.629</v>
      </c>
      <c r="BD97" s="14">
        <v>5.8279999999999994</v>
      </c>
      <c r="BE97" s="14">
        <v>2.6669999999999998</v>
      </c>
      <c r="BF97" s="14">
        <v>3.5090000000000003</v>
      </c>
      <c r="BG97" s="14">
        <v>2.79</v>
      </c>
    </row>
    <row r="98" spans="1:59" ht="15" customHeight="1" x14ac:dyDescent="0.25">
      <c r="A98" s="1"/>
      <c r="B98" s="15">
        <v>-2.5712526364842003E-2</v>
      </c>
      <c r="C98" s="2"/>
      <c r="D98" s="2">
        <v>35</v>
      </c>
      <c r="E98" s="2" t="s">
        <v>150</v>
      </c>
      <c r="F98" s="2" t="s">
        <v>106</v>
      </c>
      <c r="G98" s="13"/>
      <c r="H98" s="7">
        <v>27</v>
      </c>
      <c r="I98" s="1"/>
      <c r="J98" s="2" t="s">
        <v>150</v>
      </c>
      <c r="K98" s="2" t="s">
        <v>150</v>
      </c>
      <c r="L98" s="14"/>
      <c r="M98" s="14">
        <v>4.8192820636649643</v>
      </c>
      <c r="N98" s="14">
        <v>5.9957342019276663</v>
      </c>
      <c r="O98" s="14">
        <v>4.0195311466575347</v>
      </c>
      <c r="P98" s="14">
        <v>7.9319764437641247</v>
      </c>
      <c r="Q98" s="14">
        <v>3.5639453523936515</v>
      </c>
      <c r="R98" s="14">
        <v>5.0661330922226</v>
      </c>
      <c r="S98" s="14">
        <v>3.6043754796578975</v>
      </c>
      <c r="T98" s="14">
        <v>6.6822754603221277</v>
      </c>
      <c r="U98" s="14">
        <v>2.8492618325620223</v>
      </c>
      <c r="V98" s="14">
        <v>4.3123677437634296</v>
      </c>
      <c r="W98" s="14">
        <v>4.1970262257721931</v>
      </c>
      <c r="X98" s="14">
        <v>3.9025978268238495</v>
      </c>
      <c r="Y98" s="14">
        <v>3.5003853895264601</v>
      </c>
      <c r="Z98" s="14">
        <v>3.9025887648849573</v>
      </c>
      <c r="AA98" s="14">
        <v>4.2460684772489881</v>
      </c>
      <c r="AB98" s="14">
        <v>4.2230665362225457</v>
      </c>
      <c r="AC98" s="14">
        <v>3.7847148703583233</v>
      </c>
      <c r="AD98" s="14">
        <v>3.8940083868172204</v>
      </c>
      <c r="AE98" s="14">
        <v>4.1696674100235533</v>
      </c>
      <c r="AF98" s="14">
        <v>3.9294316217286576</v>
      </c>
      <c r="AG98" s="14">
        <v>3.9788834841796779</v>
      </c>
      <c r="AH98" s="14">
        <v>4.168459189174273</v>
      </c>
      <c r="AI98" s="14">
        <v>4.3575944781960967</v>
      </c>
      <c r="AJ98" s="14">
        <v>4.1330230438314048</v>
      </c>
      <c r="AK98" s="14">
        <v>3.865477580896441</v>
      </c>
      <c r="AL98" s="14">
        <v>4.0150362297155597</v>
      </c>
      <c r="AM98" s="14">
        <v>4.1347147542862928</v>
      </c>
      <c r="AN98" s="14">
        <v>3.9363718916398351</v>
      </c>
      <c r="AO98" s="14">
        <v>3.9750239544340311</v>
      </c>
      <c r="AP98" s="14">
        <v>4.1916880412013366</v>
      </c>
      <c r="AQ98" s="14">
        <v>4.3464504920006073</v>
      </c>
      <c r="AR98" s="14">
        <v>4.0880404862218258</v>
      </c>
      <c r="AS98" s="14">
        <v>4.1086078002832744</v>
      </c>
      <c r="AT98" s="14">
        <v>4.2120163339798147</v>
      </c>
      <c r="AU98" s="14">
        <v>4.4414875560990712</v>
      </c>
      <c r="AV98" s="14">
        <v>4.0731107016811903</v>
      </c>
      <c r="AW98" s="14">
        <v>4.1406954849012569</v>
      </c>
      <c r="AX98" s="14">
        <v>4.1909878381187688</v>
      </c>
      <c r="AY98" s="14">
        <v>4.3381661845874113</v>
      </c>
      <c r="AZ98" s="14">
        <v>3.9733142736479703</v>
      </c>
      <c r="BA98" s="14">
        <v>3.5195911621660674</v>
      </c>
      <c r="BB98" s="14">
        <v>2.9454972872307095</v>
      </c>
      <c r="BC98" s="14">
        <v>2.9588178308252804</v>
      </c>
      <c r="BD98" s="14">
        <v>2.9799857052359782</v>
      </c>
      <c r="BE98" s="14">
        <v>2.8156729297328544</v>
      </c>
      <c r="BF98" s="14">
        <v>3.174755391592246</v>
      </c>
      <c r="BG98" s="14">
        <v>3.158689624657808</v>
      </c>
    </row>
    <row r="99" spans="1:59" ht="15" customHeight="1" x14ac:dyDescent="0.25">
      <c r="A99" s="1"/>
      <c r="B99" s="15">
        <v>-5.3481102589363116E-2</v>
      </c>
      <c r="C99" s="2"/>
      <c r="D99" s="2">
        <v>36</v>
      </c>
      <c r="E99" s="2" t="s">
        <v>151</v>
      </c>
      <c r="F99" s="2" t="s">
        <v>106</v>
      </c>
      <c r="G99" s="13"/>
      <c r="H99" s="7">
        <v>28</v>
      </c>
      <c r="I99" s="1"/>
      <c r="J99" s="2" t="s">
        <v>151</v>
      </c>
      <c r="K99" s="2" t="s">
        <v>151</v>
      </c>
      <c r="L99" s="14"/>
      <c r="M99" s="14">
        <v>4.0679879474485698</v>
      </c>
      <c r="N99" s="14">
        <v>7.6781980439506583</v>
      </c>
      <c r="O99" s="14">
        <v>6.1524322455556035</v>
      </c>
      <c r="P99" s="14">
        <v>10.850209767242914</v>
      </c>
      <c r="Q99" s="14">
        <v>3.9668910805804503</v>
      </c>
      <c r="R99" s="14">
        <v>7.4343648142332146</v>
      </c>
      <c r="S99" s="14">
        <v>5.0664329082381201</v>
      </c>
      <c r="T99" s="14">
        <v>8.5505148689504136</v>
      </c>
      <c r="U99" s="14">
        <v>3.7985643042199873</v>
      </c>
      <c r="V99" s="14">
        <v>8.0136764454334504</v>
      </c>
      <c r="W99" s="14">
        <v>5.9933873583371016</v>
      </c>
      <c r="X99" s="14">
        <v>9.2571325043206709</v>
      </c>
      <c r="Y99" s="14">
        <v>4.6568185407878913</v>
      </c>
      <c r="Z99" s="14">
        <v>5.5788180637477529</v>
      </c>
      <c r="AA99" s="14">
        <v>5.8447115850761442</v>
      </c>
      <c r="AB99" s="14">
        <v>8.1580320593740652</v>
      </c>
      <c r="AC99" s="14">
        <v>4.2536062547448088</v>
      </c>
      <c r="AD99" s="14">
        <v>6.4062598664470496</v>
      </c>
      <c r="AE99" s="14">
        <v>5.2219305066144113</v>
      </c>
      <c r="AF99" s="14">
        <v>6.3445743252071694</v>
      </c>
      <c r="AG99" s="14">
        <v>3.8627958036042815</v>
      </c>
      <c r="AH99" s="14">
        <v>5.7752338753660144</v>
      </c>
      <c r="AI99" s="14">
        <v>4.6560657108986154</v>
      </c>
      <c r="AJ99" s="14">
        <v>5.6756765922005776</v>
      </c>
      <c r="AK99" s="14">
        <v>3.5985811836447654</v>
      </c>
      <c r="AL99" s="14">
        <v>5.2680997833840317</v>
      </c>
      <c r="AM99" s="14">
        <v>4.6002879999999999</v>
      </c>
      <c r="AN99" s="14">
        <v>5.4663679999999992</v>
      </c>
      <c r="AO99" s="14">
        <v>3.6109999999999998</v>
      </c>
      <c r="AP99" s="14">
        <v>5.3059329999999996</v>
      </c>
      <c r="AQ99" s="14">
        <v>4.6607880000000002</v>
      </c>
      <c r="AR99" s="14">
        <v>5.5868679999999991</v>
      </c>
      <c r="AS99" s="14">
        <v>3.6082099999999993</v>
      </c>
      <c r="AT99" s="14">
        <v>5.2458245899999998</v>
      </c>
      <c r="AU99" s="14">
        <v>4.7391437600000001</v>
      </c>
      <c r="AV99" s="14">
        <v>5.5971995999999997</v>
      </c>
      <c r="AW99" s="14">
        <v>3.5052994999999996</v>
      </c>
      <c r="AX99" s="14">
        <v>5.0135333604999994</v>
      </c>
      <c r="AY99" s="14">
        <v>4.529931509599999</v>
      </c>
      <c r="AZ99" s="14">
        <v>5.6976155879999997</v>
      </c>
      <c r="BA99" s="14">
        <v>3.3300345249999994</v>
      </c>
      <c r="BB99" s="14">
        <v>3.6463884398499995</v>
      </c>
      <c r="BC99" s="14">
        <v>3.1050205067199999</v>
      </c>
      <c r="BD99" s="14">
        <v>4.5580924704000001</v>
      </c>
      <c r="BE99" s="14">
        <v>2.8502028131249992</v>
      </c>
      <c r="BF99" s="14">
        <v>3.7655475119600004</v>
      </c>
      <c r="BG99" s="14">
        <v>3.3054995670559997</v>
      </c>
    </row>
    <row r="100" spans="1:59" ht="15" customHeight="1" x14ac:dyDescent="0.25">
      <c r="A100" s="1"/>
      <c r="B100" s="15">
        <v>1.3693787837154527</v>
      </c>
      <c r="C100" s="2"/>
      <c r="D100" s="2">
        <v>37</v>
      </c>
      <c r="E100" s="2" t="s">
        <v>100</v>
      </c>
      <c r="F100" s="2" t="s">
        <v>106</v>
      </c>
      <c r="G100" s="13"/>
      <c r="H100" s="7">
        <v>29</v>
      </c>
      <c r="I100" s="1"/>
      <c r="J100" s="2" t="s">
        <v>100</v>
      </c>
      <c r="K100" s="2" t="s">
        <v>100</v>
      </c>
      <c r="L100" s="14"/>
      <c r="M100" s="14">
        <v>17.973179829421198</v>
      </c>
      <c r="N100" s="14">
        <v>21.085756554206831</v>
      </c>
      <c r="O100" s="14">
        <v>16.035556421357484</v>
      </c>
      <c r="P100" s="14">
        <v>51.122887017437186</v>
      </c>
      <c r="Q100" s="14">
        <v>14.576800528756038</v>
      </c>
      <c r="R100" s="14">
        <v>17.999482694138351</v>
      </c>
      <c r="S100" s="14">
        <v>13.008477846917152</v>
      </c>
      <c r="T100" s="14">
        <v>42.182261084378354</v>
      </c>
      <c r="U100" s="14">
        <v>12.694180558019234</v>
      </c>
      <c r="V100" s="14">
        <v>15.563041456268792</v>
      </c>
      <c r="W100" s="14">
        <v>11.617890379303271</v>
      </c>
      <c r="X100" s="14">
        <v>37.546387912495426</v>
      </c>
      <c r="Y100" s="14">
        <v>12.269818803316491</v>
      </c>
      <c r="Z100" s="14">
        <v>14.197083125610426</v>
      </c>
      <c r="AA100" s="14">
        <v>12.532967433813043</v>
      </c>
      <c r="AB100" s="14">
        <v>36.05572589407474</v>
      </c>
      <c r="AC100" s="14">
        <v>13.191429651969786</v>
      </c>
      <c r="AD100" s="14">
        <v>15.057227426705523</v>
      </c>
      <c r="AE100" s="14">
        <v>13.040955010336287</v>
      </c>
      <c r="AF100" s="14">
        <v>36.746036607010765</v>
      </c>
      <c r="AG100" s="14">
        <v>13.080630732499682</v>
      </c>
      <c r="AH100" s="14">
        <v>14.844117508245859</v>
      </c>
      <c r="AI100" s="14">
        <v>13.057107237256517</v>
      </c>
      <c r="AJ100" s="14">
        <v>36.392308397511208</v>
      </c>
      <c r="AK100" s="14">
        <v>13.08369473278335</v>
      </c>
      <c r="AL100" s="14">
        <v>14.845206744304573</v>
      </c>
      <c r="AM100" s="14">
        <v>12.804146073967328</v>
      </c>
      <c r="AN100" s="14">
        <v>35.392076445327035</v>
      </c>
      <c r="AO100" s="14">
        <v>12.725734816531686</v>
      </c>
      <c r="AP100" s="14">
        <v>14.39927279491752</v>
      </c>
      <c r="AQ100" s="14">
        <v>12.559133438851832</v>
      </c>
      <c r="AR100" s="14">
        <v>34.333499427136218</v>
      </c>
      <c r="AS100" s="14">
        <v>12.841819764426099</v>
      </c>
      <c r="AT100" s="14">
        <v>14.431118318208636</v>
      </c>
      <c r="AU100" s="14">
        <v>12.587690486465812</v>
      </c>
      <c r="AV100" s="14">
        <v>33.531381513806181</v>
      </c>
      <c r="AW100" s="14">
        <v>12.662911988582316</v>
      </c>
      <c r="AX100" s="14">
        <v>14.20561155843588</v>
      </c>
      <c r="AY100" s="14">
        <v>12.380081494508062</v>
      </c>
      <c r="AZ100" s="14">
        <v>32.822579626531734</v>
      </c>
      <c r="BA100" s="14">
        <v>10.608379188578203</v>
      </c>
      <c r="BB100" s="14">
        <v>7.6451259726065626</v>
      </c>
      <c r="BC100" s="14">
        <v>10.290812886735949</v>
      </c>
      <c r="BD100" s="14">
        <v>27.303291570582545</v>
      </c>
      <c r="BE100" s="14">
        <v>9.73695154661036</v>
      </c>
      <c r="BF100" s="14">
        <v>13.382522698745518</v>
      </c>
      <c r="BG100" s="14">
        <v>12.197568861873979</v>
      </c>
    </row>
    <row r="101" spans="1:59" ht="15" customHeight="1" x14ac:dyDescent="0.25">
      <c r="A101" s="1"/>
      <c r="B101" s="15">
        <v>1.320674696365304</v>
      </c>
      <c r="C101" s="2"/>
      <c r="D101" s="2">
        <v>38</v>
      </c>
      <c r="E101" s="2" t="s">
        <v>152</v>
      </c>
      <c r="F101" s="2" t="s">
        <v>106</v>
      </c>
      <c r="G101" s="13"/>
      <c r="H101" s="7">
        <v>30</v>
      </c>
      <c r="I101" s="1"/>
      <c r="J101" s="2" t="s">
        <v>152</v>
      </c>
      <c r="K101" s="2" t="s">
        <v>152</v>
      </c>
      <c r="L101" s="14"/>
      <c r="M101" s="14">
        <v>4.087235590621904</v>
      </c>
      <c r="N101" s="14">
        <v>3.7985870385282454</v>
      </c>
      <c r="O101" s="14">
        <v>2.5689547974479678</v>
      </c>
      <c r="P101" s="14">
        <v>10.264081330525272</v>
      </c>
      <c r="Q101" s="14">
        <v>3.7017948949724522</v>
      </c>
      <c r="R101" s="14">
        <v>4.1001127066115703</v>
      </c>
      <c r="S101" s="14">
        <v>2.4376843836088158</v>
      </c>
      <c r="T101" s="14">
        <v>8.9746826446280998</v>
      </c>
      <c r="U101" s="14">
        <v>3.0568122814240333</v>
      </c>
      <c r="V101" s="14">
        <v>3.3057289064571815</v>
      </c>
      <c r="W101" s="14">
        <v>2.0017810782617405</v>
      </c>
      <c r="X101" s="14">
        <v>7.3510097349178176</v>
      </c>
      <c r="Y101" s="14">
        <v>2.7828940387985996</v>
      </c>
      <c r="Z101" s="14">
        <v>2.9202543982122586</v>
      </c>
      <c r="AA101" s="14">
        <v>2.139514159560854</v>
      </c>
      <c r="AB101" s="14">
        <v>7.0383312235147981</v>
      </c>
      <c r="AC101" s="14">
        <v>2.8549999999999995</v>
      </c>
      <c r="AD101" s="14">
        <v>2.6967999999999996</v>
      </c>
      <c r="AE101" s="14">
        <v>2.0549999999999997</v>
      </c>
      <c r="AF101" s="14">
        <v>6.5525000000000002</v>
      </c>
      <c r="AG101" s="14">
        <v>2.76</v>
      </c>
      <c r="AH101" s="14">
        <v>2.5783449999999997</v>
      </c>
      <c r="AI101" s="14">
        <v>1.9720000000000004</v>
      </c>
      <c r="AJ101" s="14">
        <v>6.2629999999999999</v>
      </c>
      <c r="AK101" s="14">
        <v>2.8070000000000004</v>
      </c>
      <c r="AL101" s="14">
        <v>2.5251950000000001</v>
      </c>
      <c r="AM101" s="14">
        <v>1.9399999999999995</v>
      </c>
      <c r="AN101" s="14">
        <v>6.1035000000000004</v>
      </c>
      <c r="AO101" s="14">
        <v>2.7489999999999997</v>
      </c>
      <c r="AP101" s="14">
        <v>2.5035000000000003</v>
      </c>
      <c r="AQ101" s="14">
        <v>1.9310000000000005</v>
      </c>
      <c r="AR101" s="14">
        <v>6.1280000000000001</v>
      </c>
      <c r="AS101" s="14">
        <v>2.7819999999999996</v>
      </c>
      <c r="AT101" s="14">
        <v>2.4135</v>
      </c>
      <c r="AU101" s="14">
        <v>1.8679999999999999</v>
      </c>
      <c r="AV101" s="14">
        <v>5.9338499999999996</v>
      </c>
      <c r="AW101" s="14">
        <v>2.6890000000000001</v>
      </c>
      <c r="AX101" s="14">
        <v>2.3289999999999997</v>
      </c>
      <c r="AY101" s="14">
        <v>1.891</v>
      </c>
      <c r="AZ101" s="14">
        <v>5.74085</v>
      </c>
      <c r="BA101" s="14">
        <v>2.2969999999999997</v>
      </c>
      <c r="BB101" s="14">
        <v>1.244</v>
      </c>
      <c r="BC101" s="14">
        <v>1.915</v>
      </c>
      <c r="BD101" s="14">
        <v>4.9440000000000008</v>
      </c>
      <c r="BE101" s="14">
        <v>2.4929999999999999</v>
      </c>
      <c r="BF101" s="14">
        <v>2.274</v>
      </c>
      <c r="BG101" s="14">
        <v>1.9899800000000001</v>
      </c>
    </row>
    <row r="102" spans="1:59" ht="15" customHeight="1" x14ac:dyDescent="0.25">
      <c r="A102" s="1"/>
      <c r="B102" s="15">
        <v>1.5650401073776248</v>
      </c>
      <c r="C102" s="2"/>
      <c r="D102" s="2">
        <v>39</v>
      </c>
      <c r="E102" s="2" t="s">
        <v>153</v>
      </c>
      <c r="F102" s="2" t="s">
        <v>106</v>
      </c>
      <c r="G102" s="13"/>
      <c r="H102" s="7">
        <v>31</v>
      </c>
      <c r="I102" s="1"/>
      <c r="J102" s="2" t="s">
        <v>153</v>
      </c>
      <c r="K102" s="2" t="s">
        <v>153</v>
      </c>
      <c r="L102" s="14"/>
      <c r="M102" s="14">
        <v>2.4811652995720399</v>
      </c>
      <c r="N102" s="14">
        <v>2.5608238231098426</v>
      </c>
      <c r="O102" s="14">
        <v>1.4660975392296711</v>
      </c>
      <c r="P102" s="14">
        <v>7.1963944365192578</v>
      </c>
      <c r="Q102" s="14">
        <v>2.0497665662650602</v>
      </c>
      <c r="R102" s="14">
        <v>1.9911551204819271</v>
      </c>
      <c r="S102" s="14">
        <v>1.4497665662650605</v>
      </c>
      <c r="T102" s="14">
        <v>6.5397429718875504</v>
      </c>
      <c r="U102" s="14">
        <v>1.6975435802690897</v>
      </c>
      <c r="V102" s="14">
        <v>1.7883845228557573</v>
      </c>
      <c r="W102" s="14">
        <v>1.3487092784853325</v>
      </c>
      <c r="X102" s="14">
        <v>5.9042042046894494</v>
      </c>
      <c r="Y102" s="14">
        <v>1.7688341883289833</v>
      </c>
      <c r="Z102" s="14">
        <v>1.9846890632805858</v>
      </c>
      <c r="AA102" s="14">
        <v>1.2671665235767737</v>
      </c>
      <c r="AB102" s="14">
        <v>5.074556827351353</v>
      </c>
      <c r="AC102" s="14">
        <v>1.7166804115646932</v>
      </c>
      <c r="AD102" s="14">
        <v>2.0121951492010757</v>
      </c>
      <c r="AE102" s="14">
        <v>1.1674411671675329</v>
      </c>
      <c r="AF102" s="14">
        <v>5.1037809350055641</v>
      </c>
      <c r="AG102" s="14">
        <v>1.7331125160906864</v>
      </c>
      <c r="AH102" s="14">
        <v>2.0656597083064465</v>
      </c>
      <c r="AI102" s="14">
        <v>1.1950655000655572</v>
      </c>
      <c r="AJ102" s="14">
        <v>5.1914999999999996</v>
      </c>
      <c r="AK102" s="14">
        <v>1.7395</v>
      </c>
      <c r="AL102" s="14">
        <v>2.1037500000000002</v>
      </c>
      <c r="AM102" s="14">
        <v>1.1837499999999999</v>
      </c>
      <c r="AN102" s="14">
        <v>5.2985000000000007</v>
      </c>
      <c r="AO102" s="14">
        <v>1.7384999999999995</v>
      </c>
      <c r="AP102" s="14">
        <v>2.1149999999999989</v>
      </c>
      <c r="AQ102" s="14">
        <v>1.2119999999999993</v>
      </c>
      <c r="AR102" s="14">
        <v>5.3599999999999994</v>
      </c>
      <c r="AS102" s="14">
        <v>1.7800000000000002</v>
      </c>
      <c r="AT102" s="14">
        <v>2.1499999999999995</v>
      </c>
      <c r="AU102" s="14">
        <v>1.2499999999999991</v>
      </c>
      <c r="AV102" s="14">
        <v>5.4500000000000011</v>
      </c>
      <c r="AW102" s="14">
        <v>1.7999999999999998</v>
      </c>
      <c r="AX102" s="14">
        <v>2.169</v>
      </c>
      <c r="AY102" s="14">
        <v>1.2299999999999995</v>
      </c>
      <c r="AZ102" s="14">
        <v>5.419999999999999</v>
      </c>
      <c r="BA102" s="14">
        <v>1.6570000000000005</v>
      </c>
      <c r="BB102" s="14">
        <v>1.0599999999999998</v>
      </c>
      <c r="BC102" s="14">
        <v>1.2075000000000002</v>
      </c>
      <c r="BD102" s="14">
        <v>5.12</v>
      </c>
      <c r="BE102" s="14">
        <v>1.5581500000000004</v>
      </c>
      <c r="BF102" s="14">
        <v>2.3799999999999994</v>
      </c>
      <c r="BG102" s="14">
        <v>1.3099999999999996</v>
      </c>
    </row>
    <row r="103" spans="1:59" ht="15" customHeight="1" x14ac:dyDescent="0.25">
      <c r="A103" s="1"/>
      <c r="B103" s="15">
        <v>1.3082706766917291</v>
      </c>
      <c r="C103" s="2"/>
      <c r="D103" s="2">
        <v>40</v>
      </c>
      <c r="E103" s="2" t="s">
        <v>154</v>
      </c>
      <c r="F103" s="2" t="s">
        <v>106</v>
      </c>
      <c r="G103" s="13"/>
      <c r="H103" s="7">
        <v>32</v>
      </c>
      <c r="I103" s="1"/>
      <c r="J103" s="2" t="s">
        <v>154</v>
      </c>
      <c r="K103" s="2" t="s">
        <v>154</v>
      </c>
      <c r="L103" s="14"/>
      <c r="M103" s="14">
        <v>5.1661590257879615</v>
      </c>
      <c r="N103" s="14">
        <v>6.514095988538684</v>
      </c>
      <c r="O103" s="14">
        <v>5.1965247134670483</v>
      </c>
      <c r="P103" s="14">
        <v>17.336638968481381</v>
      </c>
      <c r="Q103" s="14">
        <v>3.929800724637678</v>
      </c>
      <c r="R103" s="14">
        <v>5.4820652173913054</v>
      </c>
      <c r="S103" s="14">
        <v>3.7554064764492754</v>
      </c>
      <c r="T103" s="14">
        <v>13.752672101449278</v>
      </c>
      <c r="U103" s="14">
        <v>3.3881109550561765</v>
      </c>
      <c r="V103" s="14">
        <v>4.6075140449438203</v>
      </c>
      <c r="W103" s="14">
        <v>3.0924087078651668</v>
      </c>
      <c r="X103" s="14">
        <v>11.471404494382014</v>
      </c>
      <c r="Y103" s="14">
        <v>3.2323437500000014</v>
      </c>
      <c r="Z103" s="14">
        <v>4.3290625</v>
      </c>
      <c r="AA103" s="14">
        <v>3.1851562500000004</v>
      </c>
      <c r="AB103" s="14">
        <v>10.3675</v>
      </c>
      <c r="AC103" s="14">
        <v>3.0450000000000039</v>
      </c>
      <c r="AD103" s="14">
        <v>4.1449999999999996</v>
      </c>
      <c r="AE103" s="14">
        <v>3.0250000000000004</v>
      </c>
      <c r="AF103" s="14">
        <v>9.6750000000000007</v>
      </c>
      <c r="AG103" s="14">
        <v>2.8700000000000014</v>
      </c>
      <c r="AH103" s="14">
        <v>3.9899999999999993</v>
      </c>
      <c r="AI103" s="14">
        <v>2.9700000000000029</v>
      </c>
      <c r="AJ103" s="14">
        <v>9.399999999999995</v>
      </c>
      <c r="AK103" s="14">
        <v>2.8099999999999965</v>
      </c>
      <c r="AL103" s="14">
        <v>3.9899999999999993</v>
      </c>
      <c r="AM103" s="14">
        <v>2.9500000000000037</v>
      </c>
      <c r="AN103" s="14">
        <v>9.2070000000000007</v>
      </c>
      <c r="AO103" s="14">
        <v>2.7549999999999994</v>
      </c>
      <c r="AP103" s="14">
        <v>3.9350000000000023</v>
      </c>
      <c r="AQ103" s="14">
        <v>2.9300000000000037</v>
      </c>
      <c r="AR103" s="14">
        <v>9.2050000000000018</v>
      </c>
      <c r="AS103" s="14">
        <v>2.6917500000000012</v>
      </c>
      <c r="AT103" s="14">
        <v>3.9117499999999987</v>
      </c>
      <c r="AU103" s="14">
        <v>2.8617500000000025</v>
      </c>
      <c r="AV103" s="14">
        <v>9.0767499999999988</v>
      </c>
      <c r="AW103" s="14">
        <v>2.661337500000001</v>
      </c>
      <c r="AX103" s="14">
        <v>3.8193375000000001</v>
      </c>
      <c r="AY103" s="14">
        <v>2.8113374999999952</v>
      </c>
      <c r="AZ103" s="14">
        <v>8.8833375000000032</v>
      </c>
      <c r="BA103" s="14">
        <v>2.0010000000000021</v>
      </c>
      <c r="BB103" s="14">
        <v>1.7559999999999991</v>
      </c>
      <c r="BC103" s="14">
        <v>2.4263375000000003</v>
      </c>
      <c r="BD103" s="14">
        <v>7.6180124999999972</v>
      </c>
      <c r="BE103" s="14">
        <v>2.036999999999999</v>
      </c>
      <c r="BF103" s="14">
        <v>3.4039999999999941</v>
      </c>
      <c r="BG103" s="14">
        <v>2.7700000000000049</v>
      </c>
    </row>
    <row r="104" spans="1:59" ht="15" customHeight="1" x14ac:dyDescent="0.25">
      <c r="A104" s="1"/>
      <c r="B104" s="15">
        <v>0.20718131184411215</v>
      </c>
      <c r="C104" s="2"/>
      <c r="D104" s="2">
        <v>41</v>
      </c>
      <c r="E104" s="2" t="s">
        <v>155</v>
      </c>
      <c r="F104" s="2" t="s">
        <v>106</v>
      </c>
      <c r="G104" s="13"/>
      <c r="H104" s="7">
        <v>33</v>
      </c>
      <c r="I104" s="1"/>
      <c r="J104" s="2" t="s">
        <v>155</v>
      </c>
      <c r="K104" s="2" t="s">
        <v>155</v>
      </c>
      <c r="L104" s="14"/>
      <c r="M104" s="14">
        <v>2.5197539974238747</v>
      </c>
      <c r="N104" s="14">
        <v>3.1901258394162899</v>
      </c>
      <c r="O104" s="14">
        <v>2.4500028381282268</v>
      </c>
      <c r="P104" s="14">
        <v>3.4185239845432518</v>
      </c>
      <c r="Q104" s="14">
        <v>1.8657364239373999</v>
      </c>
      <c r="R104" s="14">
        <v>2.2659193643848479</v>
      </c>
      <c r="S104" s="14">
        <v>1.6739858603231963</v>
      </c>
      <c r="T104" s="14">
        <v>2.3619241797664356</v>
      </c>
      <c r="U104" s="14">
        <v>1.8105107474736559</v>
      </c>
      <c r="V104" s="14">
        <v>2.3012973610735834</v>
      </c>
      <c r="W104" s="14">
        <v>1.7338845938575167</v>
      </c>
      <c r="X104" s="14">
        <v>2.5329436532828971</v>
      </c>
      <c r="Y104" s="14">
        <v>1.5520026779597229</v>
      </c>
      <c r="Z104" s="14">
        <v>1.8751986063796322</v>
      </c>
      <c r="AA104" s="14">
        <v>2.0114049664369196</v>
      </c>
      <c r="AB104" s="14">
        <v>2.3334706119734894</v>
      </c>
      <c r="AC104" s="14">
        <v>1.7555847500504751</v>
      </c>
      <c r="AD104" s="14">
        <v>2.175067750143945</v>
      </c>
      <c r="AE104" s="14">
        <v>1.8541870827348239</v>
      </c>
      <c r="AF104" s="14">
        <v>2.5224196474099707</v>
      </c>
      <c r="AG104" s="14">
        <v>1.7447138123488874</v>
      </c>
      <c r="AH104" s="14">
        <v>2.0690891085570624</v>
      </c>
      <c r="AI104" s="14">
        <v>2.0321162443184386</v>
      </c>
      <c r="AJ104" s="14">
        <v>2.6456920362180978</v>
      </c>
      <c r="AK104" s="14">
        <v>1.7265888805341267</v>
      </c>
      <c r="AL104" s="14">
        <v>2.0599714368889823</v>
      </c>
      <c r="AM104" s="14">
        <v>1.8884212705207328</v>
      </c>
      <c r="AN104" s="14">
        <v>2.586316374172807</v>
      </c>
      <c r="AO104" s="14">
        <v>1.7476713739399079</v>
      </c>
      <c r="AP104" s="14">
        <v>2.088426033614267</v>
      </c>
      <c r="AQ104" s="14">
        <v>1.9068417884619502</v>
      </c>
      <c r="AR104" s="14">
        <v>2.6434414799418926</v>
      </c>
      <c r="AS104" s="14">
        <v>1.807060819437585</v>
      </c>
      <c r="AT104" s="14">
        <v>2.1823724999040639</v>
      </c>
      <c r="AU104" s="14">
        <v>1.9831650958800837</v>
      </c>
      <c r="AV104" s="14">
        <v>2.7156340479950472</v>
      </c>
      <c r="AW104" s="14">
        <v>1.8449958119434569</v>
      </c>
      <c r="AX104" s="14">
        <v>2.2279831146804452</v>
      </c>
      <c r="AY104" s="14">
        <v>2.0205453617331877</v>
      </c>
      <c r="AZ104" s="14">
        <v>2.755468558714973</v>
      </c>
      <c r="BA104" s="14">
        <v>1.7193162472671137</v>
      </c>
      <c r="BB104" s="14">
        <v>1.5719659535410746</v>
      </c>
      <c r="BC104" s="14">
        <v>1.5010821958154554</v>
      </c>
      <c r="BD104" s="14">
        <v>2.1040863947199782</v>
      </c>
      <c r="BE104" s="14">
        <v>1.5949574876926018</v>
      </c>
      <c r="BF104" s="14">
        <v>1.9021506663341916</v>
      </c>
      <c r="BG104" s="14">
        <v>1.8645731456678587</v>
      </c>
    </row>
    <row r="105" spans="1:59" ht="15" customHeight="1" x14ac:dyDescent="0.25">
      <c r="A105" s="1"/>
      <c r="B105" s="15">
        <v>1.9453490199865833</v>
      </c>
      <c r="C105" s="2"/>
      <c r="D105" s="2">
        <v>42</v>
      </c>
      <c r="E105" s="2" t="s">
        <v>156</v>
      </c>
      <c r="F105" s="2" t="s">
        <v>106</v>
      </c>
      <c r="G105" s="13"/>
      <c r="H105" s="7">
        <v>34</v>
      </c>
      <c r="I105" s="1"/>
      <c r="J105" s="2" t="s">
        <v>156</v>
      </c>
      <c r="K105" s="2" t="s">
        <v>156</v>
      </c>
      <c r="L105" s="14"/>
      <c r="M105" s="14">
        <v>3.7188659160154192</v>
      </c>
      <c r="N105" s="14">
        <v>5.0221238646137714</v>
      </c>
      <c r="O105" s="14">
        <v>4.3539765330845714</v>
      </c>
      <c r="P105" s="14">
        <v>12.90724829736803</v>
      </c>
      <c r="Q105" s="14">
        <v>3.0297019189434478</v>
      </c>
      <c r="R105" s="14">
        <v>4.1602302852687014</v>
      </c>
      <c r="S105" s="14">
        <v>3.6916345602708045</v>
      </c>
      <c r="T105" s="14">
        <v>10.553239186646989</v>
      </c>
      <c r="U105" s="14">
        <v>2.7412029937962799</v>
      </c>
      <c r="V105" s="14">
        <v>3.5601166209384481</v>
      </c>
      <c r="W105" s="14">
        <v>3.4411067208335151</v>
      </c>
      <c r="X105" s="14">
        <v>10.28682582522325</v>
      </c>
      <c r="Y105" s="14">
        <v>2.9337441482291822</v>
      </c>
      <c r="Z105" s="14">
        <v>3.0878785577379491</v>
      </c>
      <c r="AA105" s="14">
        <v>3.9297255342384947</v>
      </c>
      <c r="AB105" s="14">
        <v>11.241867231235105</v>
      </c>
      <c r="AC105" s="14">
        <v>3.8191644903546149</v>
      </c>
      <c r="AD105" s="14">
        <v>4.0281645273605031</v>
      </c>
      <c r="AE105" s="14">
        <v>4.9393267604339286</v>
      </c>
      <c r="AF105" s="14">
        <v>12.892336024595224</v>
      </c>
      <c r="AG105" s="14">
        <v>3.9728044040601058</v>
      </c>
      <c r="AH105" s="14">
        <v>4.1410236913823502</v>
      </c>
      <c r="AI105" s="14">
        <v>4.8879254928725189</v>
      </c>
      <c r="AJ105" s="14">
        <v>12.892116361293116</v>
      </c>
      <c r="AK105" s="14">
        <v>4.0006058522492269</v>
      </c>
      <c r="AL105" s="14">
        <v>4.1662903074155899</v>
      </c>
      <c r="AM105" s="14">
        <v>4.8419748034465915</v>
      </c>
      <c r="AN105" s="14">
        <v>12.196760071154229</v>
      </c>
      <c r="AO105" s="14">
        <v>3.735563442591781</v>
      </c>
      <c r="AP105" s="14">
        <v>3.7573467613032512</v>
      </c>
      <c r="AQ105" s="14">
        <v>4.5792916503898784</v>
      </c>
      <c r="AR105" s="14">
        <v>10.997057947194328</v>
      </c>
      <c r="AS105" s="14">
        <v>3.781008944988514</v>
      </c>
      <c r="AT105" s="14">
        <v>3.773495818304573</v>
      </c>
      <c r="AU105" s="14">
        <v>4.624775390585727</v>
      </c>
      <c r="AV105" s="14">
        <v>10.355147465811132</v>
      </c>
      <c r="AW105" s="14">
        <v>3.6675786766388585</v>
      </c>
      <c r="AX105" s="14">
        <v>3.6602909437554363</v>
      </c>
      <c r="AY105" s="14">
        <v>4.4271986327748793</v>
      </c>
      <c r="AZ105" s="14">
        <v>10.022923567816758</v>
      </c>
      <c r="BA105" s="14">
        <v>2.9340629413110872</v>
      </c>
      <c r="BB105" s="14">
        <v>2.0131600190654897</v>
      </c>
      <c r="BC105" s="14">
        <v>3.2408931909204917</v>
      </c>
      <c r="BD105" s="14">
        <v>7.5171926758625673</v>
      </c>
      <c r="BE105" s="14">
        <v>2.0538440589177602</v>
      </c>
      <c r="BF105" s="14">
        <v>3.4223720324113325</v>
      </c>
      <c r="BG105" s="14">
        <v>4.263015716206116</v>
      </c>
    </row>
    <row r="106" spans="1:59" ht="15" customHeight="1" x14ac:dyDescent="0.25">
      <c r="A106" s="1"/>
      <c r="B106" s="15" t="e">
        <v>#N/A</v>
      </c>
      <c r="C106" s="2"/>
      <c r="D106" s="2">
        <v>43</v>
      </c>
      <c r="E106" s="2" t="s">
        <v>157</v>
      </c>
      <c r="F106" s="2" t="s">
        <v>106</v>
      </c>
      <c r="G106" s="13"/>
      <c r="H106" s="7">
        <v>35</v>
      </c>
      <c r="I106" s="1"/>
      <c r="J106" s="2" t="s">
        <v>157</v>
      </c>
      <c r="K106" s="2" t="s">
        <v>157</v>
      </c>
      <c r="L106" s="14"/>
      <c r="M106" s="14">
        <v>0</v>
      </c>
      <c r="N106" s="14">
        <v>0</v>
      </c>
      <c r="O106" s="14">
        <v>0</v>
      </c>
      <c r="P106" s="14">
        <v>0</v>
      </c>
      <c r="Q106" s="14">
        <v>0</v>
      </c>
      <c r="R106" s="14">
        <v>0</v>
      </c>
      <c r="S106" s="14">
        <v>0</v>
      </c>
      <c r="T106" s="14">
        <v>0</v>
      </c>
      <c r="U106" s="14">
        <v>0</v>
      </c>
      <c r="V106" s="14">
        <v>0</v>
      </c>
      <c r="W106" s="14">
        <v>0</v>
      </c>
      <c r="X106" s="14">
        <v>0</v>
      </c>
      <c r="Y106" s="14">
        <v>0</v>
      </c>
      <c r="Z106" s="14">
        <v>0</v>
      </c>
      <c r="AA106" s="14">
        <v>0</v>
      </c>
      <c r="AB106" s="14">
        <v>0</v>
      </c>
      <c r="AC106" s="14">
        <v>0</v>
      </c>
      <c r="AD106" s="14">
        <v>0</v>
      </c>
      <c r="AE106" s="14">
        <v>0</v>
      </c>
      <c r="AF106" s="14">
        <v>0</v>
      </c>
      <c r="AG106" s="14">
        <v>0</v>
      </c>
      <c r="AH106" s="14">
        <v>0</v>
      </c>
      <c r="AI106" s="14">
        <v>0</v>
      </c>
      <c r="AJ106" s="14">
        <v>0</v>
      </c>
      <c r="AK106" s="14">
        <v>0</v>
      </c>
      <c r="AL106" s="14">
        <v>0</v>
      </c>
      <c r="AM106" s="14">
        <v>0</v>
      </c>
      <c r="AN106" s="14">
        <v>0</v>
      </c>
      <c r="AO106" s="14">
        <v>0</v>
      </c>
      <c r="AP106" s="14">
        <v>0</v>
      </c>
      <c r="AQ106" s="14">
        <v>0</v>
      </c>
      <c r="AR106" s="14">
        <v>0</v>
      </c>
      <c r="AS106" s="14">
        <v>0</v>
      </c>
      <c r="AT106" s="14">
        <v>0</v>
      </c>
      <c r="AU106" s="14">
        <v>0</v>
      </c>
      <c r="AV106" s="14">
        <v>0</v>
      </c>
      <c r="AW106" s="14">
        <v>0</v>
      </c>
      <c r="AX106" s="14">
        <v>0</v>
      </c>
      <c r="AY106" s="14">
        <v>0</v>
      </c>
      <c r="AZ106" s="14">
        <v>0</v>
      </c>
      <c r="BA106" s="14">
        <v>0</v>
      </c>
      <c r="BB106" s="14">
        <v>0</v>
      </c>
      <c r="BC106" s="14">
        <v>0</v>
      </c>
      <c r="BD106" s="14">
        <v>0</v>
      </c>
      <c r="BE106" s="14">
        <v>0</v>
      </c>
      <c r="BF106" s="14">
        <v>0</v>
      </c>
      <c r="BG106" s="14">
        <v>0</v>
      </c>
    </row>
    <row r="107" spans="1:59" ht="15" customHeight="1" x14ac:dyDescent="0.25">
      <c r="A107" s="1"/>
      <c r="B107" s="15" t="e">
        <v>#N/A</v>
      </c>
      <c r="C107" s="2"/>
      <c r="D107" s="2">
        <v>44</v>
      </c>
      <c r="E107" s="2" t="s">
        <v>158</v>
      </c>
      <c r="F107" s="2" t="s">
        <v>106</v>
      </c>
      <c r="G107" s="13"/>
      <c r="H107" s="7">
        <v>36</v>
      </c>
      <c r="I107" s="1"/>
      <c r="J107" s="2" t="s">
        <v>158</v>
      </c>
      <c r="K107" s="2" t="s">
        <v>158</v>
      </c>
      <c r="L107" s="14"/>
      <c r="M107" s="14">
        <v>0</v>
      </c>
      <c r="N107" s="14">
        <v>0</v>
      </c>
      <c r="O107" s="14">
        <v>0</v>
      </c>
      <c r="P107" s="14">
        <v>0</v>
      </c>
      <c r="Q107" s="14">
        <v>0</v>
      </c>
      <c r="R107" s="14">
        <v>0</v>
      </c>
      <c r="S107" s="14">
        <v>0</v>
      </c>
      <c r="T107" s="14">
        <v>0</v>
      </c>
      <c r="U107" s="14">
        <v>0</v>
      </c>
      <c r="V107" s="14">
        <v>0</v>
      </c>
      <c r="W107" s="14">
        <v>0</v>
      </c>
      <c r="X107" s="14">
        <v>0</v>
      </c>
      <c r="Y107" s="14">
        <v>0</v>
      </c>
      <c r="Z107" s="14">
        <v>0</v>
      </c>
      <c r="AA107" s="14">
        <v>0</v>
      </c>
      <c r="AB107" s="14">
        <v>0</v>
      </c>
      <c r="AC107" s="14">
        <v>0</v>
      </c>
      <c r="AD107" s="14">
        <v>0</v>
      </c>
      <c r="AE107" s="14">
        <v>0</v>
      </c>
      <c r="AF107" s="14">
        <v>0</v>
      </c>
      <c r="AG107" s="14">
        <v>0</v>
      </c>
      <c r="AH107" s="14">
        <v>0</v>
      </c>
      <c r="AI107" s="14">
        <v>0</v>
      </c>
      <c r="AJ107" s="14">
        <v>0</v>
      </c>
      <c r="AK107" s="14">
        <v>0</v>
      </c>
      <c r="AL107" s="14">
        <v>0</v>
      </c>
      <c r="AM107" s="14">
        <v>0</v>
      </c>
      <c r="AN107" s="14">
        <v>0</v>
      </c>
      <c r="AO107" s="14">
        <v>0</v>
      </c>
      <c r="AP107" s="14">
        <v>0</v>
      </c>
      <c r="AQ107" s="14">
        <v>0</v>
      </c>
      <c r="AR107" s="14">
        <v>0</v>
      </c>
      <c r="AS107" s="14">
        <v>0</v>
      </c>
      <c r="AT107" s="14">
        <v>0</v>
      </c>
      <c r="AU107" s="14">
        <v>0</v>
      </c>
      <c r="AV107" s="14">
        <v>0</v>
      </c>
      <c r="AW107" s="14">
        <v>0</v>
      </c>
      <c r="AX107" s="14">
        <v>0</v>
      </c>
      <c r="AY107" s="14">
        <v>0</v>
      </c>
      <c r="AZ107" s="14">
        <v>0</v>
      </c>
      <c r="BA107" s="14">
        <v>0</v>
      </c>
      <c r="BB107" s="14">
        <v>0</v>
      </c>
      <c r="BC107" s="14">
        <v>0</v>
      </c>
      <c r="BD107" s="14">
        <v>0</v>
      </c>
      <c r="BE107" s="14">
        <v>0</v>
      </c>
      <c r="BF107" s="14">
        <v>0</v>
      </c>
      <c r="BG107" s="14">
        <v>0</v>
      </c>
    </row>
    <row r="108" spans="1:59" ht="15" customHeight="1" x14ac:dyDescent="0.25">
      <c r="A108" s="1"/>
      <c r="B108" s="15" t="e">
        <v>#N/A</v>
      </c>
      <c r="C108" s="2"/>
      <c r="D108" s="2">
        <v>45</v>
      </c>
      <c r="E108" s="2" t="s">
        <v>159</v>
      </c>
      <c r="F108" s="2" t="s">
        <v>106</v>
      </c>
      <c r="G108" s="13"/>
      <c r="H108" s="7">
        <v>37</v>
      </c>
      <c r="I108" s="1"/>
      <c r="J108" s="2" t="s">
        <v>159</v>
      </c>
      <c r="K108" s="2" t="s">
        <v>159</v>
      </c>
      <c r="L108" s="14"/>
      <c r="M108" s="14">
        <v>0</v>
      </c>
      <c r="N108" s="14">
        <v>0</v>
      </c>
      <c r="O108" s="14">
        <v>0</v>
      </c>
      <c r="P108" s="14">
        <v>0</v>
      </c>
      <c r="Q108" s="14">
        <v>0</v>
      </c>
      <c r="R108" s="14">
        <v>0</v>
      </c>
      <c r="S108" s="14">
        <v>0</v>
      </c>
      <c r="T108" s="14">
        <v>0</v>
      </c>
      <c r="U108" s="14">
        <v>0</v>
      </c>
      <c r="V108" s="14">
        <v>0</v>
      </c>
      <c r="W108" s="14">
        <v>0</v>
      </c>
      <c r="X108" s="14">
        <v>0</v>
      </c>
      <c r="Y108" s="14">
        <v>0</v>
      </c>
      <c r="Z108" s="14">
        <v>0</v>
      </c>
      <c r="AA108" s="14">
        <v>0</v>
      </c>
      <c r="AB108" s="14">
        <v>0</v>
      </c>
      <c r="AC108" s="14">
        <v>0</v>
      </c>
      <c r="AD108" s="14">
        <v>0</v>
      </c>
      <c r="AE108" s="14">
        <v>0</v>
      </c>
      <c r="AF108" s="14">
        <v>0</v>
      </c>
      <c r="AG108" s="14">
        <v>0</v>
      </c>
      <c r="AH108" s="14">
        <v>0</v>
      </c>
      <c r="AI108" s="14">
        <v>0</v>
      </c>
      <c r="AJ108" s="14">
        <v>0</v>
      </c>
      <c r="AK108" s="14">
        <v>0</v>
      </c>
      <c r="AL108" s="14">
        <v>0</v>
      </c>
      <c r="AM108" s="14">
        <v>0</v>
      </c>
      <c r="AN108" s="14">
        <v>0</v>
      </c>
      <c r="AO108" s="14">
        <v>0</v>
      </c>
      <c r="AP108" s="14">
        <v>0</v>
      </c>
      <c r="AQ108" s="14">
        <v>0</v>
      </c>
      <c r="AR108" s="14">
        <v>0</v>
      </c>
      <c r="AS108" s="14">
        <v>0</v>
      </c>
      <c r="AT108" s="14">
        <v>0</v>
      </c>
      <c r="AU108" s="14">
        <v>0</v>
      </c>
      <c r="AV108" s="14">
        <v>0</v>
      </c>
      <c r="AW108" s="14">
        <v>0</v>
      </c>
      <c r="AX108" s="14">
        <v>0</v>
      </c>
      <c r="AY108" s="14">
        <v>0</v>
      </c>
      <c r="AZ108" s="14">
        <v>0</v>
      </c>
      <c r="BA108" s="14">
        <v>0</v>
      </c>
      <c r="BB108" s="14">
        <v>0</v>
      </c>
      <c r="BC108" s="14">
        <v>0</v>
      </c>
      <c r="BD108" s="14">
        <v>0</v>
      </c>
      <c r="BE108" s="14">
        <v>0</v>
      </c>
      <c r="BF108" s="14">
        <v>0</v>
      </c>
      <c r="BG108" s="14">
        <v>0</v>
      </c>
    </row>
    <row r="109" spans="1:59" ht="15" customHeight="1" x14ac:dyDescent="0.25">
      <c r="A109" s="1"/>
      <c r="B109" s="15">
        <v>0.20004843639658132</v>
      </c>
      <c r="C109" s="2"/>
      <c r="D109" s="2">
        <v>46</v>
      </c>
      <c r="E109" s="2" t="s">
        <v>160</v>
      </c>
      <c r="F109" s="2" t="s">
        <v>106</v>
      </c>
      <c r="G109" s="13"/>
      <c r="H109" s="7">
        <v>38</v>
      </c>
      <c r="I109" s="1"/>
      <c r="J109" s="2" t="s">
        <v>160</v>
      </c>
      <c r="K109" s="2" t="s">
        <v>160</v>
      </c>
      <c r="L109" s="14"/>
      <c r="M109" s="14">
        <v>517.0295925220729</v>
      </c>
      <c r="N109" s="14">
        <v>406.69400883747988</v>
      </c>
      <c r="O109" s="14">
        <v>500.69702818106396</v>
      </c>
      <c r="P109" s="14">
        <v>548.93883269757282</v>
      </c>
      <c r="Q109" s="14">
        <v>551.98833398935233</v>
      </c>
      <c r="R109" s="14">
        <v>490.72896322348402</v>
      </c>
      <c r="S109" s="14">
        <v>454.8977474527685</v>
      </c>
      <c r="T109" s="14">
        <v>472.79148877966298</v>
      </c>
      <c r="U109" s="14">
        <v>502.73342097594434</v>
      </c>
      <c r="V109" s="14">
        <v>454.17722503817544</v>
      </c>
      <c r="W109" s="14">
        <v>476.12448698084256</v>
      </c>
      <c r="X109" s="14">
        <v>535.84897023820713</v>
      </c>
      <c r="Y109" s="14">
        <v>567.74449775779897</v>
      </c>
      <c r="Z109" s="14">
        <v>778.94787873770997</v>
      </c>
      <c r="AA109" s="14">
        <v>592.299848173756</v>
      </c>
      <c r="AB109" s="14">
        <v>551.51534921398923</v>
      </c>
      <c r="AC109" s="14">
        <v>574.67320000419909</v>
      </c>
      <c r="AD109" s="14">
        <v>549.18264521695266</v>
      </c>
      <c r="AE109" s="14">
        <v>556.48919820277672</v>
      </c>
      <c r="AF109" s="14">
        <v>622.97178064685272</v>
      </c>
      <c r="AG109" s="14">
        <v>564.61129096289642</v>
      </c>
      <c r="AH109" s="14">
        <v>480.95897947986117</v>
      </c>
      <c r="AI109" s="14">
        <v>588.36128903591145</v>
      </c>
      <c r="AJ109" s="14">
        <v>602.17058856162112</v>
      </c>
      <c r="AK109" s="14">
        <v>441.81959985297038</v>
      </c>
      <c r="AL109" s="14">
        <v>411.34343560055459</v>
      </c>
      <c r="AM109" s="14">
        <v>457.81643174469951</v>
      </c>
      <c r="AN109" s="14">
        <v>577.60432421951577</v>
      </c>
      <c r="AO109" s="14">
        <v>476.78039980471846</v>
      </c>
      <c r="AP109" s="14">
        <v>479.21335155583301</v>
      </c>
      <c r="AQ109" s="14">
        <v>461.94753378055873</v>
      </c>
      <c r="AR109" s="14">
        <v>597.14502970407909</v>
      </c>
      <c r="AS109" s="14">
        <v>475.190784499838</v>
      </c>
      <c r="AT109" s="14">
        <v>467.31657039977517</v>
      </c>
      <c r="AU109" s="14">
        <v>493.14234691612046</v>
      </c>
      <c r="AV109" s="14">
        <v>579.03658056315328</v>
      </c>
      <c r="AW109" s="14">
        <v>480.9927964926369</v>
      </c>
      <c r="AX109" s="14">
        <v>474.73408557473016</v>
      </c>
      <c r="AY109" s="14">
        <v>414.49121673853938</v>
      </c>
      <c r="AZ109" s="14">
        <v>520.25095027135524</v>
      </c>
      <c r="BA109" s="14">
        <v>273.25790802041104</v>
      </c>
      <c r="BB109" s="14">
        <v>210.10870514729015</v>
      </c>
      <c r="BC109" s="14">
        <v>295.56561884344683</v>
      </c>
      <c r="BD109" s="14">
        <v>457.16393290091531</v>
      </c>
      <c r="BE109" s="14">
        <v>439.37031314633708</v>
      </c>
      <c r="BF109" s="14">
        <v>354.51597122397283</v>
      </c>
      <c r="BG109" s="14">
        <v>398.49095942182703</v>
      </c>
    </row>
    <row r="110" spans="1:59" ht="15" customHeight="1" x14ac:dyDescent="0.25">
      <c r="A110" s="1"/>
      <c r="B110" s="15">
        <v>0.26370985059500263</v>
      </c>
      <c r="C110" s="2"/>
      <c r="D110" s="2">
        <v>47</v>
      </c>
      <c r="E110" s="2" t="s">
        <v>161</v>
      </c>
      <c r="F110" s="2" t="s">
        <v>106</v>
      </c>
      <c r="G110" s="13"/>
      <c r="H110" s="7">
        <v>39</v>
      </c>
      <c r="I110" s="1"/>
      <c r="J110" s="2" t="s">
        <v>161</v>
      </c>
      <c r="K110" s="2" t="s">
        <v>161</v>
      </c>
      <c r="L110" s="14"/>
      <c r="M110" s="14">
        <v>17.949060881999213</v>
      </c>
      <c r="N110" s="14">
        <v>16.098494791043393</v>
      </c>
      <c r="O110" s="14">
        <v>22.408122568324792</v>
      </c>
      <c r="P110" s="14">
        <v>27.278937540439802</v>
      </c>
      <c r="Q110" s="14">
        <v>28.018549737659793</v>
      </c>
      <c r="R110" s="14">
        <v>32.150883308262266</v>
      </c>
      <c r="S110" s="14">
        <v>29.129866155409314</v>
      </c>
      <c r="T110" s="14">
        <v>44.442989776021477</v>
      </c>
      <c r="U110" s="14">
        <v>37.976645557545432</v>
      </c>
      <c r="V110" s="14">
        <v>45.575596446232872</v>
      </c>
      <c r="W110" s="14">
        <v>42.997292789230336</v>
      </c>
      <c r="X110" s="14">
        <v>61.556215560999355</v>
      </c>
      <c r="Y110" s="14">
        <v>47.817878691574208</v>
      </c>
      <c r="Z110" s="14">
        <v>54.690666539237895</v>
      </c>
      <c r="AA110" s="14">
        <v>55.969216329859037</v>
      </c>
      <c r="AB110" s="14">
        <v>76.407538599098729</v>
      </c>
      <c r="AC110" s="14">
        <v>52.11125659512777</v>
      </c>
      <c r="AD110" s="14">
        <v>53.654915263513431</v>
      </c>
      <c r="AE110" s="14">
        <v>53.492832974737212</v>
      </c>
      <c r="AF110" s="14">
        <v>70.63309112514321</v>
      </c>
      <c r="AG110" s="14">
        <v>51.092328558793611</v>
      </c>
      <c r="AH110" s="14">
        <v>51.945244393049677</v>
      </c>
      <c r="AI110" s="14">
        <v>52.838618768986976</v>
      </c>
      <c r="AJ110" s="14">
        <v>67.906200368176542</v>
      </c>
      <c r="AK110" s="14">
        <v>49.557432079309194</v>
      </c>
      <c r="AL110" s="14">
        <v>50.324013949759262</v>
      </c>
      <c r="AM110" s="14">
        <v>49.975564762560907</v>
      </c>
      <c r="AN110" s="14">
        <v>65.435228811224761</v>
      </c>
      <c r="AO110" s="14">
        <v>52.060227400960116</v>
      </c>
      <c r="AP110" s="14">
        <v>53.024351704648097</v>
      </c>
      <c r="AQ110" s="14">
        <v>52.599192742229206</v>
      </c>
      <c r="AR110" s="14">
        <v>68.240673081735508</v>
      </c>
      <c r="AS110" s="14">
        <v>53.89213915718824</v>
      </c>
      <c r="AT110" s="14">
        <v>54.860854365834598</v>
      </c>
      <c r="AU110" s="14">
        <v>54.7950875514681</v>
      </c>
      <c r="AV110" s="14">
        <v>70.229874045753832</v>
      </c>
      <c r="AW110" s="14">
        <v>54.224136159117506</v>
      </c>
      <c r="AX110" s="14">
        <v>55.054746987365434</v>
      </c>
      <c r="AY110" s="14">
        <v>54.473991343810951</v>
      </c>
      <c r="AZ110" s="14">
        <v>68.965383789764132</v>
      </c>
      <c r="BA110" s="14">
        <v>40.249681093678419</v>
      </c>
      <c r="BB110" s="14">
        <v>34.390190193437547</v>
      </c>
      <c r="BC110" s="14">
        <v>37.31329192710524</v>
      </c>
      <c r="BD110" s="14">
        <v>53.090072856712538</v>
      </c>
      <c r="BE110" s="14">
        <v>44.720699178589257</v>
      </c>
      <c r="BF110" s="14">
        <v>42.102542191219698</v>
      </c>
      <c r="BG110" s="14">
        <v>44.125953860481559</v>
      </c>
    </row>
    <row r="111" spans="1:59" ht="15" customHeight="1" x14ac:dyDescent="0.25">
      <c r="A111" s="1"/>
      <c r="B111" s="15">
        <v>0.20592120651414203</v>
      </c>
      <c r="C111" s="2"/>
      <c r="D111" s="2">
        <v>48</v>
      </c>
      <c r="E111" s="2" t="s">
        <v>162</v>
      </c>
      <c r="F111" s="2" t="s">
        <v>106</v>
      </c>
      <c r="G111" s="13"/>
      <c r="H111" s="7">
        <v>40</v>
      </c>
      <c r="I111" s="1"/>
      <c r="J111" s="2" t="s">
        <v>162</v>
      </c>
      <c r="K111" s="2" t="s">
        <v>162</v>
      </c>
      <c r="L111" s="14"/>
      <c r="M111" s="14">
        <v>534.97865340407213</v>
      </c>
      <c r="N111" s="14">
        <v>422.79250362852326</v>
      </c>
      <c r="O111" s="14">
        <v>523.10515074938871</v>
      </c>
      <c r="P111" s="14">
        <v>576.21777023801258</v>
      </c>
      <c r="Q111" s="14">
        <v>580.00688372701211</v>
      </c>
      <c r="R111" s="14">
        <v>522.87984653174624</v>
      </c>
      <c r="S111" s="14">
        <v>484.02761360817783</v>
      </c>
      <c r="T111" s="14">
        <v>517.23447855568452</v>
      </c>
      <c r="U111" s="14">
        <v>540.71006653348979</v>
      </c>
      <c r="V111" s="14">
        <v>499.75282148440829</v>
      </c>
      <c r="W111" s="14">
        <v>519.12177977007286</v>
      </c>
      <c r="X111" s="14">
        <v>597.40518579920649</v>
      </c>
      <c r="Y111" s="14">
        <v>615.56237644937323</v>
      </c>
      <c r="Z111" s="14">
        <v>833.63854527694787</v>
      </c>
      <c r="AA111" s="14">
        <v>648.26906450361503</v>
      </c>
      <c r="AB111" s="14">
        <v>627.92288781308798</v>
      </c>
      <c r="AC111" s="14">
        <v>626.78445659932686</v>
      </c>
      <c r="AD111" s="14">
        <v>602.8375604804661</v>
      </c>
      <c r="AE111" s="14">
        <v>609.98203117751393</v>
      </c>
      <c r="AF111" s="14">
        <v>693.60487177199593</v>
      </c>
      <c r="AG111" s="14">
        <v>615.70361952169003</v>
      </c>
      <c r="AH111" s="14">
        <v>532.90422387291085</v>
      </c>
      <c r="AI111" s="14">
        <v>641.19990780489843</v>
      </c>
      <c r="AJ111" s="14">
        <v>670.07678892979766</v>
      </c>
      <c r="AK111" s="14">
        <v>491.37703193227958</v>
      </c>
      <c r="AL111" s="14">
        <v>461.66744955031385</v>
      </c>
      <c r="AM111" s="14">
        <v>507.79199650726042</v>
      </c>
      <c r="AN111" s="14">
        <v>643.03955303074054</v>
      </c>
      <c r="AO111" s="14">
        <v>528.84062720567863</v>
      </c>
      <c r="AP111" s="14">
        <v>532.23770326048111</v>
      </c>
      <c r="AQ111" s="14">
        <v>514.54672652278794</v>
      </c>
      <c r="AR111" s="14">
        <v>665.3857027858146</v>
      </c>
      <c r="AS111" s="14">
        <v>529.08292365702619</v>
      </c>
      <c r="AT111" s="14">
        <v>522.17742476560977</v>
      </c>
      <c r="AU111" s="14">
        <v>547.93743446758856</v>
      </c>
      <c r="AV111" s="14">
        <v>649.26645460890711</v>
      </c>
      <c r="AW111" s="14">
        <v>535.21693265175441</v>
      </c>
      <c r="AX111" s="14">
        <v>529.78883256209565</v>
      </c>
      <c r="AY111" s="14">
        <v>468.96520808235033</v>
      </c>
      <c r="AZ111" s="14">
        <v>589.21633406111937</v>
      </c>
      <c r="BA111" s="14">
        <v>313.50758911408946</v>
      </c>
      <c r="BB111" s="14">
        <v>244.4988953407277</v>
      </c>
      <c r="BC111" s="14">
        <v>332.87891077055207</v>
      </c>
      <c r="BD111" s="14">
        <v>510.25400575762785</v>
      </c>
      <c r="BE111" s="14">
        <v>484.09101232492634</v>
      </c>
      <c r="BF111" s="14">
        <v>396.61851341519252</v>
      </c>
      <c r="BG111" s="14">
        <v>442.61691328230859</v>
      </c>
    </row>
    <row r="112" spans="1:59" ht="15" customHeight="1" x14ac:dyDescent="0.25">
      <c r="A112" s="1"/>
      <c r="B112" s="2" t="s">
        <v>82</v>
      </c>
      <c r="C112" s="2"/>
      <c r="D112" s="2"/>
      <c r="E112" s="13" t="s">
        <v>88</v>
      </c>
      <c r="F112" s="2"/>
      <c r="G112" s="13" t="s">
        <v>88</v>
      </c>
      <c r="H112" s="7"/>
      <c r="I112" s="1"/>
      <c r="J112" s="2"/>
      <c r="K112" s="2"/>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row>
    <row r="113" spans="1:59" ht="15" customHeight="1" x14ac:dyDescent="0.2">
      <c r="A113" s="1"/>
      <c r="B113" s="15">
        <v>0.63879095694360366</v>
      </c>
      <c r="C113" s="2"/>
      <c r="D113" s="2">
        <v>9</v>
      </c>
      <c r="E113" s="2" t="s">
        <v>95</v>
      </c>
      <c r="F113" s="2" t="s">
        <v>107</v>
      </c>
      <c r="G113" s="2"/>
      <c r="H113" s="7">
        <v>1</v>
      </c>
      <c r="I113" s="1"/>
      <c r="J113" s="2" t="s">
        <v>95</v>
      </c>
      <c r="K113" s="2" t="s">
        <v>95</v>
      </c>
      <c r="L113" s="14"/>
      <c r="M113" s="14">
        <v>78.554001832331892</v>
      </c>
      <c r="N113" s="14">
        <v>59.852310511279825</v>
      </c>
      <c r="O113" s="14">
        <v>92.804811159685812</v>
      </c>
      <c r="P113" s="14">
        <v>108.8441416008442</v>
      </c>
      <c r="Q113" s="14">
        <v>100.05896949525759</v>
      </c>
      <c r="R113" s="14">
        <v>111.05959019752957</v>
      </c>
      <c r="S113" s="14">
        <v>74.881936591088618</v>
      </c>
      <c r="T113" s="14">
        <v>68.710614425763822</v>
      </c>
      <c r="U113" s="14">
        <v>64.959620093194587</v>
      </c>
      <c r="V113" s="14">
        <v>57.641040321586452</v>
      </c>
      <c r="W113" s="14">
        <v>84.843840378068023</v>
      </c>
      <c r="X113" s="14">
        <v>111.53913538451184</v>
      </c>
      <c r="Y113" s="14">
        <v>90.634917833187501</v>
      </c>
      <c r="Z113" s="14">
        <v>133.13957511019413</v>
      </c>
      <c r="AA113" s="14">
        <v>51.482250323253183</v>
      </c>
      <c r="AB113" s="14">
        <v>65.894691347931584</v>
      </c>
      <c r="AC113" s="14">
        <v>42.68893607375999</v>
      </c>
      <c r="AD113" s="14">
        <v>52.349520050374466</v>
      </c>
      <c r="AE113" s="14">
        <v>53.976724381360825</v>
      </c>
      <c r="AF113" s="14">
        <v>56.947044848393688</v>
      </c>
      <c r="AG113" s="14">
        <v>40.042222037186875</v>
      </c>
      <c r="AH113" s="14">
        <v>37.69445452800263</v>
      </c>
      <c r="AI113" s="14">
        <v>57.038719914599554</v>
      </c>
      <c r="AJ113" s="14">
        <v>60.166099178833285</v>
      </c>
      <c r="AK113" s="14">
        <v>27.461792576249803</v>
      </c>
      <c r="AL113" s="14">
        <v>32.256699654389664</v>
      </c>
      <c r="AM113" s="14">
        <v>40.084397824803148</v>
      </c>
      <c r="AN113" s="14">
        <v>61.773331207412582</v>
      </c>
      <c r="AO113" s="14">
        <v>37.073419977937235</v>
      </c>
      <c r="AP113" s="14">
        <v>41.557150398984433</v>
      </c>
      <c r="AQ113" s="14">
        <v>31.036849580758954</v>
      </c>
      <c r="AR113" s="14">
        <v>59.648324727487562</v>
      </c>
      <c r="AS113" s="14">
        <v>32.323665387945582</v>
      </c>
      <c r="AT113" s="14">
        <v>39.300953640630304</v>
      </c>
      <c r="AU113" s="14">
        <v>34.368623679968678</v>
      </c>
      <c r="AV113" s="14">
        <v>56.408433476842362</v>
      </c>
      <c r="AW113" s="14">
        <v>33.616612003463409</v>
      </c>
      <c r="AX113" s="14">
        <v>44.523949101393015</v>
      </c>
      <c r="AY113" s="14">
        <v>22.339605391979642</v>
      </c>
      <c r="AZ113" s="14">
        <v>45.289470733315838</v>
      </c>
      <c r="BA113" s="14">
        <v>28.058706880848014</v>
      </c>
      <c r="BB113" s="14">
        <v>19.756782076478416</v>
      </c>
      <c r="BC113" s="14">
        <v>33.766180969952913</v>
      </c>
      <c r="BD113" s="14">
        <v>48.855152887623881</v>
      </c>
      <c r="BE113" s="14">
        <v>37.532289871931425</v>
      </c>
      <c r="BF113" s="14">
        <v>21.042210166341135</v>
      </c>
      <c r="BG113" s="14">
        <v>42.91343401510921</v>
      </c>
    </row>
    <row r="114" spans="1:59" ht="15" customHeight="1" x14ac:dyDescent="0.2">
      <c r="A114" s="1"/>
      <c r="B114" s="15">
        <v>0.18898642157548662</v>
      </c>
      <c r="C114" s="2"/>
      <c r="D114" s="2">
        <v>10</v>
      </c>
      <c r="E114" s="2" t="s">
        <v>127</v>
      </c>
      <c r="F114" s="2" t="s">
        <v>107</v>
      </c>
      <c r="G114" s="2"/>
      <c r="H114" s="7">
        <v>2</v>
      </c>
      <c r="I114" s="1"/>
      <c r="J114" s="2" t="s">
        <v>127</v>
      </c>
      <c r="K114" s="2" t="s">
        <v>127</v>
      </c>
      <c r="L114" s="14"/>
      <c r="M114" s="14">
        <v>7.5374999999999988</v>
      </c>
      <c r="N114" s="14">
        <v>-2.734375</v>
      </c>
      <c r="O114" s="14">
        <v>4.3343749999999996</v>
      </c>
      <c r="P114" s="14">
        <v>-1.78125</v>
      </c>
      <c r="Q114" s="14">
        <v>5.310359589041096</v>
      </c>
      <c r="R114" s="14">
        <v>3.6532534246575343</v>
      </c>
      <c r="S114" s="14">
        <v>3.2607020547945202</v>
      </c>
      <c r="T114" s="14">
        <v>3.5178082191780824</v>
      </c>
      <c r="U114" s="14">
        <v>4.4785060975609756</v>
      </c>
      <c r="V114" s="14">
        <v>2.1473577235772359</v>
      </c>
      <c r="W114" s="14">
        <v>3.1350355691056908</v>
      </c>
      <c r="X114" s="14">
        <v>3.4829268292682922</v>
      </c>
      <c r="Y114" s="14">
        <v>3.6704468724737267</v>
      </c>
      <c r="Z114" s="14">
        <v>6.5176169765561855</v>
      </c>
      <c r="AA114" s="14">
        <v>5.6875663146725941</v>
      </c>
      <c r="AB114" s="14">
        <v>5.0384017784963619</v>
      </c>
      <c r="AC114" s="14">
        <v>2.9290995957962811</v>
      </c>
      <c r="AD114" s="14">
        <v>4.1529705739692808</v>
      </c>
      <c r="AE114" s="14">
        <v>3.1909624090541633</v>
      </c>
      <c r="AF114" s="14">
        <v>3.6574155780113178</v>
      </c>
      <c r="AG114" s="14">
        <v>3.0570549991915921</v>
      </c>
      <c r="AH114" s="14">
        <v>3.7895856487469688</v>
      </c>
      <c r="AI114" s="14">
        <v>3.6696067704122877</v>
      </c>
      <c r="AJ114" s="14">
        <v>3.9500088242522233</v>
      </c>
      <c r="AK114" s="14">
        <v>3.3933310491026676</v>
      </c>
      <c r="AL114" s="14">
        <v>4.206440070109136</v>
      </c>
      <c r="AM114" s="14">
        <v>3.9191400308003232</v>
      </c>
      <c r="AN114" s="14">
        <v>4.5057658797574778</v>
      </c>
      <c r="AO114" s="14">
        <v>3.4611976700847213</v>
      </c>
      <c r="AP114" s="14">
        <v>4.2721296821628947</v>
      </c>
      <c r="AQ114" s="14">
        <v>3.7231830292603068</v>
      </c>
      <c r="AR114" s="14">
        <v>5.4069190557089728</v>
      </c>
      <c r="AS114" s="14">
        <v>3.6342575535889572</v>
      </c>
      <c r="AT114" s="14">
        <v>3.8541363086208174</v>
      </c>
      <c r="AU114" s="14">
        <v>3.2391692354564672</v>
      </c>
      <c r="AV114" s="14">
        <v>4.0551892917817298</v>
      </c>
      <c r="AW114" s="14">
        <v>3.9976833089478534</v>
      </c>
      <c r="AX114" s="14">
        <v>4.0083017609656508</v>
      </c>
      <c r="AY114" s="14">
        <v>2.5913353883651737</v>
      </c>
      <c r="AZ114" s="14">
        <v>3.6496703626035569</v>
      </c>
      <c r="BA114" s="14">
        <v>4.197567474395246</v>
      </c>
      <c r="BB114" s="14">
        <v>1.0020754402414127</v>
      </c>
      <c r="BC114" s="14">
        <v>2.7209021577834331</v>
      </c>
      <c r="BD114" s="14">
        <v>4.014637398863913</v>
      </c>
      <c r="BE114" s="14">
        <v>5.2469593429940575</v>
      </c>
      <c r="BF114" s="14">
        <v>3.9352195072455434</v>
      </c>
      <c r="BG114" s="14">
        <v>4.3287414579700974</v>
      </c>
    </row>
    <row r="115" spans="1:59" ht="15" customHeight="1" x14ac:dyDescent="0.2">
      <c r="A115" s="1"/>
      <c r="B115" s="15" t="e">
        <v>#N/A</v>
      </c>
      <c r="C115" s="2"/>
      <c r="D115" s="2">
        <v>11</v>
      </c>
      <c r="E115" s="2" t="s">
        <v>128</v>
      </c>
      <c r="F115" s="2" t="s">
        <v>107</v>
      </c>
      <c r="G115" s="2"/>
      <c r="H115" s="7">
        <v>3</v>
      </c>
      <c r="I115" s="1"/>
      <c r="J115" s="2" t="s">
        <v>128</v>
      </c>
      <c r="K115" s="2" t="s">
        <v>128</v>
      </c>
      <c r="L115" s="14"/>
      <c r="M115" s="14">
        <v>0</v>
      </c>
      <c r="N115" s="14">
        <v>0</v>
      </c>
      <c r="O115" s="14">
        <v>0</v>
      </c>
      <c r="P115" s="14">
        <v>0</v>
      </c>
      <c r="Q115" s="14">
        <v>0</v>
      </c>
      <c r="R115" s="14">
        <v>0</v>
      </c>
      <c r="S115" s="14">
        <v>0</v>
      </c>
      <c r="T115" s="14">
        <v>0</v>
      </c>
      <c r="U115" s="14">
        <v>0</v>
      </c>
      <c r="V115" s="14">
        <v>0</v>
      </c>
      <c r="W115" s="14">
        <v>0</v>
      </c>
      <c r="X115" s="14">
        <v>0</v>
      </c>
      <c r="Y115" s="14">
        <v>0</v>
      </c>
      <c r="Z115" s="14">
        <v>0</v>
      </c>
      <c r="AA115" s="14">
        <v>0</v>
      </c>
      <c r="AB115" s="14">
        <v>0</v>
      </c>
      <c r="AC115" s="14">
        <v>0</v>
      </c>
      <c r="AD115" s="14">
        <v>0</v>
      </c>
      <c r="AE115" s="14">
        <v>0</v>
      </c>
      <c r="AF115" s="14">
        <v>0</v>
      </c>
      <c r="AG115" s="14">
        <v>0</v>
      </c>
      <c r="AH115" s="14">
        <v>0</v>
      </c>
      <c r="AI115" s="14">
        <v>0</v>
      </c>
      <c r="AJ115" s="14">
        <v>0</v>
      </c>
      <c r="AK115" s="14">
        <v>0</v>
      </c>
      <c r="AL115" s="14">
        <v>0</v>
      </c>
      <c r="AM115" s="14">
        <v>0</v>
      </c>
      <c r="AN115" s="14">
        <v>0</v>
      </c>
      <c r="AO115" s="14">
        <v>0</v>
      </c>
      <c r="AP115" s="14">
        <v>0</v>
      </c>
      <c r="AQ115" s="14">
        <v>0</v>
      </c>
      <c r="AR115" s="14">
        <v>0</v>
      </c>
      <c r="AS115" s="14">
        <v>0</v>
      </c>
      <c r="AT115" s="14">
        <v>0</v>
      </c>
      <c r="AU115" s="14">
        <v>0</v>
      </c>
      <c r="AV115" s="14">
        <v>0</v>
      </c>
      <c r="AW115" s="14">
        <v>0</v>
      </c>
      <c r="AX115" s="14">
        <v>0</v>
      </c>
      <c r="AY115" s="14">
        <v>0</v>
      </c>
      <c r="AZ115" s="14">
        <v>0</v>
      </c>
      <c r="BA115" s="14">
        <v>0</v>
      </c>
      <c r="BB115" s="14">
        <v>0</v>
      </c>
      <c r="BC115" s="14">
        <v>0</v>
      </c>
      <c r="BD115" s="14">
        <v>0</v>
      </c>
      <c r="BE115" s="14">
        <v>0</v>
      </c>
      <c r="BF115" s="14">
        <v>0</v>
      </c>
      <c r="BG115" s="14">
        <v>0</v>
      </c>
    </row>
    <row r="116" spans="1:59" ht="15" customHeight="1" x14ac:dyDescent="0.2">
      <c r="A116" s="1"/>
      <c r="B116" s="15">
        <v>1.6588755946070974</v>
      </c>
      <c r="C116" s="2"/>
      <c r="D116" s="2">
        <v>12</v>
      </c>
      <c r="E116" s="2" t="s">
        <v>129</v>
      </c>
      <c r="F116" s="2" t="s">
        <v>107</v>
      </c>
      <c r="G116" s="2"/>
      <c r="H116" s="7">
        <v>4</v>
      </c>
      <c r="I116" s="1"/>
      <c r="J116" s="2" t="s">
        <v>129</v>
      </c>
      <c r="K116" s="2" t="s">
        <v>129</v>
      </c>
      <c r="L116" s="14"/>
      <c r="M116" s="14">
        <v>39.632632251555059</v>
      </c>
      <c r="N116" s="14">
        <v>35.26752083753901</v>
      </c>
      <c r="O116" s="14">
        <v>48.154690314954934</v>
      </c>
      <c r="P116" s="14">
        <v>60.520895857505145</v>
      </c>
      <c r="Q116" s="14">
        <v>86.550419452018843</v>
      </c>
      <c r="R116" s="14">
        <v>54.91035851081466</v>
      </c>
      <c r="S116" s="14">
        <v>61.152933402745347</v>
      </c>
      <c r="T116" s="14">
        <v>63.870499910776331</v>
      </c>
      <c r="U116" s="14">
        <v>93.15110150864453</v>
      </c>
      <c r="V116" s="14">
        <v>52.376362132766999</v>
      </c>
      <c r="W116" s="14">
        <v>53.553717947161999</v>
      </c>
      <c r="X116" s="14">
        <v>65.052976603426941</v>
      </c>
      <c r="Y116" s="14">
        <v>119.62163659867154</v>
      </c>
      <c r="Z116" s="14">
        <v>158.89605623439439</v>
      </c>
      <c r="AA116" s="14">
        <v>84.273992999247199</v>
      </c>
      <c r="AB116" s="14">
        <v>55.687680464633722</v>
      </c>
      <c r="AC116" s="14">
        <v>64.514756268656726</v>
      </c>
      <c r="AD116" s="14">
        <v>46.445716417910447</v>
      </c>
      <c r="AE116" s="14">
        <v>42.550462686567165</v>
      </c>
      <c r="AF116" s="14">
        <v>54.891269701492533</v>
      </c>
      <c r="AG116" s="14">
        <v>66.096117499999991</v>
      </c>
      <c r="AH116" s="14">
        <v>46.8875125</v>
      </c>
      <c r="AI116" s="14">
        <v>55.300457500000007</v>
      </c>
      <c r="AJ116" s="14">
        <v>68.020602499999995</v>
      </c>
      <c r="AK116" s="14">
        <v>83.191207920081965</v>
      </c>
      <c r="AL116" s="14">
        <v>41.785328081454914</v>
      </c>
      <c r="AM116" s="14">
        <v>42.523526757812498</v>
      </c>
      <c r="AN116" s="14">
        <v>124.68455351562498</v>
      </c>
      <c r="AO116" s="14">
        <v>107.89929013671876</v>
      </c>
      <c r="AP116" s="14">
        <v>64.093924855957027</v>
      </c>
      <c r="AQ116" s="14">
        <v>71.146808844433608</v>
      </c>
      <c r="AR116" s="14">
        <v>70.84840421687403</v>
      </c>
      <c r="AS116" s="14">
        <v>79.348108840820316</v>
      </c>
      <c r="AT116" s="14">
        <v>70.81284718857421</v>
      </c>
      <c r="AU116" s="14">
        <v>90.148749999999993</v>
      </c>
      <c r="AV116" s="14">
        <v>75.117903549999994</v>
      </c>
      <c r="AW116" s="14">
        <v>72.94</v>
      </c>
      <c r="AX116" s="14">
        <v>50.700499999999991</v>
      </c>
      <c r="AY116" s="14">
        <v>44.496430000000004</v>
      </c>
      <c r="AZ116" s="14">
        <v>49.595000000000006</v>
      </c>
      <c r="BA116" s="14">
        <v>39.333800000000004</v>
      </c>
      <c r="BB116" s="14">
        <v>42.722000000000001</v>
      </c>
      <c r="BC116" s="14">
        <v>60.480000000000004</v>
      </c>
      <c r="BD116" s="14">
        <v>65.6922</v>
      </c>
      <c r="BE116" s="14">
        <v>88.958610000000022</v>
      </c>
      <c r="BF116" s="14">
        <v>59.676899999999996</v>
      </c>
      <c r="BG116" s="14">
        <v>66.476685000000003</v>
      </c>
    </row>
    <row r="117" spans="1:59" ht="15" customHeight="1" x14ac:dyDescent="0.2">
      <c r="A117" s="1"/>
      <c r="B117" s="15">
        <v>1.7044261470317124</v>
      </c>
      <c r="C117" s="2"/>
      <c r="D117" s="2">
        <v>13</v>
      </c>
      <c r="E117" s="2" t="s">
        <v>97</v>
      </c>
      <c r="F117" s="2" t="s">
        <v>107</v>
      </c>
      <c r="G117" s="2"/>
      <c r="H117" s="7">
        <v>5</v>
      </c>
      <c r="I117" s="1"/>
      <c r="J117" s="2" t="s">
        <v>97</v>
      </c>
      <c r="K117" s="2" t="s">
        <v>97</v>
      </c>
      <c r="L117" s="14"/>
      <c r="M117" s="14">
        <v>39.371388092676554</v>
      </c>
      <c r="N117" s="14">
        <v>36.544890385825617</v>
      </c>
      <c r="O117" s="14">
        <v>47.672371779129392</v>
      </c>
      <c r="P117" s="14">
        <v>60.205141444213346</v>
      </c>
      <c r="Q117" s="14">
        <v>84.758332711364631</v>
      </c>
      <c r="R117" s="14">
        <v>53.272713066889423</v>
      </c>
      <c r="S117" s="14">
        <v>59.081908934936422</v>
      </c>
      <c r="T117" s="14">
        <v>61.982703441409768</v>
      </c>
      <c r="U117" s="14">
        <v>91.237554900604323</v>
      </c>
      <c r="V117" s="14">
        <v>50.636729385698317</v>
      </c>
      <c r="W117" s="14">
        <v>52.173638592053123</v>
      </c>
      <c r="X117" s="14">
        <v>62.916040673778696</v>
      </c>
      <c r="Y117" s="14">
        <v>116.22144909867154</v>
      </c>
      <c r="Z117" s="14">
        <v>155.16905623439439</v>
      </c>
      <c r="AA117" s="14">
        <v>81.949617999247209</v>
      </c>
      <c r="AB117" s="14">
        <v>53.370680464633722</v>
      </c>
      <c r="AC117" s="14">
        <v>62.295756268656717</v>
      </c>
      <c r="AD117" s="14">
        <v>43.431716417910451</v>
      </c>
      <c r="AE117" s="14">
        <v>40.487462686567163</v>
      </c>
      <c r="AF117" s="14">
        <v>52.237269701492536</v>
      </c>
      <c r="AG117" s="14">
        <v>63.950117499999998</v>
      </c>
      <c r="AH117" s="14">
        <v>45.144512500000005</v>
      </c>
      <c r="AI117" s="14">
        <v>53.208957500000004</v>
      </c>
      <c r="AJ117" s="14">
        <v>65.799977499999997</v>
      </c>
      <c r="AK117" s="14">
        <v>81.263942295081961</v>
      </c>
      <c r="AL117" s="14">
        <v>40.180625737704915</v>
      </c>
      <c r="AM117" s="14">
        <v>41.019999999999996</v>
      </c>
      <c r="AN117" s="14">
        <v>122.08999999999999</v>
      </c>
      <c r="AO117" s="14">
        <v>105.9</v>
      </c>
      <c r="AP117" s="14">
        <v>62.625999999999998</v>
      </c>
      <c r="AQ117" s="14">
        <v>69.28537</v>
      </c>
      <c r="AR117" s="14">
        <v>68.574463000000009</v>
      </c>
      <c r="AS117" s="14">
        <v>77.317250000000001</v>
      </c>
      <c r="AT117" s="14">
        <v>69.451769999999996</v>
      </c>
      <c r="AU117" s="14">
        <v>87.998750000000001</v>
      </c>
      <c r="AV117" s="14">
        <v>73.26790355</v>
      </c>
      <c r="AW117" s="14">
        <v>71.188999999999993</v>
      </c>
      <c r="AX117" s="14">
        <v>49.455499999999994</v>
      </c>
      <c r="AY117" s="14">
        <v>42.835430000000002</v>
      </c>
      <c r="AZ117" s="14">
        <v>47.641000000000005</v>
      </c>
      <c r="BA117" s="14">
        <v>37.074800000000003</v>
      </c>
      <c r="BB117" s="14">
        <v>40.667000000000002</v>
      </c>
      <c r="BC117" s="14">
        <v>57.77</v>
      </c>
      <c r="BD117" s="14">
        <v>63.572199999999995</v>
      </c>
      <c r="BE117" s="14">
        <v>86.423610000000011</v>
      </c>
      <c r="BF117" s="14">
        <v>57.3919</v>
      </c>
      <c r="BG117" s="14">
        <v>64.661685000000006</v>
      </c>
    </row>
    <row r="118" spans="1:59" ht="15" customHeight="1" x14ac:dyDescent="0.2">
      <c r="A118" s="1"/>
      <c r="B118" s="15">
        <v>0.26500000000000012</v>
      </c>
      <c r="C118" s="2"/>
      <c r="D118" s="2">
        <v>14</v>
      </c>
      <c r="E118" s="2" t="s">
        <v>130</v>
      </c>
      <c r="F118" s="2" t="s">
        <v>107</v>
      </c>
      <c r="G118" s="2"/>
      <c r="H118" s="7">
        <v>6</v>
      </c>
      <c r="I118" s="1"/>
      <c r="J118" s="2" t="s">
        <v>130</v>
      </c>
      <c r="K118" s="2" t="s">
        <v>130</v>
      </c>
      <c r="L118" s="14"/>
      <c r="M118" s="14">
        <v>0.26124415887850466</v>
      </c>
      <c r="N118" s="14">
        <v>0.26158878504672894</v>
      </c>
      <c r="O118" s="14">
        <v>0.37452686915887851</v>
      </c>
      <c r="P118" s="14">
        <v>0.2949766355140187</v>
      </c>
      <c r="Q118" s="14">
        <v>0.39921874999999996</v>
      </c>
      <c r="R118" s="14">
        <v>0.38906249999999998</v>
      </c>
      <c r="S118" s="14">
        <v>0.42100694444444442</v>
      </c>
      <c r="T118" s="14">
        <v>0.32777777777777783</v>
      </c>
      <c r="U118" s="14">
        <v>0.50494660804020097</v>
      </c>
      <c r="V118" s="14">
        <v>0.52571608040201012</v>
      </c>
      <c r="W118" s="14">
        <v>0.52628768844221108</v>
      </c>
      <c r="X118" s="14">
        <v>0.4559359296482412</v>
      </c>
      <c r="Y118" s="14">
        <v>0.68</v>
      </c>
      <c r="Z118" s="14">
        <v>1.08125</v>
      </c>
      <c r="AA118" s="14">
        <v>0.55312500000000009</v>
      </c>
      <c r="AB118" s="14">
        <v>0.6</v>
      </c>
      <c r="AC118" s="14">
        <v>0.49</v>
      </c>
      <c r="AD118" s="14">
        <v>0.28999999999999998</v>
      </c>
      <c r="AE118" s="14">
        <v>0.28000000000000003</v>
      </c>
      <c r="AF118" s="14">
        <v>0.33</v>
      </c>
      <c r="AG118" s="14">
        <v>0.37</v>
      </c>
      <c r="AH118" s="14">
        <v>0.3</v>
      </c>
      <c r="AI118" s="14">
        <v>0.49</v>
      </c>
      <c r="AJ118" s="14">
        <v>0.33</v>
      </c>
      <c r="AK118" s="14">
        <v>0.36</v>
      </c>
      <c r="AL118" s="14">
        <v>0.22</v>
      </c>
      <c r="AM118" s="14">
        <v>0.46500000000000002</v>
      </c>
      <c r="AN118" s="14">
        <v>0.3795</v>
      </c>
      <c r="AO118" s="14">
        <v>0.432</v>
      </c>
      <c r="AP118" s="14">
        <v>0.26400000000000001</v>
      </c>
      <c r="AQ118" s="14">
        <v>0.55800000000000005</v>
      </c>
      <c r="AR118" s="14">
        <v>0.45539999999999997</v>
      </c>
      <c r="AS118" s="14">
        <v>0.32832</v>
      </c>
      <c r="AT118" s="14">
        <v>0.23760000000000001</v>
      </c>
      <c r="AU118" s="14">
        <v>0.57999999999999996</v>
      </c>
      <c r="AV118" s="14">
        <v>0.33</v>
      </c>
      <c r="AW118" s="14">
        <v>0.28000000000000003</v>
      </c>
      <c r="AX118" s="14">
        <v>0.23</v>
      </c>
      <c r="AY118" s="14">
        <v>0.34</v>
      </c>
      <c r="AZ118" s="14">
        <v>0.38500000000000001</v>
      </c>
      <c r="BA118" s="14">
        <v>0.28000000000000003</v>
      </c>
      <c r="BB118" s="14">
        <v>0.46</v>
      </c>
      <c r="BC118" s="14">
        <v>1</v>
      </c>
      <c r="BD118" s="14">
        <v>0.7</v>
      </c>
      <c r="BE118" s="14">
        <v>0.73</v>
      </c>
      <c r="BF118" s="14">
        <v>0.8</v>
      </c>
      <c r="BG118" s="14">
        <v>0.71</v>
      </c>
    </row>
    <row r="119" spans="1:59" ht="15" customHeight="1" x14ac:dyDescent="0.2">
      <c r="A119" s="1"/>
      <c r="B119" s="15">
        <v>0.47177790987318824</v>
      </c>
      <c r="C119" s="2"/>
      <c r="D119" s="2">
        <v>15</v>
      </c>
      <c r="E119" s="2" t="s">
        <v>131</v>
      </c>
      <c r="F119" s="2" t="s">
        <v>107</v>
      </c>
      <c r="G119" s="2"/>
      <c r="H119" s="7">
        <v>7</v>
      </c>
      <c r="I119" s="1"/>
      <c r="J119" s="2" t="s">
        <v>131</v>
      </c>
      <c r="K119" s="2" t="s">
        <v>131</v>
      </c>
      <c r="L119" s="14"/>
      <c r="M119" s="14">
        <v>0</v>
      </c>
      <c r="N119" s="14">
        <v>-1.5389583333333334</v>
      </c>
      <c r="O119" s="14">
        <v>0.10779166666666665</v>
      </c>
      <c r="P119" s="14">
        <v>2.0777777777777784E-2</v>
      </c>
      <c r="Q119" s="14">
        <v>1.3928679906542056</v>
      </c>
      <c r="R119" s="14">
        <v>1.2485829439252336</v>
      </c>
      <c r="S119" s="14">
        <v>1.650017523364486</v>
      </c>
      <c r="T119" s="14">
        <v>1.560018691588785</v>
      </c>
      <c r="U119" s="14">
        <v>1.4086000000000001</v>
      </c>
      <c r="V119" s="14">
        <v>1.213916666666667</v>
      </c>
      <c r="W119" s="14">
        <v>0.85379166666666662</v>
      </c>
      <c r="X119" s="14">
        <v>1.681</v>
      </c>
      <c r="Y119" s="14">
        <v>2.7201874999999998</v>
      </c>
      <c r="Z119" s="14">
        <v>2.6457499999999996</v>
      </c>
      <c r="AA119" s="14">
        <v>1.77125</v>
      </c>
      <c r="AB119" s="14">
        <v>1.7170000000000001</v>
      </c>
      <c r="AC119" s="14">
        <v>1.7290000000000001</v>
      </c>
      <c r="AD119" s="14">
        <v>2.7240000000000002</v>
      </c>
      <c r="AE119" s="14">
        <v>1.7829999999999999</v>
      </c>
      <c r="AF119" s="14">
        <v>2.3239999999999998</v>
      </c>
      <c r="AG119" s="14">
        <v>1.776</v>
      </c>
      <c r="AH119" s="14">
        <v>1.4430000000000001</v>
      </c>
      <c r="AI119" s="14">
        <v>1.6014999999999999</v>
      </c>
      <c r="AJ119" s="14">
        <v>1.8906249999999998</v>
      </c>
      <c r="AK119" s="14">
        <v>1.5672656249999997</v>
      </c>
      <c r="AL119" s="14">
        <v>1.3847023437499997</v>
      </c>
      <c r="AM119" s="14">
        <v>1.0385267578124999</v>
      </c>
      <c r="AN119" s="14">
        <v>2.2150535156249997</v>
      </c>
      <c r="AO119" s="14">
        <v>1.5672901367187497</v>
      </c>
      <c r="AP119" s="14">
        <v>1.203924855957031</v>
      </c>
      <c r="AQ119" s="14">
        <v>1.3034388444335936</v>
      </c>
      <c r="AR119" s="14">
        <v>1.8185412168740234</v>
      </c>
      <c r="AS119" s="14">
        <v>1.7025388408203121</v>
      </c>
      <c r="AT119" s="14">
        <v>1.1234771885742185</v>
      </c>
      <c r="AU119" s="14">
        <v>1.57</v>
      </c>
      <c r="AV119" s="14">
        <v>1.52</v>
      </c>
      <c r="AW119" s="14">
        <v>1.4710000000000001</v>
      </c>
      <c r="AX119" s="14">
        <v>1.0149999999999999</v>
      </c>
      <c r="AY119" s="14">
        <v>1.321</v>
      </c>
      <c r="AZ119" s="14">
        <v>1.569</v>
      </c>
      <c r="BA119" s="14">
        <v>1.9790000000000001</v>
      </c>
      <c r="BB119" s="14">
        <v>1.595</v>
      </c>
      <c r="BC119" s="14">
        <v>1.71</v>
      </c>
      <c r="BD119" s="14">
        <v>1.42</v>
      </c>
      <c r="BE119" s="14">
        <v>1.8049999999999999</v>
      </c>
      <c r="BF119" s="14">
        <v>1.4850000000000001</v>
      </c>
      <c r="BG119" s="14">
        <v>1.105</v>
      </c>
    </row>
    <row r="120" spans="1:59" ht="15" customHeight="1" x14ac:dyDescent="0.2">
      <c r="A120" s="1"/>
      <c r="B120" s="15">
        <v>-20.807683614359775</v>
      </c>
      <c r="C120" s="2"/>
      <c r="D120" s="2">
        <v>16</v>
      </c>
      <c r="E120" s="2" t="s">
        <v>132</v>
      </c>
      <c r="F120" s="2" t="s">
        <v>107</v>
      </c>
      <c r="G120" s="2"/>
      <c r="H120" s="7">
        <v>8</v>
      </c>
      <c r="I120" s="1"/>
      <c r="J120" s="2" t="s">
        <v>132</v>
      </c>
      <c r="K120" s="2" t="s">
        <v>132</v>
      </c>
      <c r="L120" s="14"/>
      <c r="M120" s="14">
        <v>-11.806719827586207</v>
      </c>
      <c r="N120" s="14">
        <v>-7.7761490147783254</v>
      </c>
      <c r="O120" s="14">
        <v>-9.667191502463055</v>
      </c>
      <c r="P120" s="14">
        <v>-10.558233990147784</v>
      </c>
      <c r="Q120" s="14">
        <v>-6.0814743589743596</v>
      </c>
      <c r="R120" s="14">
        <v>-10.369826923076923</v>
      </c>
      <c r="S120" s="14">
        <v>-22.295334935897436</v>
      </c>
      <c r="T120" s="14">
        <v>-13.537012820512821</v>
      </c>
      <c r="U120" s="14">
        <v>-3.6419975247524752</v>
      </c>
      <c r="V120" s="14">
        <v>2.2660767326732674</v>
      </c>
      <c r="W120" s="14">
        <v>-5.3262636138613857</v>
      </c>
      <c r="X120" s="14">
        <v>-4.2701138613861387</v>
      </c>
      <c r="Y120" s="14">
        <v>-9.8942812500000006</v>
      </c>
      <c r="Z120" s="14">
        <v>8.1369374999999984</v>
      </c>
      <c r="AA120" s="14">
        <v>-0.89593750000000016</v>
      </c>
      <c r="AB120" s="14">
        <v>6.5745000000000005</v>
      </c>
      <c r="AC120" s="14">
        <v>7.6080000000000005</v>
      </c>
      <c r="AD120" s="14">
        <v>-1.1099999999999999</v>
      </c>
      <c r="AE120" s="14">
        <v>-1.0448460000000004</v>
      </c>
      <c r="AF120" s="14">
        <v>-8.1939467549999989</v>
      </c>
      <c r="AG120" s="14">
        <v>-3.1723965000000005</v>
      </c>
      <c r="AH120" s="14">
        <v>-0.23227350000000024</v>
      </c>
      <c r="AI120" s="14">
        <v>10.764598500000002</v>
      </c>
      <c r="AJ120" s="14">
        <v>8.8049999999999997</v>
      </c>
      <c r="AK120" s="14">
        <v>3.5936000000000003</v>
      </c>
      <c r="AL120" s="14">
        <v>5.7243999999999993</v>
      </c>
      <c r="AM120" s="14">
        <v>3.1820000000000004</v>
      </c>
      <c r="AN120" s="14">
        <v>4.6007999999999996</v>
      </c>
      <c r="AO120" s="14">
        <v>-1.8399999999999999</v>
      </c>
      <c r="AP120" s="14">
        <v>1.1020000000000001</v>
      </c>
      <c r="AQ120" s="14">
        <v>-4.1579999999999995</v>
      </c>
      <c r="AR120" s="14">
        <v>1.6095999999999999</v>
      </c>
      <c r="AS120" s="14">
        <v>1.4556</v>
      </c>
      <c r="AT120" s="14">
        <v>2.7162000000000002</v>
      </c>
      <c r="AU120" s="14">
        <v>7.9656000000000002</v>
      </c>
      <c r="AV120" s="14">
        <v>0.37359999999999999</v>
      </c>
      <c r="AW120" s="14">
        <v>-6.1525999999999996</v>
      </c>
      <c r="AX120" s="14">
        <v>-3.1720000000000002</v>
      </c>
      <c r="AY120" s="14">
        <v>-7.8148</v>
      </c>
      <c r="AZ120" s="14">
        <v>-2.9800000000000004</v>
      </c>
      <c r="BA120" s="14">
        <v>-6.5331999999999999</v>
      </c>
      <c r="BB120" s="14">
        <v>-2.4028</v>
      </c>
      <c r="BC120" s="14">
        <v>4.0399999999999964E-2</v>
      </c>
      <c r="BD120" s="14">
        <v>-0.43240000000000006</v>
      </c>
      <c r="BE120" s="14">
        <v>5.4431999999999992</v>
      </c>
      <c r="BF120" s="14">
        <v>-3.2824000000000004</v>
      </c>
      <c r="BG120" s="14">
        <v>1.8159999999999998</v>
      </c>
    </row>
    <row r="121" spans="1:59" ht="15" customHeight="1" x14ac:dyDescent="0.2">
      <c r="A121" s="1"/>
      <c r="B121" s="15">
        <v>0.1727529117504969</v>
      </c>
      <c r="C121" s="2"/>
      <c r="D121" s="2">
        <v>17</v>
      </c>
      <c r="E121" s="2" t="s">
        <v>133</v>
      </c>
      <c r="F121" s="2" t="s">
        <v>107</v>
      </c>
      <c r="G121" s="2"/>
      <c r="H121" s="7">
        <v>9</v>
      </c>
      <c r="I121" s="1"/>
      <c r="J121" s="2" t="s">
        <v>133</v>
      </c>
      <c r="K121" s="2" t="s">
        <v>133</v>
      </c>
      <c r="L121" s="14"/>
      <c r="M121" s="14">
        <v>3.3410457516339869</v>
      </c>
      <c r="N121" s="14">
        <v>3.0468300653594773</v>
      </c>
      <c r="O121" s="14">
        <v>4.3024754901960787</v>
      </c>
      <c r="P121" s="14">
        <v>6.4696895424836605</v>
      </c>
      <c r="Q121" s="14">
        <v>5.7240801411290327</v>
      </c>
      <c r="R121" s="14">
        <v>6.7953125000000005</v>
      </c>
      <c r="S121" s="14">
        <v>6.5609248991935489</v>
      </c>
      <c r="T121" s="14">
        <v>8.3473790322580648</v>
      </c>
      <c r="U121" s="14">
        <v>10.444915158371042</v>
      </c>
      <c r="V121" s="14">
        <v>5.7257918552036191</v>
      </c>
      <c r="W121" s="14">
        <v>4.2425622171945694</v>
      </c>
      <c r="X121" s="14">
        <v>6.0340950226244345</v>
      </c>
      <c r="Y121" s="14">
        <v>14.246375</v>
      </c>
      <c r="Z121" s="14">
        <v>15.175374999999999</v>
      </c>
      <c r="AA121" s="14">
        <v>8.6068749999999987</v>
      </c>
      <c r="AB121" s="14">
        <v>8.91</v>
      </c>
      <c r="AC121" s="14">
        <v>5.54</v>
      </c>
      <c r="AD121" s="14">
        <v>6.74</v>
      </c>
      <c r="AE121" s="14">
        <v>6.76</v>
      </c>
      <c r="AF121" s="14">
        <v>7.86</v>
      </c>
      <c r="AG121" s="14">
        <v>5.6849999999999996</v>
      </c>
      <c r="AH121" s="14">
        <v>4.5279999999999996</v>
      </c>
      <c r="AI121" s="14">
        <v>4.6454000000000004</v>
      </c>
      <c r="AJ121" s="14">
        <v>5.2672100000000004</v>
      </c>
      <c r="AK121" s="14">
        <v>5.2288494999999999</v>
      </c>
      <c r="AL121" s="14">
        <v>5.9581769250000001</v>
      </c>
      <c r="AM121" s="14">
        <v>4.6175871168749998</v>
      </c>
      <c r="AN121" s="14">
        <v>5.3102251844062494</v>
      </c>
      <c r="AO121" s="14">
        <v>5.0030000000000001</v>
      </c>
      <c r="AP121" s="14">
        <v>5.615875</v>
      </c>
      <c r="AQ121" s="14">
        <v>4.3982140000000003</v>
      </c>
      <c r="AR121" s="14">
        <v>5.2126000000000001</v>
      </c>
      <c r="AS121" s="14">
        <v>5.1155749999999998</v>
      </c>
      <c r="AT121" s="14">
        <v>5.9886899999999992</v>
      </c>
      <c r="AU121" s="14">
        <v>5.08</v>
      </c>
      <c r="AV121" s="14">
        <v>5.9788899999999998</v>
      </c>
      <c r="AW121" s="14">
        <v>5.36635375</v>
      </c>
      <c r="AX121" s="14">
        <v>6.228237599999999</v>
      </c>
      <c r="AY121" s="14">
        <v>-0.8266</v>
      </c>
      <c r="AZ121" s="14">
        <v>3.4007599999999996</v>
      </c>
      <c r="BA121" s="14">
        <v>3.4725299375000005</v>
      </c>
      <c r="BB121" s="14">
        <v>3.1697663199999995</v>
      </c>
      <c r="BC121" s="14">
        <v>5.4874799999999997</v>
      </c>
      <c r="BD121" s="14">
        <v>4.6246239999999998</v>
      </c>
      <c r="BE121" s="14">
        <v>5.5399279000000012</v>
      </c>
      <c r="BF121" s="14">
        <v>3.7748885720000014</v>
      </c>
      <c r="BG121" s="14">
        <v>6.3093600000000007</v>
      </c>
    </row>
    <row r="122" spans="1:59" ht="15" customHeight="1" x14ac:dyDescent="0.2">
      <c r="A122" s="1"/>
      <c r="B122" s="15">
        <v>0.37466511875000008</v>
      </c>
      <c r="C122" s="2"/>
      <c r="D122" s="2">
        <v>18</v>
      </c>
      <c r="E122" s="2" t="s">
        <v>134</v>
      </c>
      <c r="F122" s="2" t="s">
        <v>107</v>
      </c>
      <c r="G122" s="2"/>
      <c r="H122" s="7">
        <v>10</v>
      </c>
      <c r="I122" s="1"/>
      <c r="J122" s="2" t="s">
        <v>134</v>
      </c>
      <c r="K122" s="2" t="s">
        <v>134</v>
      </c>
      <c r="L122" s="14"/>
      <c r="M122" s="14">
        <v>1.7373071967789511</v>
      </c>
      <c r="N122" s="14">
        <v>1.7726275291555433</v>
      </c>
      <c r="O122" s="14">
        <v>1.1726180618757658</v>
      </c>
      <c r="P122" s="14">
        <v>0.77578052980542189</v>
      </c>
      <c r="Q122" s="14">
        <v>2.1601090937077401</v>
      </c>
      <c r="R122" s="14">
        <v>2.3674070216589209</v>
      </c>
      <c r="S122" s="14">
        <v>2.5139673795033732</v>
      </c>
      <c r="T122" s="14">
        <v>2.7175774569209139</v>
      </c>
      <c r="U122" s="14">
        <v>2.5814568454063762</v>
      </c>
      <c r="V122" s="14">
        <v>1.843861726348194</v>
      </c>
      <c r="W122" s="14">
        <v>1.2989234240935952</v>
      </c>
      <c r="X122" s="14">
        <v>1.9630623587321669</v>
      </c>
      <c r="Y122" s="14">
        <v>1.731716359609375</v>
      </c>
      <c r="Z122" s="14">
        <v>3.4265609064062503</v>
      </c>
      <c r="AA122" s="14">
        <v>2.7970304532031252</v>
      </c>
      <c r="AB122" s="14">
        <v>2.3199999999999998</v>
      </c>
      <c r="AC122" s="14">
        <v>2.27</v>
      </c>
      <c r="AD122" s="14">
        <v>2.0699999999999998</v>
      </c>
      <c r="AE122" s="14">
        <v>2.0699999999999998</v>
      </c>
      <c r="AF122" s="14">
        <v>1.82</v>
      </c>
      <c r="AG122" s="14">
        <v>2.5</v>
      </c>
      <c r="AH122" s="14">
        <v>1</v>
      </c>
      <c r="AI122" s="14">
        <v>1.7181</v>
      </c>
      <c r="AJ122" s="14">
        <v>1.5806519999999999</v>
      </c>
      <c r="AK122" s="14">
        <v>1.5016194</v>
      </c>
      <c r="AL122" s="14">
        <v>1.22192455</v>
      </c>
      <c r="AM122" s="14">
        <v>1.099732095</v>
      </c>
      <c r="AN122" s="14">
        <v>1.3746651187500001</v>
      </c>
      <c r="AO122" s="14">
        <v>1.4777650026562501</v>
      </c>
      <c r="AP122" s="14">
        <v>1.3907517234999998</v>
      </c>
      <c r="AQ122" s="14">
        <v>1.4380883282500001</v>
      </c>
      <c r="AR122" s="14">
        <v>1.45</v>
      </c>
      <c r="AS122" s="14">
        <v>1.58</v>
      </c>
      <c r="AT122" s="14">
        <v>1.357</v>
      </c>
      <c r="AU122" s="14">
        <v>1.65</v>
      </c>
      <c r="AV122" s="14">
        <v>1.41</v>
      </c>
      <c r="AW122" s="14">
        <v>1.39</v>
      </c>
      <c r="AX122" s="14">
        <v>1.3</v>
      </c>
      <c r="AY122" s="14">
        <v>1.42</v>
      </c>
      <c r="AZ122" s="14">
        <v>1.2849999999999999</v>
      </c>
      <c r="BA122" s="14">
        <v>1.05</v>
      </c>
      <c r="BB122" s="14">
        <v>0.53159999999999996</v>
      </c>
      <c r="BC122" s="14">
        <v>1.22</v>
      </c>
      <c r="BD122" s="14">
        <v>1.1100000000000001</v>
      </c>
      <c r="BE122" s="14">
        <v>1.3282499999999999</v>
      </c>
      <c r="BF122" s="14">
        <v>1.02</v>
      </c>
      <c r="BG122" s="14">
        <v>0.58499999999999996</v>
      </c>
    </row>
    <row r="123" spans="1:59" ht="15" customHeight="1" x14ac:dyDescent="0.2">
      <c r="A123" s="1"/>
      <c r="B123" s="15">
        <v>0.31402731291666686</v>
      </c>
      <c r="C123" s="2"/>
      <c r="D123" s="2">
        <v>19</v>
      </c>
      <c r="E123" s="2" t="s">
        <v>135</v>
      </c>
      <c r="F123" s="2" t="s">
        <v>107</v>
      </c>
      <c r="G123" s="2"/>
      <c r="H123" s="7">
        <v>11</v>
      </c>
      <c r="I123" s="1"/>
      <c r="J123" s="2" t="s">
        <v>135</v>
      </c>
      <c r="K123" s="2" t="s">
        <v>135</v>
      </c>
      <c r="L123" s="14"/>
      <c r="M123" s="14">
        <v>1.1214108428880833</v>
      </c>
      <c r="N123" s="14">
        <v>-0.16025073437218559</v>
      </c>
      <c r="O123" s="14">
        <v>0.69515034880979754</v>
      </c>
      <c r="P123" s="14">
        <v>-0.29564090561854611</v>
      </c>
      <c r="Q123" s="14">
        <v>1.3487291328265134</v>
      </c>
      <c r="R123" s="14">
        <v>1.0845807692401976</v>
      </c>
      <c r="S123" s="14">
        <v>0.92811144542905777</v>
      </c>
      <c r="T123" s="14">
        <v>0.82548164150550574</v>
      </c>
      <c r="U123" s="14">
        <v>1.499169593494148</v>
      </c>
      <c r="V123" s="14">
        <v>1.275321792915922</v>
      </c>
      <c r="W123" s="14">
        <v>1.105870034150938</v>
      </c>
      <c r="X123" s="14">
        <v>1.2655470280243126</v>
      </c>
      <c r="Y123" s="14">
        <v>1.3837704958298978</v>
      </c>
      <c r="Z123" s="14">
        <v>1.8725136638865987</v>
      </c>
      <c r="AA123" s="14">
        <v>1.5956318319432992</v>
      </c>
      <c r="AB123" s="14">
        <v>1.65</v>
      </c>
      <c r="AC123" s="14">
        <v>1.42</v>
      </c>
      <c r="AD123" s="14">
        <v>1.7450000000000001</v>
      </c>
      <c r="AE123" s="14">
        <v>1.72</v>
      </c>
      <c r="AF123" s="14">
        <v>1.63</v>
      </c>
      <c r="AG123" s="14">
        <v>1.6</v>
      </c>
      <c r="AH123" s="14">
        <v>1.2</v>
      </c>
      <c r="AI123" s="14">
        <v>1.512</v>
      </c>
      <c r="AJ123" s="14">
        <v>1.5909500000000001</v>
      </c>
      <c r="AK123" s="14">
        <v>1.1638675000000001</v>
      </c>
      <c r="AL123" s="14">
        <v>1.1969769000000001</v>
      </c>
      <c r="AM123" s="14">
        <v>1.0582792100000002</v>
      </c>
      <c r="AN123" s="14">
        <v>1.5768327755000002</v>
      </c>
      <c r="AO123" s="14">
        <v>1.3503078591750002</v>
      </c>
      <c r="AP123" s="14">
        <v>1.1055039838193752</v>
      </c>
      <c r="AQ123" s="14">
        <v>1.0130911850329221</v>
      </c>
      <c r="AR123" s="14">
        <v>1.3456730997944448</v>
      </c>
      <c r="AS123" s="14">
        <v>1.3971201735420002</v>
      </c>
      <c r="AT123" s="14">
        <v>1.0693537353627602</v>
      </c>
      <c r="AU123" s="14">
        <v>1.23</v>
      </c>
      <c r="AV123" s="14">
        <v>1.17</v>
      </c>
      <c r="AW123" s="14">
        <v>1.21</v>
      </c>
      <c r="AX123" s="14">
        <v>1</v>
      </c>
      <c r="AY123" s="14">
        <v>1.08</v>
      </c>
      <c r="AZ123" s="14">
        <v>1.1499999999999999</v>
      </c>
      <c r="BA123" s="14">
        <v>1.05</v>
      </c>
      <c r="BB123" s="14">
        <v>0.44</v>
      </c>
      <c r="BC123" s="14">
        <v>1.2</v>
      </c>
      <c r="BD123" s="14">
        <v>1.05</v>
      </c>
      <c r="BE123" s="14">
        <v>1.3149999999999999</v>
      </c>
      <c r="BF123" s="14">
        <v>1.0226999999999999</v>
      </c>
      <c r="BG123" s="14">
        <v>0.92500000000000004</v>
      </c>
    </row>
    <row r="124" spans="1:59" ht="15" customHeight="1" x14ac:dyDescent="0.2">
      <c r="A124" s="1"/>
      <c r="B124" s="15">
        <v>0.71848037109375018</v>
      </c>
      <c r="C124" s="2"/>
      <c r="D124" s="2">
        <v>20</v>
      </c>
      <c r="E124" s="2" t="s">
        <v>136</v>
      </c>
      <c r="F124" s="2" t="s">
        <v>107</v>
      </c>
      <c r="G124" s="2"/>
      <c r="H124" s="7">
        <v>12</v>
      </c>
      <c r="I124" s="1"/>
      <c r="J124" s="2" t="s">
        <v>136</v>
      </c>
      <c r="K124" s="2" t="s">
        <v>136</v>
      </c>
      <c r="L124" s="14"/>
      <c r="M124" s="14">
        <v>2.74115625</v>
      </c>
      <c r="N124" s="14">
        <v>-5.2765624999999998</v>
      </c>
      <c r="O124" s="14">
        <v>7.5814375000000007</v>
      </c>
      <c r="P124" s="14">
        <v>-3.7212499999999999</v>
      </c>
      <c r="Q124" s="14">
        <v>2.3452330508474577</v>
      </c>
      <c r="R124" s="14">
        <v>2.352851694915254</v>
      </c>
      <c r="S124" s="14">
        <v>0.86499788135593214</v>
      </c>
      <c r="T124" s="14">
        <v>2.3642796610169494</v>
      </c>
      <c r="U124" s="14">
        <v>3.4399687499999994</v>
      </c>
      <c r="V124" s="14">
        <v>3.3086111111111114</v>
      </c>
      <c r="W124" s="14">
        <v>2.224670138888889</v>
      </c>
      <c r="X124" s="14">
        <v>2.3814583333333332</v>
      </c>
      <c r="Y124" s="14">
        <v>3.8358749999999997</v>
      </c>
      <c r="Z124" s="14">
        <v>5.1586249999999998</v>
      </c>
      <c r="AA124" s="14">
        <v>4.3589062500000004</v>
      </c>
      <c r="AB124" s="14">
        <v>4.5475000000000003</v>
      </c>
      <c r="AC124" s="14">
        <v>4.3710000000000004</v>
      </c>
      <c r="AD124" s="14">
        <v>4.2134999999999998</v>
      </c>
      <c r="AE124" s="14">
        <v>4.0984999999999996</v>
      </c>
      <c r="AF124" s="14">
        <v>4.0534999999999997</v>
      </c>
      <c r="AG124" s="14">
        <v>4.6115000000000004</v>
      </c>
      <c r="AH124" s="14">
        <v>4.2030000000000003</v>
      </c>
      <c r="AI124" s="14">
        <v>5.4184999999999999</v>
      </c>
      <c r="AJ124" s="14">
        <v>5.7024999999999997</v>
      </c>
      <c r="AK124" s="14">
        <v>3.5024999999999999</v>
      </c>
      <c r="AL124" s="14">
        <v>3.2734999999999999</v>
      </c>
      <c r="AM124" s="14">
        <v>3.4017499999999998</v>
      </c>
      <c r="AN124" s="14">
        <v>4.9017499999999998</v>
      </c>
      <c r="AO124" s="14">
        <v>4.5685000000000002</v>
      </c>
      <c r="AP124" s="14">
        <v>4.1615000000000002</v>
      </c>
      <c r="AQ124" s="14">
        <v>4.4625000000000004</v>
      </c>
      <c r="AR124" s="14">
        <v>5.3377499999999998</v>
      </c>
      <c r="AS124" s="14">
        <v>5.0529999999999999</v>
      </c>
      <c r="AT124" s="14">
        <v>4.0339999999999998</v>
      </c>
      <c r="AU124" s="14">
        <v>4.9820000000000002</v>
      </c>
      <c r="AV124" s="14">
        <v>5.2089999999999996</v>
      </c>
      <c r="AW124" s="14">
        <v>4.3899999999999997</v>
      </c>
      <c r="AX124" s="14">
        <v>5.4850000000000003</v>
      </c>
      <c r="AY124" s="14">
        <v>4.9130000000000003</v>
      </c>
      <c r="AZ124" s="14">
        <v>4.6929999999999996</v>
      </c>
      <c r="BA124" s="14">
        <v>3.9630000000000001</v>
      </c>
      <c r="BB124" s="14">
        <v>4.05</v>
      </c>
      <c r="BC124" s="14">
        <v>5.71</v>
      </c>
      <c r="BD124" s="14">
        <v>5.29</v>
      </c>
      <c r="BE124" s="14">
        <v>5.7750000000000004</v>
      </c>
      <c r="BF124" s="14">
        <v>5.05</v>
      </c>
      <c r="BG124" s="14">
        <v>4.625</v>
      </c>
    </row>
    <row r="125" spans="1:59" ht="15" customHeight="1" x14ac:dyDescent="0.2">
      <c r="A125" s="1"/>
      <c r="B125" s="15">
        <v>6.6692026780279967E-2</v>
      </c>
      <c r="C125" s="2"/>
      <c r="D125" s="2">
        <v>21</v>
      </c>
      <c r="E125" s="2" t="s">
        <v>137</v>
      </c>
      <c r="F125" s="2" t="s">
        <v>107</v>
      </c>
      <c r="G125" s="2"/>
      <c r="H125" s="7">
        <v>13</v>
      </c>
      <c r="I125" s="1"/>
      <c r="J125" s="2" t="s">
        <v>137</v>
      </c>
      <c r="K125" s="2" t="s">
        <v>137</v>
      </c>
      <c r="L125" s="14"/>
      <c r="M125" s="14">
        <v>15.655638002485711</v>
      </c>
      <c r="N125" s="14">
        <v>19.827769379047197</v>
      </c>
      <c r="O125" s="14">
        <v>20.479577706179445</v>
      </c>
      <c r="P125" s="14">
        <v>8.2720556237235012</v>
      </c>
      <c r="Q125" s="14">
        <v>30.07011737466993</v>
      </c>
      <c r="R125" s="14">
        <v>17.991090482431627</v>
      </c>
      <c r="S125" s="14">
        <v>34.543821825067937</v>
      </c>
      <c r="T125" s="14">
        <v>24.033285661970197</v>
      </c>
      <c r="U125" s="14">
        <v>31.027643455471733</v>
      </c>
      <c r="V125" s="14">
        <v>15.962108503967869</v>
      </c>
      <c r="W125" s="14">
        <v>19.204653240423237</v>
      </c>
      <c r="X125" s="14">
        <v>34.673026501420594</v>
      </c>
      <c r="Y125" s="14">
        <v>55.53875</v>
      </c>
      <c r="Z125" s="14">
        <v>35.849375000000002</v>
      </c>
      <c r="AA125" s="14">
        <v>24.943437500000002</v>
      </c>
      <c r="AB125" s="14">
        <v>22.6</v>
      </c>
      <c r="AC125" s="14">
        <v>24.5</v>
      </c>
      <c r="AD125" s="14">
        <v>17.95</v>
      </c>
      <c r="AE125" s="14">
        <v>25.6</v>
      </c>
      <c r="AF125" s="14">
        <v>28.3</v>
      </c>
      <c r="AG125" s="14">
        <v>19.5</v>
      </c>
      <c r="AH125" s="14">
        <v>16.43</v>
      </c>
      <c r="AI125" s="14">
        <v>20.524999999999999</v>
      </c>
      <c r="AJ125" s="14">
        <v>21.52375</v>
      </c>
      <c r="AK125" s="14">
        <v>22.42</v>
      </c>
      <c r="AL125" s="14">
        <v>15.683999999999997</v>
      </c>
      <c r="AM125" s="14">
        <v>14.050599999999999</v>
      </c>
      <c r="AN125" s="14">
        <v>17.525749999999999</v>
      </c>
      <c r="AO125" s="14">
        <v>20.229612499999998</v>
      </c>
      <c r="AP125" s="14">
        <v>15.184709374999999</v>
      </c>
      <c r="AQ125" s="14">
        <v>13.349120703124997</v>
      </c>
      <c r="AR125" s="14">
        <v>15.212243205078122</v>
      </c>
      <c r="AS125" s="14">
        <v>21.1106950625</v>
      </c>
      <c r="AT125" s="14">
        <v>15.131700444999998</v>
      </c>
      <c r="AU125" s="14">
        <v>16.245927257812497</v>
      </c>
      <c r="AV125" s="14">
        <v>15.972855365332029</v>
      </c>
      <c r="AW125" s="14">
        <v>21.321802013124998</v>
      </c>
      <c r="AX125" s="14">
        <v>12.859445378249999</v>
      </c>
      <c r="AY125" s="14">
        <v>-9.7308509195312531</v>
      </c>
      <c r="AZ125" s="14">
        <v>10.954534292265624</v>
      </c>
      <c r="BA125" s="14">
        <v>5.6622812078749991</v>
      </c>
      <c r="BB125" s="14">
        <v>-40.570277310874999</v>
      </c>
      <c r="BC125" s="14">
        <v>-45.157076297525002</v>
      </c>
      <c r="BD125" s="14">
        <v>-7.2768750000000004</v>
      </c>
      <c r="BE125" s="14">
        <v>6.2252773286625001</v>
      </c>
      <c r="BF125" s="14">
        <v>5.7324909823694998</v>
      </c>
      <c r="BG125" s="14">
        <v>6.7359999999999998</v>
      </c>
    </row>
    <row r="126" spans="1:59" ht="15" customHeight="1" x14ac:dyDescent="0.2">
      <c r="A126" s="1"/>
      <c r="B126" s="15">
        <v>0.24566418324849648</v>
      </c>
      <c r="C126" s="2"/>
      <c r="D126" s="2">
        <v>22</v>
      </c>
      <c r="E126" s="2" t="s">
        <v>138</v>
      </c>
      <c r="F126" s="2" t="s">
        <v>107</v>
      </c>
      <c r="G126" s="2"/>
      <c r="H126" s="7">
        <v>14</v>
      </c>
      <c r="I126" s="1"/>
      <c r="J126" s="2" t="s">
        <v>138</v>
      </c>
      <c r="K126" s="2" t="s">
        <v>138</v>
      </c>
      <c r="L126" s="14"/>
      <c r="M126" s="14">
        <v>14.190097947761194</v>
      </c>
      <c r="N126" s="14">
        <v>12.659748134328359</v>
      </c>
      <c r="O126" s="14">
        <v>19.364225746268655</v>
      </c>
      <c r="P126" s="14">
        <v>21.946977611940294</v>
      </c>
      <c r="Q126" s="14">
        <v>14.531043564920273</v>
      </c>
      <c r="R126" s="14">
        <v>14.391657175398633</v>
      </c>
      <c r="S126" s="14">
        <v>34.90316771070615</v>
      </c>
      <c r="T126" s="14">
        <v>26.762357630979501</v>
      </c>
      <c r="U126" s="14">
        <v>19.356532826409499</v>
      </c>
      <c r="V126" s="14">
        <v>18.209875741839767</v>
      </c>
      <c r="W126" s="14">
        <v>17.591246290801188</v>
      </c>
      <c r="X126" s="14">
        <v>18.622700296735907</v>
      </c>
      <c r="Y126" s="14">
        <v>19.424999999999997</v>
      </c>
      <c r="Z126" s="14">
        <v>26.731249999999999</v>
      </c>
      <c r="AA126" s="14">
        <v>22.018750000000001</v>
      </c>
      <c r="AB126" s="14">
        <v>19.7</v>
      </c>
      <c r="AC126" s="14">
        <v>16</v>
      </c>
      <c r="AD126" s="14">
        <v>12.25</v>
      </c>
      <c r="AE126" s="14">
        <v>13.15</v>
      </c>
      <c r="AF126" s="14">
        <v>12.75</v>
      </c>
      <c r="AG126" s="14">
        <v>14.44</v>
      </c>
      <c r="AH126" s="14">
        <v>10.805</v>
      </c>
      <c r="AI126" s="14">
        <v>11.455400000000001</v>
      </c>
      <c r="AJ126" s="14">
        <v>11.081238000000001</v>
      </c>
      <c r="AK126" s="14">
        <v>11.472</v>
      </c>
      <c r="AL126" s="14">
        <v>8.8508000000000013</v>
      </c>
      <c r="AM126" s="14">
        <v>9.1343400000000017</v>
      </c>
      <c r="AN126" s="14">
        <v>13.459401500000004</v>
      </c>
      <c r="AO126" s="14">
        <v>12.113461350000003</v>
      </c>
      <c r="AP126" s="14">
        <v>8.8657767855000014</v>
      </c>
      <c r="AQ126" s="14">
        <v>8.1966724105150028</v>
      </c>
      <c r="AR126" s="14">
        <v>8.1999999999999993</v>
      </c>
      <c r="AS126" s="14">
        <v>12.694907494800004</v>
      </c>
      <c r="AT126" s="14">
        <v>9.4486633131250013</v>
      </c>
      <c r="AU126" s="14">
        <v>10.211956378175001</v>
      </c>
      <c r="AV126" s="14">
        <v>8.9215</v>
      </c>
      <c r="AW126" s="14">
        <v>13.329628638375002</v>
      </c>
      <c r="AX126" s="14">
        <v>8.9762301474687511</v>
      </c>
      <c r="AY126" s="14">
        <v>9.1907607403575025</v>
      </c>
      <c r="AZ126" s="14">
        <v>7.5832750000000004</v>
      </c>
      <c r="BA126" s="14">
        <v>12.250868347305003</v>
      </c>
      <c r="BB126" s="14">
        <v>5.2160500000000001</v>
      </c>
      <c r="BC126" s="14">
        <v>4.7718695849859012</v>
      </c>
      <c r="BD126" s="14">
        <v>6.8249475000000004</v>
      </c>
      <c r="BE126" s="14">
        <v>13.475955182035504</v>
      </c>
      <c r="BF126" s="14">
        <v>9.1157850000000007</v>
      </c>
      <c r="BG126" s="14">
        <v>2.3859347924929506</v>
      </c>
    </row>
    <row r="127" spans="1:59" ht="15" customHeight="1" x14ac:dyDescent="0.2">
      <c r="A127" s="1"/>
      <c r="B127" s="15">
        <v>-0.60991785834988743</v>
      </c>
      <c r="C127" s="2"/>
      <c r="D127" s="2">
        <v>23</v>
      </c>
      <c r="E127" s="2" t="s">
        <v>139</v>
      </c>
      <c r="F127" s="2" t="s">
        <v>107</v>
      </c>
      <c r="G127" s="2"/>
      <c r="H127" s="7">
        <v>15</v>
      </c>
      <c r="I127" s="1"/>
      <c r="J127" s="2" t="s">
        <v>139</v>
      </c>
      <c r="K127" s="2" t="s">
        <v>139</v>
      </c>
      <c r="L127" s="14"/>
      <c r="M127" s="14">
        <v>18.746205913966943</v>
      </c>
      <c r="N127" s="14">
        <v>19.335023059304156</v>
      </c>
      <c r="O127" s="14">
        <v>20.772871661812161</v>
      </c>
      <c r="P127" s="14">
        <v>14.078713138933722</v>
      </c>
      <c r="Q127" s="14">
        <v>18.532488922109344</v>
      </c>
      <c r="R127" s="14">
        <v>19.607159711055939</v>
      </c>
      <c r="S127" s="14">
        <v>26.452397121313716</v>
      </c>
      <c r="T127" s="14">
        <v>23.847790319780536</v>
      </c>
      <c r="U127" s="14">
        <v>20.264170252009546</v>
      </c>
      <c r="V127" s="14">
        <v>20.997598114666786</v>
      </c>
      <c r="W127" s="14">
        <v>22.941329328539222</v>
      </c>
      <c r="X127" s="14">
        <v>26.372598857580719</v>
      </c>
      <c r="Y127" s="14">
        <v>23.081722390880561</v>
      </c>
      <c r="Z127" s="14">
        <v>37.270871550625152</v>
      </c>
      <c r="AA127" s="14">
        <v>24.44132493341446</v>
      </c>
      <c r="AB127" s="14">
        <v>26.451303282663183</v>
      </c>
      <c r="AC127" s="14">
        <v>31.276901631833763</v>
      </c>
      <c r="AD127" s="14">
        <v>18.368022354163443</v>
      </c>
      <c r="AE127" s="14">
        <v>13.310486132258024</v>
      </c>
      <c r="AF127" s="14">
        <v>11.898338274965582</v>
      </c>
      <c r="AG127" s="14">
        <v>24.664406347705839</v>
      </c>
      <c r="AH127" s="14">
        <v>15.417056198436825</v>
      </c>
      <c r="AI127" s="14">
        <v>13.596893556031471</v>
      </c>
      <c r="AJ127" s="14">
        <v>11.202439277578144</v>
      </c>
      <c r="AK127" s="14">
        <v>8.7320007341523098</v>
      </c>
      <c r="AL127" s="14">
        <v>7.2649657150331342</v>
      </c>
      <c r="AM127" s="14">
        <v>6.5455587481966964</v>
      </c>
      <c r="AN127" s="14">
        <v>7.481238077292315</v>
      </c>
      <c r="AO127" s="14">
        <v>9.6230263588175653</v>
      </c>
      <c r="AP127" s="14">
        <v>10.927595133164345</v>
      </c>
      <c r="AQ127" s="14">
        <v>11.324616556738885</v>
      </c>
      <c r="AR127" s="14">
        <v>11.026511607618161</v>
      </c>
      <c r="AS127" s="14">
        <v>15.571939611283478</v>
      </c>
      <c r="AT127" s="14">
        <v>21.494019960952137</v>
      </c>
      <c r="AU127" s="14">
        <v>27.499769621499667</v>
      </c>
      <c r="AV127" s="14">
        <v>21.809162046269911</v>
      </c>
      <c r="AW127" s="14">
        <v>17.214354546696089</v>
      </c>
      <c r="AX127" s="14">
        <v>15.813769836356167</v>
      </c>
      <c r="AY127" s="14">
        <v>14.420729806587957</v>
      </c>
      <c r="AZ127" s="14">
        <v>13.321221341043964</v>
      </c>
      <c r="BA127" s="14">
        <v>15.245142304648825</v>
      </c>
      <c r="BB127" s="14">
        <v>10.537072658567366</v>
      </c>
      <c r="BC127" s="14">
        <v>17.578073673447715</v>
      </c>
      <c r="BD127" s="14">
        <v>13.825355563926605</v>
      </c>
      <c r="BE127" s="14">
        <v>14.455958151099447</v>
      </c>
      <c r="BF127" s="14">
        <v>9.0953896260786209</v>
      </c>
      <c r="BG127" s="14">
        <v>15.615223062307551</v>
      </c>
    </row>
    <row r="128" spans="1:59" ht="15" customHeight="1" x14ac:dyDescent="0.2">
      <c r="A128" s="1"/>
      <c r="B128" s="15">
        <v>-0.24193524991011861</v>
      </c>
      <c r="C128" s="2"/>
      <c r="D128" s="2">
        <v>24</v>
      </c>
      <c r="E128" s="2" t="s">
        <v>140</v>
      </c>
      <c r="F128" s="2" t="s">
        <v>107</v>
      </c>
      <c r="G128" s="2"/>
      <c r="H128" s="7">
        <v>16</v>
      </c>
      <c r="I128" s="1"/>
      <c r="J128" s="2" t="s">
        <v>140</v>
      </c>
      <c r="K128" s="2" t="s">
        <v>140</v>
      </c>
      <c r="L128" s="14"/>
      <c r="M128" s="14">
        <v>3.5044018295930641</v>
      </c>
      <c r="N128" s="14">
        <v>2.3057852617508843</v>
      </c>
      <c r="O128" s="14">
        <v>4.8181103846114635</v>
      </c>
      <c r="P128" s="14">
        <v>3.9196195833290859</v>
      </c>
      <c r="Q128" s="14">
        <v>3.7496776791273052</v>
      </c>
      <c r="R128" s="14">
        <v>3.9628355508961586</v>
      </c>
      <c r="S128" s="14">
        <v>4.8902254064149968</v>
      </c>
      <c r="T128" s="14">
        <v>5.1074111981130912</v>
      </c>
      <c r="U128" s="14">
        <v>3.9240582406693019</v>
      </c>
      <c r="V128" s="14">
        <v>4.041469923570256</v>
      </c>
      <c r="W128" s="14">
        <v>4.0556169159272812</v>
      </c>
      <c r="X128" s="14">
        <v>4.9045872740862171</v>
      </c>
      <c r="Y128" s="14">
        <v>3.8733273170970706</v>
      </c>
      <c r="Z128" s="14">
        <v>6.1158678735683045</v>
      </c>
      <c r="AA128" s="14">
        <v>4.4392104701092778</v>
      </c>
      <c r="AB128" s="14">
        <v>3.8743453456120154</v>
      </c>
      <c r="AC128" s="14">
        <v>4.95868662425565</v>
      </c>
      <c r="AD128" s="14">
        <v>3.6630171532750184</v>
      </c>
      <c r="AE128" s="14">
        <v>3.1859123753680061</v>
      </c>
      <c r="AF128" s="14">
        <v>3.8409112924662168</v>
      </c>
      <c r="AG128" s="14">
        <v>4.7485172763820378</v>
      </c>
      <c r="AH128" s="14">
        <v>3.2302651423491309</v>
      </c>
      <c r="AI128" s="14">
        <v>3.251220839343159</v>
      </c>
      <c r="AJ128" s="14">
        <v>3.6879122899032222</v>
      </c>
      <c r="AK128" s="14">
        <v>3.4166601981407982</v>
      </c>
      <c r="AL128" s="14">
        <v>2.6294227195732702</v>
      </c>
      <c r="AM128" s="14">
        <v>2.3161473169172218</v>
      </c>
      <c r="AN128" s="14">
        <v>2.4487501378589491</v>
      </c>
      <c r="AO128" s="14">
        <v>2.904161168419678</v>
      </c>
      <c r="AP128" s="14">
        <v>2.4979515835946069</v>
      </c>
      <c r="AQ128" s="14">
        <v>2.2003399510713604</v>
      </c>
      <c r="AR128" s="14">
        <v>2.3263126309660014</v>
      </c>
      <c r="AS128" s="14">
        <v>2.4685369931567265</v>
      </c>
      <c r="AT128" s="14">
        <v>2.7477467419540678</v>
      </c>
      <c r="AU128" s="14">
        <v>2.7504249388392008</v>
      </c>
      <c r="AV128" s="14">
        <v>2.2099969994177009</v>
      </c>
      <c r="AW128" s="14">
        <v>2.3451101434988901</v>
      </c>
      <c r="AX128" s="14">
        <v>2.1981973935632544</v>
      </c>
      <c r="AY128" s="14">
        <v>2.2003399510713604</v>
      </c>
      <c r="AZ128" s="14">
        <v>2.0994971494468162</v>
      </c>
      <c r="BA128" s="14">
        <v>2.4623656506738345</v>
      </c>
      <c r="BB128" s="14">
        <v>1.0990986967816272</v>
      </c>
      <c r="BC128" s="14">
        <v>2.4203739461784965</v>
      </c>
      <c r="BD128" s="14">
        <v>2.4144217218638384</v>
      </c>
      <c r="BE128" s="14">
        <v>3.2010753458759851</v>
      </c>
      <c r="BF128" s="14">
        <v>2.4008065094069893</v>
      </c>
      <c r="BG128" s="14">
        <v>2.5208468348773385</v>
      </c>
    </row>
    <row r="129" spans="1:59" ht="15" customHeight="1" x14ac:dyDescent="0.2">
      <c r="A129" s="1"/>
      <c r="B129" s="15">
        <v>-0.37220450950376027</v>
      </c>
      <c r="C129" s="2"/>
      <c r="D129" s="2">
        <v>25</v>
      </c>
      <c r="E129" s="2" t="s">
        <v>141</v>
      </c>
      <c r="F129" s="2" t="s">
        <v>107</v>
      </c>
      <c r="G129" s="2"/>
      <c r="H129" s="7">
        <v>17</v>
      </c>
      <c r="I129" s="1"/>
      <c r="J129" s="2" t="s">
        <v>141</v>
      </c>
      <c r="K129" s="2" t="s">
        <v>141</v>
      </c>
      <c r="L129" s="14"/>
      <c r="M129" s="14">
        <v>2.7140232904774844</v>
      </c>
      <c r="N129" s="14">
        <v>2.7379147417743255</v>
      </c>
      <c r="O129" s="14">
        <v>2.8312129167582696</v>
      </c>
      <c r="P129" s="14">
        <v>1.6850582261937115</v>
      </c>
      <c r="Q129" s="14">
        <v>3.0285589615920259</v>
      </c>
      <c r="R129" s="14">
        <v>2.6745209210676841</v>
      </c>
      <c r="S129" s="14">
        <v>3.1044395222638346</v>
      </c>
      <c r="T129" s="14">
        <v>3.0698086233678996</v>
      </c>
      <c r="U129" s="14">
        <v>2.9433113517335068</v>
      </c>
      <c r="V129" s="14">
        <v>2.4927131570520178</v>
      </c>
      <c r="W129" s="14">
        <v>2.2985349147038749</v>
      </c>
      <c r="X129" s="14">
        <v>2.9306358924269098</v>
      </c>
      <c r="Y129" s="14">
        <v>3.6690095528317404</v>
      </c>
      <c r="Z129" s="14">
        <v>4.7064784745608552</v>
      </c>
      <c r="AA129" s="14">
        <v>3.4655313602267444</v>
      </c>
      <c r="AB129" s="14">
        <v>2.2745728297874432</v>
      </c>
      <c r="AC129" s="14">
        <v>3.2200879646647675</v>
      </c>
      <c r="AD129" s="14">
        <v>2.6965468319202675</v>
      </c>
      <c r="AE129" s="14">
        <v>2.0705129019114992</v>
      </c>
      <c r="AF129" s="14">
        <v>1.9550923231559043</v>
      </c>
      <c r="AG129" s="14">
        <v>2.8980791681982909</v>
      </c>
      <c r="AH129" s="14">
        <v>2.2920648071322272</v>
      </c>
      <c r="AI129" s="14">
        <v>1.7599359666247743</v>
      </c>
      <c r="AJ129" s="14">
        <v>1.7986849373034322</v>
      </c>
      <c r="AK129" s="14">
        <v>2.173559376148718</v>
      </c>
      <c r="AL129" s="14">
        <v>1.3752388842793364</v>
      </c>
      <c r="AM129" s="14">
        <v>1.0559615799748645</v>
      </c>
      <c r="AN129" s="14">
        <v>1.4389479498427458</v>
      </c>
      <c r="AO129" s="14">
        <v>1.9562034385338465</v>
      </c>
      <c r="AP129" s="14">
        <v>1.3064769400653695</v>
      </c>
      <c r="AQ129" s="14">
        <v>0.98257225016661154</v>
      </c>
      <c r="AR129" s="14">
        <v>1.2950531548584714</v>
      </c>
      <c r="AS129" s="14">
        <v>1.7214590259097848</v>
      </c>
      <c r="AT129" s="14">
        <v>1.4893837116745212</v>
      </c>
      <c r="AU129" s="14">
        <v>1.4197667433157048</v>
      </c>
      <c r="AV129" s="14">
        <v>1.1389992496980255</v>
      </c>
      <c r="AW129" s="14">
        <v>1.6353860746142956</v>
      </c>
      <c r="AX129" s="14">
        <v>1.3367218812278827</v>
      </c>
      <c r="AY129" s="14">
        <v>0.99383672032099335</v>
      </c>
      <c r="AZ129" s="14">
        <v>1.0820492872131242</v>
      </c>
      <c r="BA129" s="14">
        <v>1.7989246820757252</v>
      </c>
      <c r="BB129" s="14">
        <v>0.84594016055689458</v>
      </c>
      <c r="BC129" s="14">
        <v>1.3913714084493907</v>
      </c>
      <c r="BD129" s="14">
        <v>1.2010747088065681</v>
      </c>
      <c r="BE129" s="14">
        <v>2.3386020866984429</v>
      </c>
      <c r="BF129" s="14">
        <v>1.4499332937530347</v>
      </c>
      <c r="BG129" s="14">
        <v>1.8849132818789454</v>
      </c>
    </row>
    <row r="130" spans="1:59" ht="15" customHeight="1" x14ac:dyDescent="0.2">
      <c r="A130" s="1"/>
      <c r="B130" s="15">
        <v>-0.26790313875719607</v>
      </c>
      <c r="C130" s="2"/>
      <c r="D130" s="2">
        <v>26</v>
      </c>
      <c r="E130" s="2" t="s">
        <v>142</v>
      </c>
      <c r="F130" s="2" t="s">
        <v>107</v>
      </c>
      <c r="G130" s="2"/>
      <c r="H130" s="7">
        <v>18</v>
      </c>
      <c r="I130" s="1"/>
      <c r="J130" s="2" t="s">
        <v>142</v>
      </c>
      <c r="K130" s="2" t="s">
        <v>142</v>
      </c>
      <c r="L130" s="14"/>
      <c r="M130" s="14">
        <v>0.37996750558158038</v>
      </c>
      <c r="N130" s="14">
        <v>0.26995125837237061</v>
      </c>
      <c r="O130" s="14">
        <v>0.42487814593092649</v>
      </c>
      <c r="P130" s="14">
        <v>0.27988626953553142</v>
      </c>
      <c r="Q130" s="14">
        <v>0.38332071004553514</v>
      </c>
      <c r="R130" s="14">
        <v>0.25198939643824958</v>
      </c>
      <c r="S130" s="14">
        <v>0.40397879287649902</v>
      </c>
      <c r="T130" s="14">
        <v>0.25065050885828499</v>
      </c>
      <c r="U130" s="14">
        <v>0.49404867706250005</v>
      </c>
      <c r="V130" s="14">
        <v>0.31576794813333336</v>
      </c>
      <c r="W130" s="14">
        <v>0.44345354476874999</v>
      </c>
      <c r="X130" s="14">
        <v>0.37396932609</v>
      </c>
      <c r="Y130" s="14">
        <v>0.65432286250000016</v>
      </c>
      <c r="Z130" s="14">
        <v>1.281220475</v>
      </c>
      <c r="AA130" s="14">
        <v>0.96835390625000017</v>
      </c>
      <c r="AB130" s="14">
        <v>0.91412640000000012</v>
      </c>
      <c r="AC130" s="14">
        <v>0.90256052000000009</v>
      </c>
      <c r="AD130" s="14">
        <v>1.03425872</v>
      </c>
      <c r="AE130" s="14">
        <v>0.78366200000000019</v>
      </c>
      <c r="AF130" s="14">
        <v>0.85595472000000006</v>
      </c>
      <c r="AG130" s="14">
        <v>0.81611810400000018</v>
      </c>
      <c r="AH130" s="14">
        <v>0.82740697600000013</v>
      </c>
      <c r="AI130" s="14">
        <v>0.62692960000000009</v>
      </c>
      <c r="AJ130" s="14">
        <v>0.72423741600000002</v>
      </c>
      <c r="AK130" s="14">
        <v>0.68264084400000014</v>
      </c>
      <c r="AL130" s="14">
        <v>0.66192558080000019</v>
      </c>
      <c r="AM130" s="14">
        <v>0.50154368000000016</v>
      </c>
      <c r="AN130" s="14">
        <v>0.61560180360000005</v>
      </c>
      <c r="AO130" s="14">
        <v>0.71503386818400017</v>
      </c>
      <c r="AP130" s="14">
        <v>0.72510938624000021</v>
      </c>
      <c r="AQ130" s="14">
        <v>0.53573984000000019</v>
      </c>
      <c r="AR130" s="14">
        <v>0.64638189378000011</v>
      </c>
      <c r="AS130" s="14">
        <v>0.78358092437520022</v>
      </c>
      <c r="AT130" s="14">
        <v>0.79762032486400036</v>
      </c>
      <c r="AU130" s="14">
        <v>0.69646179200000025</v>
      </c>
      <c r="AV130" s="14">
        <v>0.67870098846900007</v>
      </c>
      <c r="AW130" s="14">
        <v>0.78358092437520022</v>
      </c>
      <c r="AX130" s="14">
        <v>0.67797727613440029</v>
      </c>
      <c r="AY130" s="14">
        <v>0.48752325440000016</v>
      </c>
      <c r="AZ130" s="14">
        <v>0.61083088962210019</v>
      </c>
      <c r="BA130" s="14">
        <v>0.82275997059396022</v>
      </c>
      <c r="BB130" s="14">
        <v>0.50848295710080016</v>
      </c>
      <c r="BC130" s="14">
        <v>0.70690871888000018</v>
      </c>
      <c r="BD130" s="14">
        <v>0.68413059637675222</v>
      </c>
      <c r="BE130" s="14">
        <v>1.0695879617721484</v>
      </c>
      <c r="BF130" s="14">
        <v>0.66102784423104022</v>
      </c>
      <c r="BG130" s="14">
        <v>0.84829046265600017</v>
      </c>
    </row>
    <row r="131" spans="1:59" ht="15" customHeight="1" x14ac:dyDescent="0.2">
      <c r="A131" s="1"/>
      <c r="B131" s="15">
        <v>-0.31259313886711781</v>
      </c>
      <c r="C131" s="2"/>
      <c r="D131" s="2">
        <v>27</v>
      </c>
      <c r="E131" s="2" t="s">
        <v>143</v>
      </c>
      <c r="F131" s="2" t="s">
        <v>107</v>
      </c>
      <c r="G131" s="2"/>
      <c r="H131" s="7">
        <v>19</v>
      </c>
      <c r="I131" s="1"/>
      <c r="J131" s="2" t="s">
        <v>143</v>
      </c>
      <c r="K131" s="2" t="s">
        <v>143</v>
      </c>
      <c r="L131" s="14"/>
      <c r="M131" s="14">
        <v>0.57690011027049848</v>
      </c>
      <c r="N131" s="14">
        <v>0.59358643504241049</v>
      </c>
      <c r="O131" s="14">
        <v>0.49198304380301305</v>
      </c>
      <c r="P131" s="14">
        <v>0.68503501509895759</v>
      </c>
      <c r="Q131" s="14">
        <v>0.435006167895364</v>
      </c>
      <c r="R131" s="14">
        <v>0.48293495283779664</v>
      </c>
      <c r="S131" s="14">
        <v>0.65123214885879466</v>
      </c>
      <c r="T131" s="14">
        <v>0.76830953181172612</v>
      </c>
      <c r="U131" s="14">
        <v>0.47258887050162085</v>
      </c>
      <c r="V131" s="14">
        <v>0.50489987088356092</v>
      </c>
      <c r="W131" s="14">
        <v>0.58906575315100573</v>
      </c>
      <c r="X131" s="14">
        <v>0.55970431904601536</v>
      </c>
      <c r="Y131" s="14">
        <v>0.77302459042730887</v>
      </c>
      <c r="Z131" s="14">
        <v>2.5434857687892443</v>
      </c>
      <c r="AA131" s="14">
        <v>2.1249798234789252</v>
      </c>
      <c r="AB131" s="14">
        <v>1.6776683570078794</v>
      </c>
      <c r="AC131" s="14">
        <v>1.6749067767669237</v>
      </c>
      <c r="AD131" s="14">
        <v>1.5716806197433126</v>
      </c>
      <c r="AE131" s="14">
        <v>1.4260527028221739</v>
      </c>
      <c r="AF131" s="14">
        <v>1.3495199781790499</v>
      </c>
      <c r="AG131" s="14">
        <v>1.1154659254483859</v>
      </c>
      <c r="AH131" s="14">
        <v>1.1574458752988295</v>
      </c>
      <c r="AI131" s="14">
        <v>1.4191405247691922</v>
      </c>
      <c r="AJ131" s="14">
        <v>1.2240557478005687</v>
      </c>
      <c r="AK131" s="14">
        <v>0.61350625899661226</v>
      </c>
      <c r="AL131" s="14">
        <v>0.57872293764941474</v>
      </c>
      <c r="AM131" s="14">
        <v>0.70957026238459608</v>
      </c>
      <c r="AN131" s="14">
        <v>0.79563623607036971</v>
      </c>
      <c r="AO131" s="14">
        <v>0.55215563309695104</v>
      </c>
      <c r="AP131" s="14">
        <v>0.50522512456793911</v>
      </c>
      <c r="AQ131" s="14">
        <v>0.67693003031490462</v>
      </c>
      <c r="AR131" s="14">
        <v>0.73994169954544375</v>
      </c>
      <c r="AS131" s="14">
        <v>0.52454785144210347</v>
      </c>
      <c r="AT131" s="14">
        <v>0.53048638079633603</v>
      </c>
      <c r="AU131" s="14">
        <v>0.74462303334639501</v>
      </c>
      <c r="AV131" s="14">
        <v>0.81393586949998831</v>
      </c>
      <c r="AW131" s="14">
        <v>0.55077524401420863</v>
      </c>
      <c r="AX131" s="14">
        <v>0.49335233414059254</v>
      </c>
      <c r="AY131" s="14">
        <v>0.59569842667711614</v>
      </c>
      <c r="AZ131" s="14">
        <v>0.82207522819498813</v>
      </c>
      <c r="BA131" s="14">
        <v>0.59189416430039143</v>
      </c>
      <c r="BB131" s="14">
        <v>0.29594708215019572</v>
      </c>
      <c r="BC131" s="14">
        <v>0.53612858400940444</v>
      </c>
      <c r="BD131" s="14">
        <v>0.7398677053754894</v>
      </c>
      <c r="BE131" s="14">
        <v>0.71027299716046977</v>
      </c>
      <c r="BF131" s="14">
        <v>0.4971910980123288</v>
      </c>
      <c r="BG131" s="14">
        <v>0.62148887251541096</v>
      </c>
    </row>
    <row r="132" spans="1:59" ht="15" customHeight="1" x14ac:dyDescent="0.2">
      <c r="A132" s="1"/>
      <c r="B132" s="15">
        <v>-0.95749079276738991</v>
      </c>
      <c r="C132" s="2"/>
      <c r="D132" s="2">
        <v>28</v>
      </c>
      <c r="E132" s="2" t="s">
        <v>144</v>
      </c>
      <c r="F132" s="2" t="s">
        <v>107</v>
      </c>
      <c r="G132" s="2"/>
      <c r="H132" s="7">
        <v>20</v>
      </c>
      <c r="I132" s="1"/>
      <c r="J132" s="2" t="s">
        <v>144</v>
      </c>
      <c r="K132" s="2" t="s">
        <v>144</v>
      </c>
      <c r="L132" s="14"/>
      <c r="M132" s="14">
        <v>11.228309007295833</v>
      </c>
      <c r="N132" s="14">
        <v>13.166222856352752</v>
      </c>
      <c r="O132" s="14">
        <v>11.788718406793187</v>
      </c>
      <c r="P132" s="14">
        <v>7.2727945901892825</v>
      </c>
      <c r="Q132" s="14">
        <v>10.480220967686698</v>
      </c>
      <c r="R132" s="14">
        <v>11.845416980570921</v>
      </c>
      <c r="S132" s="14">
        <v>16.755525686975361</v>
      </c>
      <c r="T132" s="14">
        <v>14.106543148271317</v>
      </c>
      <c r="U132" s="14">
        <v>11.834170289253329</v>
      </c>
      <c r="V132" s="14">
        <v>13.18013011773227</v>
      </c>
      <c r="W132" s="14">
        <v>14.968871275248143</v>
      </c>
      <c r="X132" s="14">
        <v>16.992844115500308</v>
      </c>
      <c r="Y132" s="14">
        <v>13.178506585315366</v>
      </c>
      <c r="Z132" s="14">
        <v>21.567281386174685</v>
      </c>
      <c r="AA132" s="14">
        <v>12.421022497196956</v>
      </c>
      <c r="AB132" s="14">
        <v>16.865438037050673</v>
      </c>
      <c r="AC132" s="14">
        <v>19.521668832657088</v>
      </c>
      <c r="AD132" s="14">
        <v>8.5202441630752244</v>
      </c>
      <c r="AE132" s="14">
        <v>5.0351258133138534</v>
      </c>
      <c r="AF132" s="14">
        <v>2.9840060150024765</v>
      </c>
      <c r="AG132" s="14">
        <v>14.151727557558742</v>
      </c>
      <c r="AH132" s="14">
        <v>7.0196698768669572</v>
      </c>
      <c r="AI132" s="14">
        <v>5.7903946853109316</v>
      </c>
      <c r="AJ132" s="14">
        <v>3.1332063157526009</v>
      </c>
      <c r="AK132" s="14">
        <v>1.0243155184518709</v>
      </c>
      <c r="AL132" s="14">
        <v>1.1365179800641738</v>
      </c>
      <c r="AM132" s="14">
        <v>1.2132255531127667</v>
      </c>
      <c r="AN132" s="14">
        <v>1.2532825263010405</v>
      </c>
      <c r="AO132" s="14">
        <v>2.6632203479748648</v>
      </c>
      <c r="AP132" s="14">
        <v>5.0151153471114265</v>
      </c>
      <c r="AQ132" s="14">
        <v>6.2205623773538896</v>
      </c>
      <c r="AR132" s="14">
        <v>5.2585345683827054</v>
      </c>
      <c r="AS132" s="14">
        <v>9.3127966179781723</v>
      </c>
      <c r="AT132" s="14">
        <v>15.162092277689142</v>
      </c>
      <c r="AU132" s="14">
        <v>21.131590496221584</v>
      </c>
      <c r="AV132" s="14">
        <v>16.171461296801841</v>
      </c>
      <c r="AW132" s="14">
        <v>11.178436448877081</v>
      </c>
      <c r="AX132" s="14">
        <v>10.420883049920228</v>
      </c>
      <c r="AY132" s="14">
        <v>9.52895429773295</v>
      </c>
      <c r="AZ132" s="14">
        <v>7.9607306484009204</v>
      </c>
      <c r="BA132" s="14">
        <v>8.8667792549239302</v>
      </c>
      <c r="BB132" s="14">
        <v>7.4371734039391439</v>
      </c>
      <c r="BC132" s="14">
        <v>11.85265759930185</v>
      </c>
      <c r="BD132" s="14">
        <v>8.0947985909258833</v>
      </c>
      <c r="BE132" s="14">
        <v>6.2067454784467504</v>
      </c>
      <c r="BF132" s="14">
        <v>3.1033727392233752</v>
      </c>
      <c r="BG132" s="14">
        <v>8.3501041442615112</v>
      </c>
    </row>
    <row r="133" spans="1:59" ht="15" customHeight="1" x14ac:dyDescent="0.2">
      <c r="A133" s="1"/>
      <c r="B133" s="15">
        <v>-0.10881757927186952</v>
      </c>
      <c r="C133" s="2"/>
      <c r="D133" s="2">
        <v>29</v>
      </c>
      <c r="E133" s="2" t="s">
        <v>145</v>
      </c>
      <c r="F133" s="2" t="s">
        <v>107</v>
      </c>
      <c r="G133" s="2"/>
      <c r="H133" s="7">
        <v>21</v>
      </c>
      <c r="I133" s="1"/>
      <c r="J133" s="2" t="s">
        <v>145</v>
      </c>
      <c r="K133" s="2" t="s">
        <v>145</v>
      </c>
      <c r="L133" s="14"/>
      <c r="M133" s="14">
        <v>0.34260417074848865</v>
      </c>
      <c r="N133" s="14">
        <v>0.26156250601141051</v>
      </c>
      <c r="O133" s="14">
        <v>0.41796876391530208</v>
      </c>
      <c r="P133" s="14">
        <v>0.23631945458715353</v>
      </c>
      <c r="Q133" s="14">
        <v>0.45570443576241648</v>
      </c>
      <c r="R133" s="14">
        <v>0.38946190924512303</v>
      </c>
      <c r="S133" s="14">
        <v>0.64699556392422974</v>
      </c>
      <c r="T133" s="14">
        <v>0.54506730935821346</v>
      </c>
      <c r="U133" s="14">
        <v>0.59599282278928567</v>
      </c>
      <c r="V133" s="14">
        <v>0.46261709729534173</v>
      </c>
      <c r="W133" s="14">
        <v>0.58578692474017047</v>
      </c>
      <c r="X133" s="14">
        <v>0.61085793043126912</v>
      </c>
      <c r="Y133" s="14">
        <v>0.93353148270907305</v>
      </c>
      <c r="Z133" s="14">
        <v>1.0565375725320667</v>
      </c>
      <c r="AA133" s="14">
        <v>1.0222268761525557</v>
      </c>
      <c r="AB133" s="14">
        <v>0.84515231320517237</v>
      </c>
      <c r="AC133" s="14">
        <v>0.99899091348932934</v>
      </c>
      <c r="AD133" s="14">
        <v>0.88227486614961914</v>
      </c>
      <c r="AE133" s="14">
        <v>0.80922033884249167</v>
      </c>
      <c r="AF133" s="14">
        <v>0.91285394616193416</v>
      </c>
      <c r="AG133" s="14">
        <v>0.93449831611838141</v>
      </c>
      <c r="AH133" s="14">
        <v>0.89020352078967768</v>
      </c>
      <c r="AI133" s="14">
        <v>0.74927193998341335</v>
      </c>
      <c r="AJ133" s="14">
        <v>0.63434257081832068</v>
      </c>
      <c r="AK133" s="14">
        <v>0.8213185384143098</v>
      </c>
      <c r="AL133" s="14">
        <v>0.88313761266693835</v>
      </c>
      <c r="AM133" s="14">
        <v>0.74911035580724805</v>
      </c>
      <c r="AN133" s="14">
        <v>0.92901942361921008</v>
      </c>
      <c r="AO133" s="14">
        <v>0.8322519026082259</v>
      </c>
      <c r="AP133" s="14">
        <v>0.87771675158500262</v>
      </c>
      <c r="AQ133" s="14">
        <v>0.70847210783211878</v>
      </c>
      <c r="AR133" s="14">
        <v>0.76028766008553794</v>
      </c>
      <c r="AS133" s="14">
        <v>0.76101819842148988</v>
      </c>
      <c r="AT133" s="14">
        <v>0.76669052397406867</v>
      </c>
      <c r="AU133" s="14">
        <v>0.75690261777677859</v>
      </c>
      <c r="AV133" s="14">
        <v>0.79606764238335659</v>
      </c>
      <c r="AW133" s="14">
        <v>0.7210657113164114</v>
      </c>
      <c r="AX133" s="14">
        <v>0.68663790136980762</v>
      </c>
      <c r="AY133" s="14">
        <v>0.61437715638553658</v>
      </c>
      <c r="AZ133" s="14">
        <v>0.74603813816601339</v>
      </c>
      <c r="BA133" s="14">
        <v>0.70241858208098196</v>
      </c>
      <c r="BB133" s="14">
        <v>0.35043035803870493</v>
      </c>
      <c r="BC133" s="14">
        <v>0.67063341662857368</v>
      </c>
      <c r="BD133" s="14">
        <v>0.69106224057807264</v>
      </c>
      <c r="BE133" s="14">
        <v>0.92967428114565176</v>
      </c>
      <c r="BF133" s="14">
        <v>0.98305814145185344</v>
      </c>
      <c r="BG133" s="14">
        <v>1.3895794661183434</v>
      </c>
    </row>
    <row r="134" spans="1:59" ht="15" customHeight="1" x14ac:dyDescent="0.2">
      <c r="A134" s="1"/>
      <c r="B134" s="15">
        <v>2.2204230158016958</v>
      </c>
      <c r="C134" s="2"/>
      <c r="D134" s="2">
        <v>30</v>
      </c>
      <c r="E134" s="2" t="s">
        <v>146</v>
      </c>
      <c r="F134" s="2" t="s">
        <v>107</v>
      </c>
      <c r="G134" s="2"/>
      <c r="H134" s="7">
        <v>22</v>
      </c>
      <c r="I134" s="1"/>
      <c r="J134" s="2" t="s">
        <v>146</v>
      </c>
      <c r="K134" s="2" t="s">
        <v>146</v>
      </c>
      <c r="L134" s="14"/>
      <c r="M134" s="14">
        <v>9.1339147602383726</v>
      </c>
      <c r="N134" s="14">
        <v>7.2053095308186448</v>
      </c>
      <c r="O134" s="14">
        <v>16.412473782449126</v>
      </c>
      <c r="P134" s="14">
        <v>8.1192606953437245</v>
      </c>
      <c r="Q134" s="14">
        <v>17.112485956623811</v>
      </c>
      <c r="R134" s="14">
        <v>14.545798321085597</v>
      </c>
      <c r="S134" s="14">
        <v>23.228412675301414</v>
      </c>
      <c r="T134" s="14">
        <v>17.061202002619495</v>
      </c>
      <c r="U134" s="14">
        <v>15.196718822887167</v>
      </c>
      <c r="V134" s="14">
        <v>18.332381671312806</v>
      </c>
      <c r="W134" s="14">
        <v>7.837610832791551</v>
      </c>
      <c r="X134" s="14">
        <v>6.7197288488721707</v>
      </c>
      <c r="Y134" s="14">
        <v>31.435899411249999</v>
      </c>
      <c r="Z134" s="14">
        <v>37.529650730625001</v>
      </c>
      <c r="AA134" s="14">
        <v>8.2209785105833326</v>
      </c>
      <c r="AB134" s="14">
        <v>27.03401792</v>
      </c>
      <c r="AC134" s="14">
        <v>12.569352</v>
      </c>
      <c r="AD134" s="14">
        <v>15.511910400000001</v>
      </c>
      <c r="AE134" s="14">
        <v>5.4509327999999995</v>
      </c>
      <c r="AF134" s="14">
        <v>15.077726400000001</v>
      </c>
      <c r="AG134" s="14">
        <v>5.2266959999999996</v>
      </c>
      <c r="AH134" s="14">
        <v>4.5001247999999991</v>
      </c>
      <c r="AI134" s="14">
        <v>9.1768942459999998</v>
      </c>
      <c r="AJ134" s="14">
        <v>4.2102101588000007</v>
      </c>
      <c r="AK134" s="14">
        <v>5.0499743733600013</v>
      </c>
      <c r="AL134" s="14">
        <v>4.4807118837599997</v>
      </c>
      <c r="AM134" s="14">
        <v>5.3289731249999992</v>
      </c>
      <c r="AN134" s="14">
        <v>14.492305479900001</v>
      </c>
      <c r="AO134" s="14">
        <v>8.9375708768600006</v>
      </c>
      <c r="AP134" s="14">
        <v>23.334226600439997</v>
      </c>
      <c r="AQ134" s="14">
        <v>15.039700098119997</v>
      </c>
      <c r="AR134" s="14">
        <v>5.0575965943919989</v>
      </c>
      <c r="AS134" s="14">
        <v>13.130520273920002</v>
      </c>
      <c r="AT134" s="14">
        <v>11.6215520982</v>
      </c>
      <c r="AU134" s="14">
        <v>4.63447139186</v>
      </c>
      <c r="AV134" s="14">
        <v>8.3811219298800008</v>
      </c>
      <c r="AW134" s="14">
        <v>16.586831957400001</v>
      </c>
      <c r="AX134" s="14">
        <v>9.5847063311999996</v>
      </c>
      <c r="AY134" s="14">
        <v>6.7045361782400006</v>
      </c>
      <c r="AZ134" s="14">
        <v>19.990557828150003</v>
      </c>
      <c r="BA134" s="14">
        <v>23.295812205819999</v>
      </c>
      <c r="BB134" s="14">
        <v>19.909878008711996</v>
      </c>
      <c r="BC134" s="14">
        <v>49.021992012563999</v>
      </c>
      <c r="BD134" s="14">
        <v>28.866987849500003</v>
      </c>
      <c r="BE134" s="14">
        <v>44.255781163616007</v>
      </c>
      <c r="BF134" s="14">
        <v>4.1180765506027992</v>
      </c>
      <c r="BG134" s="14">
        <v>9.6019677579055998</v>
      </c>
    </row>
    <row r="135" spans="1:59" ht="15" customHeight="1" x14ac:dyDescent="0.2">
      <c r="A135" s="1"/>
      <c r="B135" s="15">
        <v>-0.34000000000000008</v>
      </c>
      <c r="C135" s="2"/>
      <c r="D135" s="2">
        <v>31</v>
      </c>
      <c r="E135" s="2" t="s">
        <v>147</v>
      </c>
      <c r="F135" s="2" t="s">
        <v>107</v>
      </c>
      <c r="G135" s="2"/>
      <c r="H135" s="7">
        <v>23</v>
      </c>
      <c r="I135" s="1"/>
      <c r="J135" s="2" t="s">
        <v>147</v>
      </c>
      <c r="K135" s="2" t="s">
        <v>147</v>
      </c>
      <c r="L135" s="14"/>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2.1881500000000003</v>
      </c>
      <c r="AD135" s="14">
        <v>2.18025</v>
      </c>
      <c r="AE135" s="14">
        <v>2.0802499999999999</v>
      </c>
      <c r="AF135" s="14">
        <v>1.45675</v>
      </c>
      <c r="AG135" s="14">
        <v>1.25</v>
      </c>
      <c r="AH135" s="14">
        <v>1.25</v>
      </c>
      <c r="AI135" s="14">
        <v>1.2000000000000002</v>
      </c>
      <c r="AJ135" s="14">
        <v>1.1000000000000001</v>
      </c>
      <c r="AK135" s="14">
        <v>0.98</v>
      </c>
      <c r="AL135" s="14">
        <v>0.98</v>
      </c>
      <c r="AM135" s="14">
        <v>0.90000000000000013</v>
      </c>
      <c r="AN135" s="14">
        <v>0.82499999999999996</v>
      </c>
      <c r="AO135" s="14">
        <v>0.66</v>
      </c>
      <c r="AP135" s="14">
        <v>0.66</v>
      </c>
      <c r="AQ135" s="14">
        <v>0.60000000000000009</v>
      </c>
      <c r="AR135" s="14">
        <v>0.54374999999999996</v>
      </c>
      <c r="AS135" s="14">
        <v>0.81194999999999995</v>
      </c>
      <c r="AT135" s="14">
        <v>0.64874999999999994</v>
      </c>
      <c r="AU135" s="14">
        <v>0.60675000000000001</v>
      </c>
      <c r="AV135" s="14">
        <v>0.56737499999999996</v>
      </c>
      <c r="AW135" s="14">
        <v>1.0516799999999999</v>
      </c>
      <c r="AX135" s="14">
        <v>0.90480000000000005</v>
      </c>
      <c r="AY135" s="14">
        <v>0.86699999999999999</v>
      </c>
      <c r="AZ135" s="14">
        <v>0.83156249999999998</v>
      </c>
      <c r="BA135" s="14">
        <v>1.2225000000000001</v>
      </c>
      <c r="BB135" s="14">
        <v>1.2225000000000001</v>
      </c>
      <c r="BC135" s="14">
        <v>1.2725</v>
      </c>
      <c r="BD135" s="14">
        <v>1.2725</v>
      </c>
      <c r="BE135" s="14">
        <v>1.2725</v>
      </c>
      <c r="BF135" s="14">
        <v>1.4000000000000001</v>
      </c>
      <c r="BG135" s="14">
        <v>1.3</v>
      </c>
    </row>
    <row r="136" spans="1:59" ht="15" customHeight="1" x14ac:dyDescent="0.2">
      <c r="A136" s="1"/>
      <c r="B136" s="15">
        <v>1.2373260905365471</v>
      </c>
      <c r="C136" s="2"/>
      <c r="D136" s="2">
        <v>32</v>
      </c>
      <c r="E136" s="2" t="s">
        <v>148</v>
      </c>
      <c r="F136" s="2" t="s">
        <v>107</v>
      </c>
      <c r="G136" s="2"/>
      <c r="H136" s="7">
        <v>24</v>
      </c>
      <c r="I136" s="1"/>
      <c r="J136" s="2" t="s">
        <v>148</v>
      </c>
      <c r="K136" s="2" t="s">
        <v>148</v>
      </c>
      <c r="L136" s="14"/>
      <c r="M136" s="14">
        <v>18.532406751693294</v>
      </c>
      <c r="N136" s="14">
        <v>35.58805916865704</v>
      </c>
      <c r="O136" s="14">
        <v>26.156164632568277</v>
      </c>
      <c r="P136" s="14">
        <v>32.969618868143179</v>
      </c>
      <c r="Q136" s="14">
        <v>23.306748278736595</v>
      </c>
      <c r="R136" s="14">
        <v>22.278091258650885</v>
      </c>
      <c r="S136" s="14">
        <v>24.507787552733284</v>
      </c>
      <c r="T136" s="14">
        <v>22.325990104732583</v>
      </c>
      <c r="U136" s="14">
        <v>16.148273696955869</v>
      </c>
      <c r="V136" s="14">
        <v>13.82799477984663</v>
      </c>
      <c r="W136" s="14">
        <v>12.276767543647034</v>
      </c>
      <c r="X136" s="14">
        <v>19.368164690779672</v>
      </c>
      <c r="Y136" s="14">
        <v>25.043708448130257</v>
      </c>
      <c r="Z136" s="14">
        <v>29.717407377991218</v>
      </c>
      <c r="AA136" s="14">
        <v>12.949050813841898</v>
      </c>
      <c r="AB136" s="14">
        <v>17.910406004465671</v>
      </c>
      <c r="AC136" s="14">
        <v>13.75252273074627</v>
      </c>
      <c r="AD136" s="14">
        <v>13.315173295822623</v>
      </c>
      <c r="AE136" s="14">
        <v>12.115282232854387</v>
      </c>
      <c r="AF136" s="14">
        <v>16.91585908298779</v>
      </c>
      <c r="AG136" s="14">
        <v>13.462840294403474</v>
      </c>
      <c r="AH136" s="14">
        <v>13.717608164507332</v>
      </c>
      <c r="AI136" s="14">
        <v>32.765675323518622</v>
      </c>
      <c r="AJ136" s="14">
        <v>18.271412217384313</v>
      </c>
      <c r="AK136" s="14">
        <v>22.99703507013389</v>
      </c>
      <c r="AL136" s="14">
        <v>29.004675734190538</v>
      </c>
      <c r="AM136" s="14">
        <v>18.700693362873967</v>
      </c>
      <c r="AN136" s="14">
        <v>28.314717601921259</v>
      </c>
      <c r="AO136" s="14">
        <v>17.95418767526353</v>
      </c>
      <c r="AP136" s="14">
        <v>5.8759917491872988</v>
      </c>
      <c r="AQ136" s="14">
        <v>7.6232042892564955</v>
      </c>
      <c r="AR136" s="14">
        <v>10.390263716824526</v>
      </c>
      <c r="AS136" s="14">
        <v>7.2517775831160023</v>
      </c>
      <c r="AT136" s="14">
        <v>6.1028277390730281</v>
      </c>
      <c r="AU136" s="14">
        <v>8.9718600433804081</v>
      </c>
      <c r="AV136" s="14">
        <v>8.9029230461854389</v>
      </c>
      <c r="AW136" s="14">
        <v>8.8550092782816456</v>
      </c>
      <c r="AX136" s="14">
        <v>4.2833135902069408</v>
      </c>
      <c r="AY136" s="14">
        <v>5.8262418996029792</v>
      </c>
      <c r="AZ136" s="14">
        <v>5.9977645367207213</v>
      </c>
      <c r="BA136" s="14">
        <v>17.058163965102707</v>
      </c>
      <c r="BB136" s="14">
        <v>16.843412537977525</v>
      </c>
      <c r="BC136" s="14">
        <v>24.788869470253974</v>
      </c>
      <c r="BD136" s="14">
        <v>20.362345977800576</v>
      </c>
      <c r="BE136" s="14">
        <v>34.841625358343244</v>
      </c>
      <c r="BF136" s="14">
        <v>34.37219288461322</v>
      </c>
      <c r="BG136" s="14">
        <v>31.157958331877303</v>
      </c>
    </row>
    <row r="137" spans="1:59" ht="15" customHeight="1" x14ac:dyDescent="0.2">
      <c r="A137" s="1"/>
      <c r="B137" s="15">
        <v>1.3063822675597763</v>
      </c>
      <c r="C137" s="2"/>
      <c r="D137" s="2">
        <v>33</v>
      </c>
      <c r="E137" s="2" t="s">
        <v>99</v>
      </c>
      <c r="F137" s="2" t="s">
        <v>107</v>
      </c>
      <c r="G137" s="2"/>
      <c r="H137" s="7">
        <v>25</v>
      </c>
      <c r="I137" s="1"/>
      <c r="J137" s="2" t="s">
        <v>99</v>
      </c>
      <c r="K137" s="2" t="s">
        <v>99</v>
      </c>
      <c r="L137" s="14"/>
      <c r="M137" s="14">
        <v>16.466782541451991</v>
      </c>
      <c r="N137" s="14">
        <v>32.785963182930352</v>
      </c>
      <c r="O137" s="14">
        <v>24.090031107791667</v>
      </c>
      <c r="P137" s="14">
        <v>31.007381102307225</v>
      </c>
      <c r="Q137" s="14">
        <v>20.805980531183685</v>
      </c>
      <c r="R137" s="14">
        <v>20.408634446715475</v>
      </c>
      <c r="S137" s="14">
        <v>21.688869420857387</v>
      </c>
      <c r="T137" s="14">
        <v>19.710423586776209</v>
      </c>
      <c r="U137" s="14">
        <v>14.050851662550063</v>
      </c>
      <c r="V137" s="14">
        <v>12.397989855667053</v>
      </c>
      <c r="W137" s="14">
        <v>10.29236922137896</v>
      </c>
      <c r="X137" s="14">
        <v>16.391303369236844</v>
      </c>
      <c r="Y137" s="14">
        <v>23.255979262957556</v>
      </c>
      <c r="Z137" s="14">
        <v>26.796900482536202</v>
      </c>
      <c r="AA137" s="14">
        <v>10.042243986742644</v>
      </c>
      <c r="AB137" s="14">
        <v>15.178270739756995</v>
      </c>
      <c r="AC137" s="14">
        <v>11.388299584097627</v>
      </c>
      <c r="AD137" s="14">
        <v>11.682910096770122</v>
      </c>
      <c r="AE137" s="14">
        <v>10.591564351358791</v>
      </c>
      <c r="AF137" s="14">
        <v>14.525795934695898</v>
      </c>
      <c r="AG137" s="14">
        <v>11.699114296410864</v>
      </c>
      <c r="AH137" s="14">
        <v>12.309618727917243</v>
      </c>
      <c r="AI137" s="14">
        <v>30.585410279323938</v>
      </c>
      <c r="AJ137" s="14">
        <v>16.459478619024694</v>
      </c>
      <c r="AK137" s="14">
        <v>20.944392371333645</v>
      </c>
      <c r="AL137" s="14">
        <v>27.078255150327891</v>
      </c>
      <c r="AM137" s="14">
        <v>17.086040671559232</v>
      </c>
      <c r="AN137" s="14">
        <v>26.21208684632974</v>
      </c>
      <c r="AO137" s="14">
        <v>15.506605175523317</v>
      </c>
      <c r="AP137" s="14">
        <v>4.8440764891905346</v>
      </c>
      <c r="AQ137" s="14">
        <v>6.0418775977649499</v>
      </c>
      <c r="AR137" s="14">
        <v>8.8150664107619772</v>
      </c>
      <c r="AS137" s="14">
        <v>5.5403999078487498</v>
      </c>
      <c r="AT137" s="14">
        <v>5.1840545196641425</v>
      </c>
      <c r="AU137" s="14">
        <v>7.6352744114981306</v>
      </c>
      <c r="AV137" s="14">
        <v>7.7065229828166402</v>
      </c>
      <c r="AW137" s="14">
        <v>7.30899704647035</v>
      </c>
      <c r="AX137" s="14">
        <v>3.3395058604670163</v>
      </c>
      <c r="AY137" s="14">
        <v>4.5650437025557355</v>
      </c>
      <c r="AZ137" s="14">
        <v>4.4862309001769924</v>
      </c>
      <c r="BA137" s="14">
        <v>14.894125408746863</v>
      </c>
      <c r="BB137" s="14">
        <v>14.210778579081401</v>
      </c>
      <c r="BC137" s="14">
        <v>21.891223688445162</v>
      </c>
      <c r="BD137" s="14">
        <v>18.124510337169443</v>
      </c>
      <c r="BE137" s="14">
        <v>31.68098829524785</v>
      </c>
      <c r="BF137" s="14">
        <v>30.988465352878364</v>
      </c>
      <c r="BG137" s="14">
        <v>28.613759469274726</v>
      </c>
    </row>
    <row r="138" spans="1:59" ht="15" customHeight="1" x14ac:dyDescent="0.2">
      <c r="A138" s="1"/>
      <c r="B138" s="15">
        <v>0.97115832155379045</v>
      </c>
      <c r="C138" s="2"/>
      <c r="D138" s="2">
        <v>34</v>
      </c>
      <c r="E138" s="2" t="s">
        <v>149</v>
      </c>
      <c r="F138" s="2" t="s">
        <v>107</v>
      </c>
      <c r="G138" s="2"/>
      <c r="H138" s="7">
        <v>26</v>
      </c>
      <c r="I138" s="1"/>
      <c r="J138" s="2" t="s">
        <v>149</v>
      </c>
      <c r="K138" s="2" t="s">
        <v>149</v>
      </c>
      <c r="L138" s="14"/>
      <c r="M138" s="14">
        <v>0.96779173331227752</v>
      </c>
      <c r="N138" s="14">
        <v>1.2531912327622181</v>
      </c>
      <c r="O138" s="14">
        <v>0.64936996576596662</v>
      </c>
      <c r="P138" s="14">
        <v>0.82729598501376889</v>
      </c>
      <c r="Q138" s="14">
        <v>1.7867573526851634</v>
      </c>
      <c r="R138" s="14">
        <v>0.68247807853038589</v>
      </c>
      <c r="S138" s="14">
        <v>1.9074956577610158</v>
      </c>
      <c r="T138" s="14">
        <v>1.5712962955314476</v>
      </c>
      <c r="U138" s="14">
        <v>1.0950067874177272</v>
      </c>
      <c r="V138" s="14">
        <v>0.70953013467325032</v>
      </c>
      <c r="W138" s="14">
        <v>1.0138166344376189</v>
      </c>
      <c r="X138" s="14">
        <v>1.5771544927161041</v>
      </c>
      <c r="Y138" s="14">
        <v>0.95817398407214593</v>
      </c>
      <c r="Z138" s="14">
        <v>1.9848233909187234</v>
      </c>
      <c r="AA138" s="14">
        <v>1.8390811495548178</v>
      </c>
      <c r="AB138" s="14">
        <v>1.6663052647086785</v>
      </c>
      <c r="AC138" s="14">
        <v>1.2628709805751752</v>
      </c>
      <c r="AD138" s="14">
        <v>1.0008803206879633</v>
      </c>
      <c r="AE138" s="14">
        <v>0.75202151834639852</v>
      </c>
      <c r="AF138" s="14">
        <v>1.3879160042448202</v>
      </c>
      <c r="AG138" s="14">
        <v>0.87736403848901778</v>
      </c>
      <c r="AH138" s="14">
        <v>0.63721257235569473</v>
      </c>
      <c r="AI138" s="14">
        <v>1.0216009590962394</v>
      </c>
      <c r="AJ138" s="14">
        <v>0.83261098008958001</v>
      </c>
      <c r="AK138" s="14">
        <v>1.1072963381582757</v>
      </c>
      <c r="AL138" s="14">
        <v>1.285948063567786</v>
      </c>
      <c r="AM138" s="14">
        <v>0.63958713601007999</v>
      </c>
      <c r="AN138" s="14">
        <v>1.1118152002868662</v>
      </c>
      <c r="AO138" s="14">
        <v>1.3225105710288187</v>
      </c>
      <c r="AP138" s="14">
        <v>0.30716801729824783</v>
      </c>
      <c r="AQ138" s="14">
        <v>0.57989172597880834</v>
      </c>
      <c r="AR138" s="14">
        <v>0.68690030540938141</v>
      </c>
      <c r="AS138" s="14">
        <v>0.62415330217896292</v>
      </c>
      <c r="AT138" s="14">
        <v>0.42827528234409074</v>
      </c>
      <c r="AU138" s="14">
        <v>0.62807392338377532</v>
      </c>
      <c r="AV138" s="14">
        <v>0.51062343235797658</v>
      </c>
      <c r="AW138" s="14">
        <v>0.94161244689779822</v>
      </c>
      <c r="AX138" s="14">
        <v>0.49906668307939422</v>
      </c>
      <c r="AY138" s="14">
        <v>0.66935547434135945</v>
      </c>
      <c r="AZ138" s="14">
        <v>0.84710359883152275</v>
      </c>
      <c r="BA138" s="14">
        <v>1.7000121950461562</v>
      </c>
      <c r="BB138" s="14">
        <v>2.0468401852067331</v>
      </c>
      <c r="BC138" s="14">
        <v>2.2568698414108188</v>
      </c>
      <c r="BD138" s="14">
        <v>1.6302150533248323</v>
      </c>
      <c r="BE138" s="14">
        <v>2.4172152488554035</v>
      </c>
      <c r="BF138" s="14">
        <v>2.6372620501066053</v>
      </c>
      <c r="BG138" s="14">
        <v>1.7588240139117173</v>
      </c>
    </row>
    <row r="139" spans="1:59" ht="15" customHeight="1" x14ac:dyDescent="0.2">
      <c r="A139" s="1"/>
      <c r="B139" s="15">
        <v>0.54789488386921836</v>
      </c>
      <c r="C139" s="2"/>
      <c r="D139" s="2">
        <v>35</v>
      </c>
      <c r="E139" s="2" t="s">
        <v>150</v>
      </c>
      <c r="F139" s="2" t="s">
        <v>107</v>
      </c>
      <c r="G139" s="2"/>
      <c r="H139" s="7">
        <v>27</v>
      </c>
      <c r="I139" s="1"/>
      <c r="J139" s="2" t="s">
        <v>150</v>
      </c>
      <c r="K139" s="2" t="s">
        <v>150</v>
      </c>
      <c r="L139" s="14"/>
      <c r="M139" s="14">
        <v>1.0362938102623565</v>
      </c>
      <c r="N139" s="14">
        <v>1.4758274196311387</v>
      </c>
      <c r="O139" s="14">
        <v>1.2475315590106413</v>
      </c>
      <c r="P139" s="14">
        <v>0.94263244748884989</v>
      </c>
      <c r="Q139" s="14">
        <v>0.62721733931218804</v>
      </c>
      <c r="R139" s="14">
        <v>0.9986754000716892</v>
      </c>
      <c r="S139" s="14">
        <v>0.70840191855932677</v>
      </c>
      <c r="T139" s="14">
        <v>0.60879466686937</v>
      </c>
      <c r="U139" s="14">
        <v>0.82088649698807781</v>
      </c>
      <c r="V139" s="14">
        <v>0.62518103950632709</v>
      </c>
      <c r="W139" s="14">
        <v>0.77093543783045493</v>
      </c>
      <c r="X139" s="14">
        <v>0.87794432882672013</v>
      </c>
      <c r="Y139" s="14">
        <v>0.55663543547555161</v>
      </c>
      <c r="Z139" s="14">
        <v>0.54522366078629048</v>
      </c>
      <c r="AA139" s="14">
        <v>0.66950825566943639</v>
      </c>
      <c r="AB139" s="14">
        <v>0.74213999999999991</v>
      </c>
      <c r="AC139" s="14">
        <v>0.6869621660734665</v>
      </c>
      <c r="AD139" s="14">
        <v>0.36969287836453696</v>
      </c>
      <c r="AE139" s="14">
        <v>0.46000636314919841</v>
      </c>
      <c r="AF139" s="14">
        <v>0.69045714404707303</v>
      </c>
      <c r="AG139" s="14">
        <v>0.53636195950359244</v>
      </c>
      <c r="AH139" s="14">
        <v>0.42077686423439403</v>
      </c>
      <c r="AI139" s="14">
        <v>0.80866408509844168</v>
      </c>
      <c r="AJ139" s="14">
        <v>0.61182261827003814</v>
      </c>
      <c r="AK139" s="14">
        <v>0.63034636064197069</v>
      </c>
      <c r="AL139" s="14">
        <v>0.32547252029485862</v>
      </c>
      <c r="AM139" s="14">
        <v>0.66006555530465616</v>
      </c>
      <c r="AN139" s="14">
        <v>0.66006555530465616</v>
      </c>
      <c r="AO139" s="14">
        <v>0.84157192871139308</v>
      </c>
      <c r="AP139" s="14">
        <v>0.49374724269851639</v>
      </c>
      <c r="AQ139" s="14">
        <v>0.77043496551273705</v>
      </c>
      <c r="AR139" s="14">
        <v>0.60324700065316772</v>
      </c>
      <c r="AS139" s="14">
        <v>0.83207437308828924</v>
      </c>
      <c r="AT139" s="14">
        <v>0.2825979370647948</v>
      </c>
      <c r="AU139" s="14">
        <v>0.50061170849850123</v>
      </c>
      <c r="AV139" s="14">
        <v>0.42923163101082307</v>
      </c>
      <c r="AW139" s="14">
        <v>0.36200728491349748</v>
      </c>
      <c r="AX139" s="14">
        <v>0.24723604666053095</v>
      </c>
      <c r="AY139" s="14">
        <v>0.39433772270588485</v>
      </c>
      <c r="AZ139" s="14">
        <v>0.42071228771220626</v>
      </c>
      <c r="BA139" s="14">
        <v>0.23375348630968901</v>
      </c>
      <c r="BB139" s="14">
        <v>0.18579377368939287</v>
      </c>
      <c r="BC139" s="14">
        <v>0.24077594039799632</v>
      </c>
      <c r="BD139" s="14">
        <v>0.20762058730630192</v>
      </c>
      <c r="BE139" s="14">
        <v>0.34342181423998569</v>
      </c>
      <c r="BF139" s="14">
        <v>0.34646548162824731</v>
      </c>
      <c r="BG139" s="14">
        <v>0.36537484869085818</v>
      </c>
    </row>
    <row r="140" spans="1:59" ht="15" customHeight="1" x14ac:dyDescent="0.2">
      <c r="A140" s="1"/>
      <c r="B140" s="15">
        <v>-5.4999999999999827E-2</v>
      </c>
      <c r="C140" s="2"/>
      <c r="D140" s="2">
        <v>36</v>
      </c>
      <c r="E140" s="2" t="s">
        <v>151</v>
      </c>
      <c r="F140" s="2" t="s">
        <v>107</v>
      </c>
      <c r="G140" s="2"/>
      <c r="H140" s="7">
        <v>28</v>
      </c>
      <c r="I140" s="1"/>
      <c r="J140" s="2" t="s">
        <v>151</v>
      </c>
      <c r="K140" s="2" t="s">
        <v>151</v>
      </c>
      <c r="L140" s="14"/>
      <c r="M140" s="14">
        <v>6.1538666666666665E-2</v>
      </c>
      <c r="N140" s="14">
        <v>7.3077333333333341E-2</v>
      </c>
      <c r="O140" s="14">
        <v>0.16923199999999999</v>
      </c>
      <c r="P140" s="14">
        <v>0.19230933333333333</v>
      </c>
      <c r="Q140" s="14">
        <v>8.6793055555555554E-2</v>
      </c>
      <c r="R140" s="14">
        <v>0.18830333333333335</v>
      </c>
      <c r="S140" s="14">
        <v>0.20302055555555557</v>
      </c>
      <c r="T140" s="14">
        <v>0.43547555555555562</v>
      </c>
      <c r="U140" s="14">
        <v>0.18152875000000002</v>
      </c>
      <c r="V140" s="14">
        <v>9.5293749999999997E-2</v>
      </c>
      <c r="W140" s="14">
        <v>0.19964625</v>
      </c>
      <c r="X140" s="14">
        <v>0.52176249999999991</v>
      </c>
      <c r="Y140" s="14">
        <v>0.27291976562499998</v>
      </c>
      <c r="Z140" s="14">
        <v>0.39045984374999998</v>
      </c>
      <c r="AA140" s="14">
        <v>0.39821742187500003</v>
      </c>
      <c r="AB140" s="14">
        <v>0.32369000000000003</v>
      </c>
      <c r="AC140" s="14">
        <v>0.41438999999999998</v>
      </c>
      <c r="AD140" s="14">
        <v>0.26169000000000003</v>
      </c>
      <c r="AE140" s="14">
        <v>0.31169000000000002</v>
      </c>
      <c r="AF140" s="14">
        <v>0.31169000000000002</v>
      </c>
      <c r="AG140" s="14">
        <v>0.35</v>
      </c>
      <c r="AH140" s="14">
        <v>0.35</v>
      </c>
      <c r="AI140" s="14">
        <v>0.35</v>
      </c>
      <c r="AJ140" s="14">
        <v>0.36750000000000005</v>
      </c>
      <c r="AK140" s="14">
        <v>0.315</v>
      </c>
      <c r="AL140" s="14">
        <v>0.315</v>
      </c>
      <c r="AM140" s="14">
        <v>0.315</v>
      </c>
      <c r="AN140" s="14">
        <v>0.33075000000000004</v>
      </c>
      <c r="AO140" s="14">
        <v>0.28350000000000003</v>
      </c>
      <c r="AP140" s="14">
        <v>0.23100000000000001</v>
      </c>
      <c r="AQ140" s="14">
        <v>0.23100000000000001</v>
      </c>
      <c r="AR140" s="14">
        <v>0.28505000000000003</v>
      </c>
      <c r="AS140" s="14">
        <v>0.25515000000000004</v>
      </c>
      <c r="AT140" s="14">
        <v>0.20790000000000003</v>
      </c>
      <c r="AU140" s="14">
        <v>0.20790000000000003</v>
      </c>
      <c r="AV140" s="14">
        <v>0.25654500000000002</v>
      </c>
      <c r="AW140" s="14">
        <v>0.24239250000000004</v>
      </c>
      <c r="AX140" s="14">
        <v>0.19750500000000001</v>
      </c>
      <c r="AY140" s="14">
        <v>0.19750500000000001</v>
      </c>
      <c r="AZ140" s="14">
        <v>0.24371775000000001</v>
      </c>
      <c r="BA140" s="14">
        <v>0.23027287500000004</v>
      </c>
      <c r="BB140" s="14">
        <v>0.4</v>
      </c>
      <c r="BC140" s="14">
        <v>0.4</v>
      </c>
      <c r="BD140" s="14">
        <v>0.4</v>
      </c>
      <c r="BE140" s="14">
        <v>0.4</v>
      </c>
      <c r="BF140" s="14">
        <v>0.4</v>
      </c>
      <c r="BG140" s="14">
        <v>0.42000000000000004</v>
      </c>
    </row>
    <row r="141" spans="1:59" ht="15" customHeight="1" x14ac:dyDescent="0.2">
      <c r="A141" s="1"/>
      <c r="B141" s="15">
        <v>0.56522888946898542</v>
      </c>
      <c r="C141" s="2"/>
      <c r="D141" s="2">
        <v>37</v>
      </c>
      <c r="E141" s="2" t="s">
        <v>100</v>
      </c>
      <c r="F141" s="2" t="s">
        <v>107</v>
      </c>
      <c r="G141" s="2"/>
      <c r="H141" s="7">
        <v>29</v>
      </c>
      <c r="I141" s="1"/>
      <c r="J141" s="2" t="s">
        <v>100</v>
      </c>
      <c r="K141" s="2" t="s">
        <v>100</v>
      </c>
      <c r="L141" s="14"/>
      <c r="M141" s="14">
        <v>47.384994754561887</v>
      </c>
      <c r="N141" s="14">
        <v>111.99201107507096</v>
      </c>
      <c r="O141" s="14">
        <v>53.509704081194201</v>
      </c>
      <c r="P141" s="14">
        <v>75.370574753600948</v>
      </c>
      <c r="Q141" s="14">
        <v>77.481326234319354</v>
      </c>
      <c r="R141" s="14">
        <v>57.743875947752393</v>
      </c>
      <c r="S141" s="14">
        <v>117.99662326174395</v>
      </c>
      <c r="T141" s="14">
        <v>80.600492865073079</v>
      </c>
      <c r="U141" s="14">
        <v>57.013221611620139</v>
      </c>
      <c r="V141" s="14">
        <v>66.267495391411899</v>
      </c>
      <c r="W141" s="14">
        <v>59.285167852341438</v>
      </c>
      <c r="X141" s="14">
        <v>57.342001375378629</v>
      </c>
      <c r="Y141" s="14">
        <v>45.931396636686536</v>
      </c>
      <c r="Z141" s="14">
        <v>80.41858456579925</v>
      </c>
      <c r="AA141" s="14">
        <v>58.576923628255486</v>
      </c>
      <c r="AB141" s="14">
        <v>76.48938563265466</v>
      </c>
      <c r="AC141" s="14">
        <v>51.864764628275339</v>
      </c>
      <c r="AD141" s="14">
        <v>38.954995717820815</v>
      </c>
      <c r="AE141" s="14">
        <v>44.843165811906928</v>
      </c>
      <c r="AF141" s="14">
        <v>60.740860886777917</v>
      </c>
      <c r="AG141" s="14">
        <v>58.110854329451136</v>
      </c>
      <c r="AH141" s="14">
        <v>45.687722120776812</v>
      </c>
      <c r="AI141" s="14">
        <v>58.596022478836069</v>
      </c>
      <c r="AJ141" s="14">
        <v>57.790038558286447</v>
      </c>
      <c r="AK141" s="14">
        <v>55.850819283991754</v>
      </c>
      <c r="AL141" s="14">
        <v>41.108032849310341</v>
      </c>
      <c r="AM141" s="14">
        <v>33.47222011010048</v>
      </c>
      <c r="AN141" s="14">
        <v>71.489838247351443</v>
      </c>
      <c r="AO141" s="14">
        <v>64.793168636866127</v>
      </c>
      <c r="AP141" s="14">
        <v>39.633538482110083</v>
      </c>
      <c r="AQ141" s="14">
        <v>46.574417389073581</v>
      </c>
      <c r="AR141" s="14">
        <v>41.499833496396832</v>
      </c>
      <c r="AS141" s="14">
        <v>40.247598724665636</v>
      </c>
      <c r="AT141" s="14">
        <v>33.510834838657715</v>
      </c>
      <c r="AU141" s="14">
        <v>51.874013653517551</v>
      </c>
      <c r="AV141" s="14">
        <v>46.161832536266729</v>
      </c>
      <c r="AW141" s="14">
        <v>42.640380251704663</v>
      </c>
      <c r="AX141" s="14">
        <v>29.67360913773053</v>
      </c>
      <c r="AY141" s="14">
        <v>31.497094584113885</v>
      </c>
      <c r="AZ141" s="14">
        <v>45.111644729605338</v>
      </c>
      <c r="BA141" s="14">
        <v>73.199558895118827</v>
      </c>
      <c r="BB141" s="14">
        <v>70.056037193649516</v>
      </c>
      <c r="BC141" s="14">
        <v>47.153898476515856</v>
      </c>
      <c r="BD141" s="14">
        <v>58.130037828844458</v>
      </c>
      <c r="BE141" s="14">
        <v>73.875623220523423</v>
      </c>
      <c r="BF141" s="14">
        <v>73.673772925478957</v>
      </c>
      <c r="BG141" s="14">
        <v>57.529153014103699</v>
      </c>
    </row>
    <row r="142" spans="1:59" ht="15" customHeight="1" x14ac:dyDescent="0.2">
      <c r="A142" s="1"/>
      <c r="B142" s="15">
        <v>-1.2419354838709684</v>
      </c>
      <c r="C142" s="2"/>
      <c r="D142" s="2">
        <v>38</v>
      </c>
      <c r="E142" s="2" t="s">
        <v>152</v>
      </c>
      <c r="F142" s="2" t="s">
        <v>107</v>
      </c>
      <c r="G142" s="2"/>
      <c r="H142" s="7">
        <v>30</v>
      </c>
      <c r="I142" s="1"/>
      <c r="J142" s="2" t="s">
        <v>152</v>
      </c>
      <c r="K142" s="2" t="s">
        <v>152</v>
      </c>
      <c r="L142" s="14"/>
      <c r="M142" s="14">
        <v>0.13076171875000001</v>
      </c>
      <c r="N142" s="14">
        <v>0.40468750000000003</v>
      </c>
      <c r="O142" s="14">
        <v>0.30527343750000002</v>
      </c>
      <c r="P142" s="14">
        <v>0.46054687499999991</v>
      </c>
      <c r="Q142" s="14">
        <v>0.679522659732541</v>
      </c>
      <c r="R142" s="14">
        <v>0.51139487369985148</v>
      </c>
      <c r="S142" s="14">
        <v>3.7402767459138189</v>
      </c>
      <c r="T142" s="14">
        <v>1.5251114413075779</v>
      </c>
      <c r="U142" s="14">
        <v>0.76451002559726966</v>
      </c>
      <c r="V142" s="14">
        <v>0.54739761092150163</v>
      </c>
      <c r="W142" s="14">
        <v>0.54213737201365175</v>
      </c>
      <c r="X142" s="14">
        <v>0.80531569965870298</v>
      </c>
      <c r="Y142" s="14">
        <v>0.6047499999999999</v>
      </c>
      <c r="Z142" s="14">
        <v>0.61499999999999966</v>
      </c>
      <c r="AA142" s="14">
        <v>0.40781249999999963</v>
      </c>
      <c r="AB142" s="14">
        <v>0.29749999999999988</v>
      </c>
      <c r="AC142" s="14">
        <v>5.4999999999999938E-2</v>
      </c>
      <c r="AD142" s="14">
        <v>0.14999999999999974</v>
      </c>
      <c r="AE142" s="14">
        <v>0.14999999999999974</v>
      </c>
      <c r="AF142" s="14">
        <v>0.62000000000000033</v>
      </c>
      <c r="AG142" s="14">
        <v>0.79999999999999993</v>
      </c>
      <c r="AH142" s="14">
        <v>-0.30999999999999994</v>
      </c>
      <c r="AI142" s="14">
        <v>-1.07</v>
      </c>
      <c r="AJ142" s="14">
        <v>6.0000000000000109E-2</v>
      </c>
      <c r="AK142" s="14">
        <v>-0.12000000000000022</v>
      </c>
      <c r="AL142" s="14">
        <v>-3.2500000000000009</v>
      </c>
      <c r="AM142" s="14">
        <v>-0.8</v>
      </c>
      <c r="AN142" s="14">
        <v>-4.4999999999999873E-2</v>
      </c>
      <c r="AO142" s="14">
        <v>1.1199999999999992</v>
      </c>
      <c r="AP142" s="14">
        <v>0.81999999999999984</v>
      </c>
      <c r="AQ142" s="14">
        <v>-0.15000000000000019</v>
      </c>
      <c r="AR142" s="14">
        <v>-1.8999999999999997</v>
      </c>
      <c r="AS142" s="14">
        <v>-0.29000000000000026</v>
      </c>
      <c r="AT142" s="14">
        <v>-0.7000000000000004</v>
      </c>
      <c r="AU142" s="14">
        <v>-0.35000000000000026</v>
      </c>
      <c r="AV142" s="14">
        <v>0.15000000000000024</v>
      </c>
      <c r="AW142" s="14">
        <v>0.40000000000000024</v>
      </c>
      <c r="AX142" s="14">
        <v>-0.54999999999999993</v>
      </c>
      <c r="AY142" s="14">
        <v>0.55000000000000004</v>
      </c>
      <c r="AZ142" s="14">
        <v>-0.1000000000000007</v>
      </c>
      <c r="BA142" s="14">
        <v>0.95000000000000018</v>
      </c>
      <c r="BB142" s="14">
        <v>1.2116499999999997</v>
      </c>
      <c r="BC142" s="14">
        <v>1.2800000000000002</v>
      </c>
      <c r="BD142" s="14">
        <v>9.9999999999999811E-2</v>
      </c>
      <c r="BE142" s="14">
        <v>1.4500000000000002</v>
      </c>
      <c r="BF142" s="14">
        <v>0.74999999999999989</v>
      </c>
      <c r="BG142" s="14">
        <v>0.6</v>
      </c>
    </row>
    <row r="143" spans="1:59" ht="15" customHeight="1" x14ac:dyDescent="0.2">
      <c r="A143" s="1"/>
      <c r="B143" s="15">
        <v>0.78534257687572295</v>
      </c>
      <c r="C143" s="2"/>
      <c r="D143" s="2">
        <v>39</v>
      </c>
      <c r="E143" s="2" t="s">
        <v>153</v>
      </c>
      <c r="F143" s="2" t="s">
        <v>107</v>
      </c>
      <c r="G143" s="2"/>
      <c r="H143" s="7">
        <v>31</v>
      </c>
      <c r="I143" s="1"/>
      <c r="J143" s="2" t="s">
        <v>153</v>
      </c>
      <c r="K143" s="2" t="s">
        <v>153</v>
      </c>
      <c r="L143" s="14"/>
      <c r="M143" s="14">
        <v>18.37492022674245</v>
      </c>
      <c r="N143" s="14">
        <v>48.399574542626397</v>
      </c>
      <c r="O143" s="14">
        <v>23.22509313943436</v>
      </c>
      <c r="P143" s="14">
        <v>32.925212869954571</v>
      </c>
      <c r="Q143" s="14">
        <v>34.690014837962956</v>
      </c>
      <c r="R143" s="14">
        <v>20.451130683333329</v>
      </c>
      <c r="S143" s="14">
        <v>52.643287687534709</v>
      </c>
      <c r="T143" s="14">
        <v>34.606837315251809</v>
      </c>
      <c r="U143" s="14">
        <v>20.869973524143148</v>
      </c>
      <c r="V143" s="14">
        <v>32.938537133416368</v>
      </c>
      <c r="W143" s="14">
        <v>28.324207232084241</v>
      </c>
      <c r="X143" s="14">
        <v>26.053525460380747</v>
      </c>
      <c r="Y143" s="14">
        <v>21.300336336078548</v>
      </c>
      <c r="Z143" s="14">
        <v>40.410832768764237</v>
      </c>
      <c r="AA143" s="14">
        <v>31.047577918533488</v>
      </c>
      <c r="AB143" s="14">
        <v>40.52962923800704</v>
      </c>
      <c r="AC143" s="14">
        <v>26.802976006491203</v>
      </c>
      <c r="AD143" s="14">
        <v>19.470751924402599</v>
      </c>
      <c r="AE143" s="14">
        <v>23.881135983300673</v>
      </c>
      <c r="AF143" s="14">
        <v>31.101329136335384</v>
      </c>
      <c r="AG143" s="14">
        <v>30.927302951394314</v>
      </c>
      <c r="AH143" s="14">
        <v>23.120469256079954</v>
      </c>
      <c r="AI143" s="14">
        <v>30.212408164076354</v>
      </c>
      <c r="AJ143" s="14">
        <v>31.690786360664923</v>
      </c>
      <c r="AK143" s="14">
        <v>30.266080761960659</v>
      </c>
      <c r="AL143" s="14">
        <v>21.930485192088035</v>
      </c>
      <c r="AM143" s="14">
        <v>17.315149220467966</v>
      </c>
      <c r="AN143" s="14">
        <v>41.277958160225715</v>
      </c>
      <c r="AO143" s="14">
        <v>36.234692518307483</v>
      </c>
      <c r="AP143" s="14">
        <v>20.453651508815774</v>
      </c>
      <c r="AQ143" s="14">
        <v>25.757429536901295</v>
      </c>
      <c r="AR143" s="14">
        <v>24.1</v>
      </c>
      <c r="AS143" s="14">
        <v>23.455379199999999</v>
      </c>
      <c r="AT143" s="14">
        <v>18.840000000000003</v>
      </c>
      <c r="AU143" s="14">
        <v>28.872575386318644</v>
      </c>
      <c r="AV143" s="14">
        <v>25.09</v>
      </c>
      <c r="AW143" s="14">
        <v>22.799999999999997</v>
      </c>
      <c r="AX143" s="14">
        <v>16.399999999999999</v>
      </c>
      <c r="AY143" s="14">
        <v>17.8</v>
      </c>
      <c r="AZ143" s="14">
        <v>28.6</v>
      </c>
      <c r="BA143" s="14">
        <v>46</v>
      </c>
      <c r="BB143" s="14">
        <v>44</v>
      </c>
      <c r="BC143" s="14">
        <v>29.5</v>
      </c>
      <c r="BD143" s="14">
        <v>37.5</v>
      </c>
      <c r="BE143" s="14">
        <v>44.023976113928697</v>
      </c>
      <c r="BF143" s="14">
        <v>44.714666055136604</v>
      </c>
      <c r="BG143" s="14">
        <v>33.724925825902503</v>
      </c>
    </row>
    <row r="144" spans="1:59" ht="15" customHeight="1" x14ac:dyDescent="0.2">
      <c r="A144" s="1"/>
      <c r="B144" s="15" t="e">
        <v>#N/A</v>
      </c>
      <c r="C144" s="2"/>
      <c r="D144" s="2">
        <v>40</v>
      </c>
      <c r="E144" s="2" t="s">
        <v>154</v>
      </c>
      <c r="F144" s="2" t="s">
        <v>107</v>
      </c>
      <c r="G144" s="2"/>
      <c r="H144" s="7">
        <v>32</v>
      </c>
      <c r="I144" s="1"/>
      <c r="J144" s="2" t="s">
        <v>154</v>
      </c>
      <c r="K144" s="2" t="s">
        <v>154</v>
      </c>
      <c r="L144" s="14"/>
      <c r="M144" s="14">
        <v>0</v>
      </c>
      <c r="N144" s="14">
        <v>0</v>
      </c>
      <c r="O144" s="14">
        <v>0</v>
      </c>
      <c r="P144" s="14">
        <v>0</v>
      </c>
      <c r="Q144" s="14">
        <v>0</v>
      </c>
      <c r="R144" s="14">
        <v>0</v>
      </c>
      <c r="S144" s="14">
        <v>0</v>
      </c>
      <c r="T144" s="14">
        <v>0</v>
      </c>
      <c r="U144" s="14">
        <v>0</v>
      </c>
      <c r="V144" s="14">
        <v>0</v>
      </c>
      <c r="W144" s="14">
        <v>0</v>
      </c>
      <c r="X144" s="14">
        <v>0</v>
      </c>
      <c r="Y144" s="14">
        <v>0</v>
      </c>
      <c r="Z144" s="14">
        <v>0</v>
      </c>
      <c r="AA144" s="14">
        <v>0</v>
      </c>
      <c r="AB144" s="14">
        <v>0</v>
      </c>
      <c r="AC144" s="14">
        <v>0</v>
      </c>
      <c r="AD144" s="14">
        <v>0</v>
      </c>
      <c r="AE144" s="14">
        <v>0</v>
      </c>
      <c r="AF144" s="14">
        <v>0</v>
      </c>
      <c r="AG144" s="14">
        <v>0</v>
      </c>
      <c r="AH144" s="14">
        <v>0</v>
      </c>
      <c r="AI144" s="14">
        <v>0</v>
      </c>
      <c r="AJ144" s="14">
        <v>0</v>
      </c>
      <c r="AK144" s="14">
        <v>0</v>
      </c>
      <c r="AL144" s="14">
        <v>0</v>
      </c>
      <c r="AM144" s="14">
        <v>0</v>
      </c>
      <c r="AN144" s="14">
        <v>0</v>
      </c>
      <c r="AO144" s="14">
        <v>0</v>
      </c>
      <c r="AP144" s="14">
        <v>0</v>
      </c>
      <c r="AQ144" s="14">
        <v>0</v>
      </c>
      <c r="AR144" s="14">
        <v>0</v>
      </c>
      <c r="AS144" s="14">
        <v>0</v>
      </c>
      <c r="AT144" s="14">
        <v>0</v>
      </c>
      <c r="AU144" s="14">
        <v>0</v>
      </c>
      <c r="AV144" s="14">
        <v>0</v>
      </c>
      <c r="AW144" s="14">
        <v>0</v>
      </c>
      <c r="AX144" s="14">
        <v>0</v>
      </c>
      <c r="AY144" s="14">
        <v>0</v>
      </c>
      <c r="AZ144" s="14">
        <v>0</v>
      </c>
      <c r="BA144" s="14">
        <v>0</v>
      </c>
      <c r="BB144" s="14">
        <v>0</v>
      </c>
      <c r="BC144" s="14">
        <v>0</v>
      </c>
      <c r="BD144" s="14">
        <v>0</v>
      </c>
      <c r="BE144" s="14">
        <v>0</v>
      </c>
      <c r="BF144" s="14">
        <v>0</v>
      </c>
      <c r="BG144" s="14">
        <v>0</v>
      </c>
    </row>
    <row r="145" spans="1:59" ht="15" customHeight="1" x14ac:dyDescent="0.2">
      <c r="A145" s="1"/>
      <c r="B145" s="15" t="e">
        <v>#N/A</v>
      </c>
      <c r="C145" s="2"/>
      <c r="D145" s="2">
        <v>41</v>
      </c>
      <c r="E145" s="2" t="s">
        <v>155</v>
      </c>
      <c r="F145" s="2" t="s">
        <v>107</v>
      </c>
      <c r="G145" s="2"/>
      <c r="H145" s="7">
        <v>33</v>
      </c>
      <c r="I145" s="1"/>
      <c r="J145" s="2" t="s">
        <v>155</v>
      </c>
      <c r="K145" s="2" t="s">
        <v>155</v>
      </c>
      <c r="L145" s="14"/>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c r="AV145" s="14">
        <v>0</v>
      </c>
      <c r="AW145" s="14">
        <v>0</v>
      </c>
      <c r="AX145" s="14">
        <v>0</v>
      </c>
      <c r="AY145" s="14">
        <v>0</v>
      </c>
      <c r="AZ145" s="14">
        <v>0</v>
      </c>
      <c r="BA145" s="14">
        <v>0</v>
      </c>
      <c r="BB145" s="14">
        <v>0</v>
      </c>
      <c r="BC145" s="14">
        <v>0</v>
      </c>
      <c r="BD145" s="14">
        <v>0</v>
      </c>
      <c r="BE145" s="14">
        <v>0</v>
      </c>
      <c r="BF145" s="14">
        <v>0</v>
      </c>
      <c r="BG145" s="14">
        <v>0</v>
      </c>
    </row>
    <row r="146" spans="1:59" ht="15" customHeight="1" x14ac:dyDescent="0.2">
      <c r="A146" s="1"/>
      <c r="B146" s="15">
        <v>0.54477520269644386</v>
      </c>
      <c r="C146" s="2"/>
      <c r="D146" s="2">
        <v>42</v>
      </c>
      <c r="E146" s="2" t="s">
        <v>156</v>
      </c>
      <c r="F146" s="2" t="s">
        <v>107</v>
      </c>
      <c r="G146" s="2"/>
      <c r="H146" s="7">
        <v>34</v>
      </c>
      <c r="I146" s="1"/>
      <c r="J146" s="2" t="s">
        <v>156</v>
      </c>
      <c r="K146" s="2" t="s">
        <v>156</v>
      </c>
      <c r="L146" s="14"/>
      <c r="M146" s="14">
        <v>3.0726077449455245</v>
      </c>
      <c r="N146" s="14">
        <v>5.76622839813359</v>
      </c>
      <c r="O146" s="14">
        <v>2.1452154898910489</v>
      </c>
      <c r="P146" s="14">
        <v>3.8388361430791145</v>
      </c>
      <c r="Q146" s="14">
        <v>3.8896450749019049</v>
      </c>
      <c r="R146" s="14">
        <v>4.3510208511175712</v>
      </c>
      <c r="S146" s="14">
        <v>5.7682546572940003</v>
      </c>
      <c r="T146" s="14">
        <v>3.3455031048626669</v>
      </c>
      <c r="U146" s="14">
        <v>4.2173661164047704</v>
      </c>
      <c r="V146" s="14">
        <v>5.6940022202667677</v>
      </c>
      <c r="W146" s="14">
        <v>2.0379868018045908</v>
      </c>
      <c r="X146" s="14">
        <v>3.019295684894189</v>
      </c>
      <c r="Y146" s="14">
        <v>2.9877636576894369</v>
      </c>
      <c r="Z146" s="14">
        <v>3.3012311871914743</v>
      </c>
      <c r="AA146" s="14">
        <v>2.4585871656487615</v>
      </c>
      <c r="AB146" s="14">
        <v>2.7191741116618573</v>
      </c>
      <c r="AC146" s="14">
        <v>2.5405124145856846</v>
      </c>
      <c r="AD146" s="14">
        <v>1.6069962960821087</v>
      </c>
      <c r="AE146" s="14">
        <v>1.5038584726042283</v>
      </c>
      <c r="AF146" s="14">
        <v>1.9921682250325037</v>
      </c>
      <c r="AG146" s="14">
        <v>1.9134753351358413</v>
      </c>
      <c r="AH146" s="14">
        <v>1.9603998330710573</v>
      </c>
      <c r="AI146" s="14">
        <v>2.5963793586926367</v>
      </c>
      <c r="AJ146" s="14">
        <v>2.0171108022216626</v>
      </c>
      <c r="AK146" s="14">
        <v>3.0499519222959717</v>
      </c>
      <c r="AL146" s="14">
        <v>3.1610975538028145</v>
      </c>
      <c r="AM146" s="14">
        <v>2.5836322636625102</v>
      </c>
      <c r="AN146" s="14">
        <v>3.1296143741042264</v>
      </c>
      <c r="AO146" s="14">
        <v>3.3491317566436525</v>
      </c>
      <c r="AP146" s="14">
        <v>2.1843440735809736</v>
      </c>
      <c r="AQ146" s="14">
        <v>2.590157774683953</v>
      </c>
      <c r="AR146" s="14">
        <v>2.3581456814468198</v>
      </c>
      <c r="AS146" s="14">
        <v>2.2507616063206251</v>
      </c>
      <c r="AT146" s="14">
        <v>2.8509641974227109</v>
      </c>
      <c r="AU146" s="14">
        <v>3.7366180785111589</v>
      </c>
      <c r="AV146" s="14">
        <v>3.2535788834274784</v>
      </c>
      <c r="AW146" s="14">
        <v>3.7899445955321625</v>
      </c>
      <c r="AX146" s="14">
        <v>2.2854531409530257</v>
      </c>
      <c r="AY146" s="14">
        <v>2.3813324434513841</v>
      </c>
      <c r="AZ146" s="14">
        <v>1.9944449676158342</v>
      </c>
      <c r="BA146" s="14">
        <v>3.868203239237809</v>
      </c>
      <c r="BB146" s="14">
        <v>3.7873914080495168</v>
      </c>
      <c r="BC146" s="14">
        <v>3.1821410115133548</v>
      </c>
      <c r="BD146" s="14">
        <v>3.0522293408519552</v>
      </c>
      <c r="BE146" s="14">
        <v>3.9424093505702187</v>
      </c>
      <c r="BF146" s="14">
        <v>5.4359280810323529</v>
      </c>
      <c r="BG146" s="14">
        <v>5.4656320163036947</v>
      </c>
    </row>
    <row r="147" spans="1:59" ht="15" customHeight="1" x14ac:dyDescent="0.2">
      <c r="A147" s="1"/>
      <c r="B147" s="15">
        <v>0.35997855867791984</v>
      </c>
      <c r="C147" s="2"/>
      <c r="D147" s="2">
        <v>43</v>
      </c>
      <c r="E147" s="2" t="s">
        <v>157</v>
      </c>
      <c r="F147" s="2" t="s">
        <v>107</v>
      </c>
      <c r="G147" s="2"/>
      <c r="H147" s="7">
        <v>35</v>
      </c>
      <c r="I147" s="1"/>
      <c r="J147" s="2" t="s">
        <v>157</v>
      </c>
      <c r="K147" s="2" t="s">
        <v>157</v>
      </c>
      <c r="L147" s="14"/>
      <c r="M147" s="14">
        <v>13.661360841423948</v>
      </c>
      <c r="N147" s="14">
        <v>33.972940291262141</v>
      </c>
      <c r="O147" s="14">
        <v>15.580899029126215</v>
      </c>
      <c r="P147" s="14">
        <v>23.665044012944982</v>
      </c>
      <c r="Q147" s="14">
        <v>24.597273753684618</v>
      </c>
      <c r="R147" s="14">
        <v>17.407180432256816</v>
      </c>
      <c r="S147" s="14">
        <v>30.273841426942354</v>
      </c>
      <c r="T147" s="14">
        <v>24.477855025066162</v>
      </c>
      <c r="U147" s="14">
        <v>21.424346328748893</v>
      </c>
      <c r="V147" s="14">
        <v>13.501880627855009</v>
      </c>
      <c r="W147" s="14">
        <v>13.197918798678892</v>
      </c>
      <c r="X147" s="14">
        <v>14.068040693088832</v>
      </c>
      <c r="Y147" s="14">
        <v>11.635592022499999</v>
      </c>
      <c r="Z147" s="14">
        <v>19.521125793611109</v>
      </c>
      <c r="AA147" s="14">
        <v>12.450136177083332</v>
      </c>
      <c r="AB147" s="14">
        <v>18.129147033333332</v>
      </c>
      <c r="AC147" s="14">
        <v>12.488649999999998</v>
      </c>
      <c r="AD147" s="14">
        <v>9.7897777777777772</v>
      </c>
      <c r="AE147" s="14">
        <v>10.447605555555555</v>
      </c>
      <c r="AF147" s="14">
        <v>15.001333333333331</v>
      </c>
      <c r="AG147" s="14">
        <v>13.8409</v>
      </c>
      <c r="AH147" s="14">
        <v>10.986055555555556</v>
      </c>
      <c r="AI147" s="14">
        <v>13.620722222222222</v>
      </c>
      <c r="AJ147" s="14">
        <v>11.9</v>
      </c>
      <c r="AK147" s="14">
        <v>11.68</v>
      </c>
      <c r="AL147" s="14">
        <v>10.7</v>
      </c>
      <c r="AM147" s="14">
        <v>8.3000000000000007</v>
      </c>
      <c r="AN147" s="14">
        <v>14.940799999999999</v>
      </c>
      <c r="AO147" s="14">
        <v>13.4</v>
      </c>
      <c r="AP147" s="14">
        <v>9</v>
      </c>
      <c r="AQ147" s="14">
        <v>10.45</v>
      </c>
      <c r="AR147" s="14">
        <v>9.6300000000000008</v>
      </c>
      <c r="AS147" s="14">
        <v>8.23</v>
      </c>
      <c r="AT147" s="14">
        <v>7.05</v>
      </c>
      <c r="AU147" s="14">
        <v>11.14</v>
      </c>
      <c r="AV147" s="14">
        <v>10.130000000000001</v>
      </c>
      <c r="AW147" s="14">
        <v>8.91</v>
      </c>
      <c r="AX147" s="14">
        <v>6.74</v>
      </c>
      <c r="AY147" s="14">
        <v>6.4850000000000003</v>
      </c>
      <c r="AZ147" s="14">
        <v>7.6850000000000005</v>
      </c>
      <c r="BA147" s="14">
        <v>14</v>
      </c>
      <c r="BB147" s="14">
        <v>11.8</v>
      </c>
      <c r="BC147" s="14">
        <v>7.5</v>
      </c>
      <c r="BD147" s="14">
        <v>9.6</v>
      </c>
      <c r="BE147" s="14">
        <v>13</v>
      </c>
      <c r="BF147" s="14">
        <v>12</v>
      </c>
      <c r="BG147" s="14">
        <v>9.1</v>
      </c>
    </row>
    <row r="148" spans="1:59" ht="15" customHeight="1" x14ac:dyDescent="0.2">
      <c r="A148" s="1"/>
      <c r="B148" s="15">
        <v>0.49126473563798267</v>
      </c>
      <c r="C148" s="2"/>
      <c r="D148" s="2">
        <v>44</v>
      </c>
      <c r="E148" s="2" t="s">
        <v>158</v>
      </c>
      <c r="F148" s="2" t="s">
        <v>107</v>
      </c>
      <c r="G148" s="2"/>
      <c r="H148" s="7">
        <v>36</v>
      </c>
      <c r="I148" s="1"/>
      <c r="J148" s="2" t="s">
        <v>158</v>
      </c>
      <c r="K148" s="2" t="s">
        <v>158</v>
      </c>
      <c r="L148" s="14"/>
      <c r="M148" s="14">
        <v>2.3814544718774999</v>
      </c>
      <c r="N148" s="14">
        <v>6.0057268987106243</v>
      </c>
      <c r="O148" s="14">
        <v>2.5397270336018751</v>
      </c>
      <c r="P148" s="14">
        <v>2.81036328074125</v>
      </c>
      <c r="Q148" s="14">
        <v>2.3333286008264325</v>
      </c>
      <c r="R148" s="14">
        <v>1.7399957407437898</v>
      </c>
      <c r="S148" s="14">
        <v>6.4394259482299763</v>
      </c>
      <c r="T148" s="14">
        <v>4.5866515226445852</v>
      </c>
      <c r="U148" s="14">
        <v>1.5005490260597749</v>
      </c>
      <c r="V148" s="14">
        <v>2.5010167149255089</v>
      </c>
      <c r="W148" s="14">
        <v>3.2576129694265172</v>
      </c>
      <c r="X148" s="14">
        <v>3.1572075451389554</v>
      </c>
      <c r="Y148" s="14">
        <v>1.9666199864846505</v>
      </c>
      <c r="Z148" s="14">
        <v>4.0714811478213333</v>
      </c>
      <c r="AA148" s="14">
        <v>2.9313896827738839</v>
      </c>
      <c r="AB148" s="14">
        <v>4.0174859528909348</v>
      </c>
      <c r="AC148" s="14">
        <v>2.8556504023252742</v>
      </c>
      <c r="AD148" s="14">
        <v>1.9366831031933327</v>
      </c>
      <c r="AE148" s="14">
        <v>2.3242501153182551</v>
      </c>
      <c r="AF148" s="14">
        <v>3.1145692196878221</v>
      </c>
      <c r="AG148" s="14">
        <v>2.9500669322249999</v>
      </c>
      <c r="AH148" s="14">
        <v>2.4713552112250001</v>
      </c>
      <c r="AI148" s="14">
        <v>3.5291816543149999</v>
      </c>
      <c r="AJ148" s="14">
        <v>3.2497273321400009</v>
      </c>
      <c r="AK148" s="14">
        <v>2.9198248286499999</v>
      </c>
      <c r="AL148" s="14">
        <v>2.3386774427000003</v>
      </c>
      <c r="AM148" s="14">
        <v>1.8930666683500004</v>
      </c>
      <c r="AN148" s="14">
        <v>3.6854448757350005</v>
      </c>
      <c r="AO148" s="14">
        <v>2.9797330191000002</v>
      </c>
      <c r="AP148" s="14">
        <v>2.0146741102750001</v>
      </c>
      <c r="AQ148" s="14">
        <v>2.585582648375</v>
      </c>
      <c r="AR148" s="14">
        <v>2.1029072939500009</v>
      </c>
      <c r="AS148" s="14">
        <v>1.7945149677000001</v>
      </c>
      <c r="AT148" s="14">
        <v>1.3884758821249998</v>
      </c>
      <c r="AU148" s="14">
        <v>2.7618739412150002</v>
      </c>
      <c r="AV148" s="14">
        <v>2.2363753321549997</v>
      </c>
      <c r="AW148" s="14">
        <v>1.7472593751274998</v>
      </c>
      <c r="AX148" s="14">
        <v>1.1708960164675002</v>
      </c>
      <c r="AY148" s="14">
        <v>1.0536976843499999</v>
      </c>
      <c r="AZ148" s="14">
        <v>2.2674757620450001</v>
      </c>
      <c r="BA148" s="14">
        <v>2.7858122384150006</v>
      </c>
      <c r="BB148" s="14">
        <v>3.2508528174000002</v>
      </c>
      <c r="BC148" s="14">
        <v>2.4058208290500014</v>
      </c>
      <c r="BD148" s="14">
        <v>3.1247069544000001</v>
      </c>
      <c r="BE148" s="14">
        <v>3.166558770505</v>
      </c>
      <c r="BF148" s="14">
        <v>2.934395785025</v>
      </c>
      <c r="BG148" s="14">
        <v>2.5423694281499998</v>
      </c>
    </row>
    <row r="149" spans="1:59" ht="15" customHeight="1" x14ac:dyDescent="0.2">
      <c r="A149" s="1"/>
      <c r="B149" s="15">
        <v>0.1396322319364276</v>
      </c>
      <c r="C149" s="2"/>
      <c r="D149" s="2">
        <v>45</v>
      </c>
      <c r="E149" s="2" t="s">
        <v>159</v>
      </c>
      <c r="F149" s="2" t="s">
        <v>107</v>
      </c>
      <c r="G149" s="2"/>
      <c r="H149" s="7">
        <v>37</v>
      </c>
      <c r="I149" s="1"/>
      <c r="J149" s="2" t="s">
        <v>159</v>
      </c>
      <c r="K149" s="2" t="s">
        <v>159</v>
      </c>
      <c r="L149" s="14"/>
      <c r="M149" s="14">
        <v>9.763889750822468</v>
      </c>
      <c r="N149" s="14">
        <v>17.442853444338219</v>
      </c>
      <c r="O149" s="14">
        <v>9.7134959516407058</v>
      </c>
      <c r="P149" s="14">
        <v>11.670571571881037</v>
      </c>
      <c r="Q149" s="14">
        <v>11.291541307210903</v>
      </c>
      <c r="R149" s="14">
        <v>13.28315336660104</v>
      </c>
      <c r="S149" s="14">
        <v>19.131536795829078</v>
      </c>
      <c r="T149" s="14">
        <v>12.058534455940279</v>
      </c>
      <c r="U149" s="14">
        <v>8.2364765906662871</v>
      </c>
      <c r="V149" s="14">
        <v>11.084661084026756</v>
      </c>
      <c r="W149" s="14">
        <v>11.925304678333546</v>
      </c>
      <c r="X149" s="14">
        <v>10.238616292217205</v>
      </c>
      <c r="Y149" s="14">
        <v>7.4363346339338987</v>
      </c>
      <c r="Z149" s="14">
        <v>12.498913668411095</v>
      </c>
      <c r="AA149" s="14">
        <v>9.2814201842160262</v>
      </c>
      <c r="AB149" s="14">
        <v>10.796449296761487</v>
      </c>
      <c r="AC149" s="14">
        <v>7.1219758048731778</v>
      </c>
      <c r="AD149" s="14">
        <v>6.0007866163649997</v>
      </c>
      <c r="AE149" s="14">
        <v>6.5363156851282138</v>
      </c>
      <c r="AF149" s="14">
        <v>8.9114609723888751</v>
      </c>
      <c r="AG149" s="14">
        <v>7.6791091106959826</v>
      </c>
      <c r="AH149" s="14">
        <v>7.4594422648452392</v>
      </c>
      <c r="AI149" s="14">
        <v>9.7073310795298582</v>
      </c>
      <c r="AJ149" s="14">
        <v>8.8724140632598587</v>
      </c>
      <c r="AK149" s="14">
        <v>8.0549617710851287</v>
      </c>
      <c r="AL149" s="14">
        <v>6.2277726607194879</v>
      </c>
      <c r="AM149" s="14">
        <v>4.1803719576200002</v>
      </c>
      <c r="AN149" s="14">
        <v>8.5010208372865002</v>
      </c>
      <c r="AO149" s="14">
        <v>7.7096113428150002</v>
      </c>
      <c r="AP149" s="14">
        <v>5.160868789438334</v>
      </c>
      <c r="AQ149" s="14">
        <v>5.3412474291133334</v>
      </c>
      <c r="AR149" s="14">
        <v>5.2087805210000004</v>
      </c>
      <c r="AS149" s="14">
        <v>4.8069429506450003</v>
      </c>
      <c r="AT149" s="14">
        <v>4.0813947591100002</v>
      </c>
      <c r="AU149" s="14">
        <v>5.7129462474727495</v>
      </c>
      <c r="AV149" s="14">
        <v>5.3018783206842492</v>
      </c>
      <c r="AW149" s="14">
        <v>4.9931762810450007</v>
      </c>
      <c r="AX149" s="14">
        <v>3.6272599803099999</v>
      </c>
      <c r="AY149" s="14">
        <v>3.2270644563125002</v>
      </c>
      <c r="AZ149" s="14">
        <v>4.6647239999445</v>
      </c>
      <c r="BA149" s="14">
        <v>5.5955434174660006</v>
      </c>
      <c r="BB149" s="14">
        <v>6.0061429682000007</v>
      </c>
      <c r="BC149" s="14">
        <v>3.2859366359525</v>
      </c>
      <c r="BD149" s="14">
        <v>4.7531015335925009</v>
      </c>
      <c r="BE149" s="14">
        <v>8.2926789855195011</v>
      </c>
      <c r="BF149" s="14">
        <v>7.8387830042850002</v>
      </c>
      <c r="BG149" s="14">
        <v>6.0962257437474996</v>
      </c>
    </row>
    <row r="150" spans="1:59" ht="15" customHeight="1" x14ac:dyDescent="0.2">
      <c r="A150" s="1"/>
      <c r="B150" s="15">
        <v>0.7735223502912798</v>
      </c>
      <c r="C150" s="2"/>
      <c r="D150" s="2">
        <v>46</v>
      </c>
      <c r="E150" s="2" t="s">
        <v>160</v>
      </c>
      <c r="F150" s="2" t="s">
        <v>107</v>
      </c>
      <c r="G150" s="2"/>
      <c r="H150" s="7">
        <v>38</v>
      </c>
      <c r="I150" s="1"/>
      <c r="J150" s="2" t="s">
        <v>160</v>
      </c>
      <c r="K150" s="2" t="s">
        <v>160</v>
      </c>
      <c r="L150" s="14"/>
      <c r="M150" s="14">
        <v>246.50159242830921</v>
      </c>
      <c r="N150" s="14">
        <v>290.5998720414097</v>
      </c>
      <c r="O150" s="14">
        <v>306.07338398353113</v>
      </c>
      <c r="P150" s="14">
        <v>321.01133332655735</v>
      </c>
      <c r="Q150" s="14">
        <v>378.45063592723329</v>
      </c>
      <c r="R150" s="14">
        <v>318.41120009211426</v>
      </c>
      <c r="S150" s="14">
        <v>389.50044886507942</v>
      </c>
      <c r="T150" s="14">
        <v>331.44774611206219</v>
      </c>
      <c r="U150" s="14">
        <v>335.91930118727316</v>
      </c>
      <c r="V150" s="14">
        <v>280.18187759922859</v>
      </c>
      <c r="W150" s="14">
        <v>284.21513118334599</v>
      </c>
      <c r="X150" s="14">
        <v>350.54730826930296</v>
      </c>
      <c r="Y150" s="14">
        <v>425.68693379671942</v>
      </c>
      <c r="Z150" s="14">
        <v>579.84039961647807</v>
      </c>
      <c r="AA150" s="14">
        <v>309.05678105841463</v>
      </c>
      <c r="AB150" s="14">
        <v>340.80788643084514</v>
      </c>
      <c r="AC150" s="14">
        <v>283.49348292906842</v>
      </c>
      <c r="AD150" s="14">
        <v>235.13705881006109</v>
      </c>
      <c r="AE150" s="14">
        <v>229.87192045400153</v>
      </c>
      <c r="AF150" s="14">
        <v>269.80481801762875</v>
      </c>
      <c r="AG150" s="14">
        <v>257.07429500793893</v>
      </c>
      <c r="AH150" s="14">
        <v>206.87779046047061</v>
      </c>
      <c r="AI150" s="14">
        <v>287.38326828939796</v>
      </c>
      <c r="AJ150" s="14">
        <v>280.26211071513444</v>
      </c>
      <c r="AK150" s="14">
        <v>256.53859740707236</v>
      </c>
      <c r="AL150" s="14">
        <v>202.99663236324773</v>
      </c>
      <c r="AM150" s="14">
        <v>188.01879838146215</v>
      </c>
      <c r="AN150" s="14">
        <v>362.31617458791624</v>
      </c>
      <c r="AO150" s="14">
        <v>293.30450804437919</v>
      </c>
      <c r="AP150" s="14">
        <v>227.78067376982543</v>
      </c>
      <c r="AQ150" s="14">
        <v>215.7684664145647</v>
      </c>
      <c r="AR150" s="14">
        <v>242.78946972017462</v>
      </c>
      <c r="AS150" s="14">
        <v>240.72671570618198</v>
      </c>
      <c r="AT150" s="14">
        <v>227.09152926819596</v>
      </c>
      <c r="AU150" s="14">
        <v>268.70889126167026</v>
      </c>
      <c r="AV150" s="14">
        <v>260.43978624255828</v>
      </c>
      <c r="AW150" s="14">
        <v>237.75773574799365</v>
      </c>
      <c r="AX150" s="14">
        <v>192.16986288357108</v>
      </c>
      <c r="AY150" s="14">
        <v>126.97448306971592</v>
      </c>
      <c r="AZ150" s="14">
        <v>209.87346132370502</v>
      </c>
      <c r="BA150" s="14">
        <v>222.52673121861355</v>
      </c>
      <c r="BB150" s="14">
        <v>152.48409692475127</v>
      </c>
      <c r="BC150" s="14">
        <v>210.05509004797887</v>
      </c>
      <c r="BD150" s="14">
        <v>252.20951400655949</v>
      </c>
      <c r="BE150" s="14">
        <v>339.54195751920565</v>
      </c>
      <c r="BF150" s="14">
        <v>229.74722621472978</v>
      </c>
      <c r="BG150" s="14">
        <v>252.30545743176637</v>
      </c>
    </row>
    <row r="151" spans="1:59" ht="15" customHeight="1" x14ac:dyDescent="0.2">
      <c r="A151" s="1"/>
      <c r="B151" s="15">
        <v>0.54863705529767604</v>
      </c>
      <c r="C151" s="2"/>
      <c r="D151" s="2">
        <v>47</v>
      </c>
      <c r="E151" s="2" t="s">
        <v>161</v>
      </c>
      <c r="F151" s="2" t="s">
        <v>107</v>
      </c>
      <c r="G151" s="2"/>
      <c r="H151" s="7">
        <v>39</v>
      </c>
      <c r="I151" s="1"/>
      <c r="J151" s="2" t="s">
        <v>161</v>
      </c>
      <c r="K151" s="2" t="s">
        <v>161</v>
      </c>
      <c r="L151" s="14"/>
      <c r="M151" s="14">
        <v>5.5149405151392372</v>
      </c>
      <c r="N151" s="14">
        <v>15.55004695434657</v>
      </c>
      <c r="O151" s="14">
        <v>11.715433659311282</v>
      </c>
      <c r="P151" s="14">
        <v>7.3022747710691709</v>
      </c>
      <c r="Q151" s="14">
        <v>17.892748888411329</v>
      </c>
      <c r="R151" s="14">
        <v>15.219924183013642</v>
      </c>
      <c r="S151" s="14">
        <v>29.092948719003608</v>
      </c>
      <c r="T151" s="14">
        <v>21.899771263489725</v>
      </c>
      <c r="U151" s="14">
        <v>10.942833985008997</v>
      </c>
      <c r="V151" s="14">
        <v>15.962741825261372</v>
      </c>
      <c r="W151" s="14">
        <v>19.337416405574629</v>
      </c>
      <c r="X151" s="14">
        <v>25.140820447423955</v>
      </c>
      <c r="Y151" s="14">
        <v>17.455011416199369</v>
      </c>
      <c r="Z151" s="14">
        <v>19.528431854656439</v>
      </c>
      <c r="AA151" s="14">
        <v>17.910107302406516</v>
      </c>
      <c r="AB151" s="14">
        <v>19.30412024730024</v>
      </c>
      <c r="AC151" s="14">
        <v>9.6857057133409512</v>
      </c>
      <c r="AD151" s="14">
        <v>13.583811210855202</v>
      </c>
      <c r="AE151" s="14">
        <v>10.996849008191049</v>
      </c>
      <c r="AF151" s="14">
        <v>13.926640274827264</v>
      </c>
      <c r="AG151" s="14">
        <v>9.7674768593550425</v>
      </c>
      <c r="AH151" s="14">
        <v>11.720037758190415</v>
      </c>
      <c r="AI151" s="14">
        <v>17.898319600805223</v>
      </c>
      <c r="AJ151" s="14">
        <v>20.423368431863082</v>
      </c>
      <c r="AK151" s="14">
        <v>15.840188210251995</v>
      </c>
      <c r="AL151" s="14">
        <v>18.110820509773191</v>
      </c>
      <c r="AM151" s="14">
        <v>11.910614578862862</v>
      </c>
      <c r="AN151" s="14">
        <v>17.371906030773403</v>
      </c>
      <c r="AO151" s="14">
        <v>10.708358723027857</v>
      </c>
      <c r="AP151" s="14">
        <v>20.550156677754757</v>
      </c>
      <c r="AQ151" s="14">
        <v>17.118433118261407</v>
      </c>
      <c r="AR151" s="14">
        <v>15.877531763401436</v>
      </c>
      <c r="AS151" s="14">
        <v>20.487680189525747</v>
      </c>
      <c r="AT151" s="14">
        <v>20.863936496055658</v>
      </c>
      <c r="AU151" s="14">
        <v>28.661375813671157</v>
      </c>
      <c r="AV151" s="14">
        <v>23.309764700255926</v>
      </c>
      <c r="AW151" s="14">
        <v>19.547872549708813</v>
      </c>
      <c r="AX151" s="14">
        <v>26.883209131593077</v>
      </c>
      <c r="AY151" s="14">
        <v>22.295830344233707</v>
      </c>
      <c r="AZ151" s="14">
        <v>31.156532393007183</v>
      </c>
      <c r="BA151" s="14">
        <v>30.089799300019877</v>
      </c>
      <c r="BB151" s="14">
        <v>4.2395505131287621</v>
      </c>
      <c r="BC151" s="14">
        <v>10.959762191886881</v>
      </c>
      <c r="BD151" s="14">
        <v>17.001517446215786</v>
      </c>
      <c r="BE151" s="14">
        <v>12.348925225170092</v>
      </c>
      <c r="BF151" s="14">
        <v>13.370101270715963</v>
      </c>
      <c r="BG151" s="14">
        <v>9.3932601102849276</v>
      </c>
    </row>
    <row r="152" spans="1:59" ht="15" customHeight="1" x14ac:dyDescent="0.2">
      <c r="A152" s="1"/>
      <c r="B152" s="15">
        <v>0.76294951793583765</v>
      </c>
      <c r="C152" s="2"/>
      <c r="D152" s="2">
        <v>48</v>
      </c>
      <c r="E152" s="2" t="s">
        <v>162</v>
      </c>
      <c r="F152" s="2" t="s">
        <v>107</v>
      </c>
      <c r="G152" s="2"/>
      <c r="H152" s="7">
        <v>40</v>
      </c>
      <c r="I152" s="1"/>
      <c r="J152" s="2" t="s">
        <v>162</v>
      </c>
      <c r="K152" s="2" t="s">
        <v>162</v>
      </c>
      <c r="L152" s="14"/>
      <c r="M152" s="14">
        <v>252.01653294344845</v>
      </c>
      <c r="N152" s="14">
        <v>306.14991899575625</v>
      </c>
      <c r="O152" s="14">
        <v>317.78881764284239</v>
      </c>
      <c r="P152" s="14">
        <v>328.31360809762651</v>
      </c>
      <c r="Q152" s="14">
        <v>396.34338481564464</v>
      </c>
      <c r="R152" s="14">
        <v>333.63112427512789</v>
      </c>
      <c r="S152" s="14">
        <v>418.59339758408305</v>
      </c>
      <c r="T152" s="14">
        <v>353.34751737555189</v>
      </c>
      <c r="U152" s="14">
        <v>346.86213517228214</v>
      </c>
      <c r="V152" s="14">
        <v>296.14461942448997</v>
      </c>
      <c r="W152" s="14">
        <v>303.55254758892062</v>
      </c>
      <c r="X152" s="14">
        <v>375.68812871672691</v>
      </c>
      <c r="Y152" s="14">
        <v>443.14194521291881</v>
      </c>
      <c r="Z152" s="14">
        <v>599.36883147113451</v>
      </c>
      <c r="AA152" s="14">
        <v>326.96688836082114</v>
      </c>
      <c r="AB152" s="14">
        <v>360.11200667814541</v>
      </c>
      <c r="AC152" s="14">
        <v>293.17918864240937</v>
      </c>
      <c r="AD152" s="14">
        <v>248.72087002091629</v>
      </c>
      <c r="AE152" s="14">
        <v>240.86876946219257</v>
      </c>
      <c r="AF152" s="14">
        <v>283.73145829245601</v>
      </c>
      <c r="AG152" s="14">
        <v>266.84177186729397</v>
      </c>
      <c r="AH152" s="14">
        <v>218.59782821866102</v>
      </c>
      <c r="AI152" s="14">
        <v>305.28158789020318</v>
      </c>
      <c r="AJ152" s="14">
        <v>300.68547914699752</v>
      </c>
      <c r="AK152" s="14">
        <v>272.37878561732435</v>
      </c>
      <c r="AL152" s="14">
        <v>221.10745287302092</v>
      </c>
      <c r="AM152" s="14">
        <v>199.92941296032501</v>
      </c>
      <c r="AN152" s="14">
        <v>379.68808061868964</v>
      </c>
      <c r="AO152" s="14">
        <v>304.01286676740705</v>
      </c>
      <c r="AP152" s="14">
        <v>248.33083044758018</v>
      </c>
      <c r="AQ152" s="14">
        <v>232.88689953282611</v>
      </c>
      <c r="AR152" s="14">
        <v>258.66700148357609</v>
      </c>
      <c r="AS152" s="14">
        <v>261.21439589570775</v>
      </c>
      <c r="AT152" s="14">
        <v>247.95546576425161</v>
      </c>
      <c r="AU152" s="14">
        <v>297.37026707534142</v>
      </c>
      <c r="AV152" s="14">
        <v>283.74955094281421</v>
      </c>
      <c r="AW152" s="14">
        <v>257.30560829770246</v>
      </c>
      <c r="AX152" s="14">
        <v>219.05307201516416</v>
      </c>
      <c r="AY152" s="14">
        <v>149.27031341394962</v>
      </c>
      <c r="AZ152" s="14">
        <v>241.0299937167122</v>
      </c>
      <c r="BA152" s="14">
        <v>252.61653051863343</v>
      </c>
      <c r="BB152" s="14">
        <v>156.72364743788003</v>
      </c>
      <c r="BC152" s="14">
        <v>221.01485223986575</v>
      </c>
      <c r="BD152" s="14">
        <v>269.21103145277527</v>
      </c>
      <c r="BE152" s="14">
        <v>351.89088274437574</v>
      </c>
      <c r="BF152" s="14">
        <v>243.11732748544574</v>
      </c>
      <c r="BG152" s="14">
        <v>261.69871754205133</v>
      </c>
    </row>
    <row r="153" spans="1:59" ht="15" customHeight="1" x14ac:dyDescent="0.25">
      <c r="A153" s="1"/>
      <c r="B153" s="2" t="s">
        <v>82</v>
      </c>
      <c r="C153" s="2"/>
      <c r="D153" s="2"/>
      <c r="E153" s="13" t="s">
        <v>163</v>
      </c>
      <c r="F153" s="2"/>
      <c r="G153" s="13" t="s">
        <v>163</v>
      </c>
      <c r="H153" s="7"/>
      <c r="I153" s="1"/>
      <c r="J153" s="2"/>
      <c r="K153" s="2"/>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row>
    <row r="154" spans="1:59" ht="15" customHeight="1" x14ac:dyDescent="0.2">
      <c r="A154" s="1"/>
      <c r="B154" s="15">
        <v>0.53282583030105779</v>
      </c>
      <c r="C154" s="2"/>
      <c r="D154" s="2">
        <v>9</v>
      </c>
      <c r="E154" s="2" t="s">
        <v>95</v>
      </c>
      <c r="F154" s="2" t="s">
        <v>96</v>
      </c>
      <c r="G154" s="2"/>
      <c r="H154" s="7">
        <v>1</v>
      </c>
      <c r="I154" s="1"/>
      <c r="J154" s="2" t="s">
        <v>95</v>
      </c>
      <c r="K154" s="2" t="s">
        <v>95</v>
      </c>
      <c r="L154" s="14"/>
      <c r="M154" s="14">
        <v>269.41918909405962</v>
      </c>
      <c r="N154" s="14">
        <v>177.12255582056164</v>
      </c>
      <c r="O154" s="14">
        <v>259.41713216425154</v>
      </c>
      <c r="P154" s="14">
        <v>295.75309458710069</v>
      </c>
      <c r="Q154" s="14">
        <v>298.81864642178311</v>
      </c>
      <c r="R154" s="14">
        <v>290.84137563820263</v>
      </c>
      <c r="S154" s="14">
        <v>201.91416756336471</v>
      </c>
      <c r="T154" s="14">
        <v>182.44818283814183</v>
      </c>
      <c r="U154" s="14">
        <v>212.48566287613826</v>
      </c>
      <c r="V154" s="14">
        <v>191.47671904541374</v>
      </c>
      <c r="W154" s="14">
        <v>232.04073814487529</v>
      </c>
      <c r="X154" s="14">
        <v>278.14804881705351</v>
      </c>
      <c r="Y154" s="14">
        <v>235.28543887764255</v>
      </c>
      <c r="Z154" s="14">
        <v>321.67347682184931</v>
      </c>
      <c r="AA154" s="14">
        <v>197.64458278885763</v>
      </c>
      <c r="AB154" s="14">
        <v>203.97771734583421</v>
      </c>
      <c r="AC154" s="14">
        <v>166.37743544556565</v>
      </c>
      <c r="AD154" s="14">
        <v>203.91609699563469</v>
      </c>
      <c r="AE154" s="14">
        <v>237.06020386225163</v>
      </c>
      <c r="AF154" s="14">
        <v>226.09981965810826</v>
      </c>
      <c r="AG154" s="14">
        <v>190.74704337519171</v>
      </c>
      <c r="AH154" s="14">
        <v>159.16461357340742</v>
      </c>
      <c r="AI154" s="14">
        <v>271.17751859226001</v>
      </c>
      <c r="AJ154" s="14">
        <v>236.14936043965648</v>
      </c>
      <c r="AK154" s="14">
        <v>107.23890971271256</v>
      </c>
      <c r="AL154" s="14">
        <v>122.09521847662704</v>
      </c>
      <c r="AM154" s="14">
        <v>192.77924085804847</v>
      </c>
      <c r="AN154" s="14">
        <v>243.97163095520526</v>
      </c>
      <c r="AO154" s="14">
        <v>160.79853018310081</v>
      </c>
      <c r="AP154" s="14">
        <v>202.50720316678803</v>
      </c>
      <c r="AQ154" s="14">
        <v>165.83506382350748</v>
      </c>
      <c r="AR154" s="14">
        <v>242.07614149457393</v>
      </c>
      <c r="AS154" s="14">
        <v>151.52799149617968</v>
      </c>
      <c r="AT154" s="14">
        <v>189.24451433261939</v>
      </c>
      <c r="AU154" s="14">
        <v>183.15636748412948</v>
      </c>
      <c r="AV154" s="14">
        <v>236.47844115059956</v>
      </c>
      <c r="AW154" s="14">
        <v>159.03445634022688</v>
      </c>
      <c r="AX154" s="14">
        <v>213.16708037718047</v>
      </c>
      <c r="AY154" s="14">
        <v>123.90590959468416</v>
      </c>
      <c r="AZ154" s="14">
        <v>194.28785506979671</v>
      </c>
      <c r="BA154" s="14">
        <v>101.91339481449427</v>
      </c>
      <c r="BB154" s="14">
        <v>63.731608635046534</v>
      </c>
      <c r="BC154" s="14">
        <v>94.561913707034734</v>
      </c>
      <c r="BD154" s="14">
        <v>186.15627696305225</v>
      </c>
      <c r="BE154" s="14">
        <v>140.03990689018141</v>
      </c>
      <c r="BF154" s="14">
        <v>81.179809370331128</v>
      </c>
      <c r="BG154" s="14">
        <v>139.1394972113653</v>
      </c>
    </row>
    <row r="155" spans="1:59" ht="15" customHeight="1" x14ac:dyDescent="0.2">
      <c r="A155" s="1"/>
      <c r="B155" s="15">
        <v>0.28365591229942289</v>
      </c>
      <c r="C155" s="2"/>
      <c r="D155" s="2">
        <v>10</v>
      </c>
      <c r="E155" s="2" t="s">
        <v>127</v>
      </c>
      <c r="F155" s="2" t="s">
        <v>96</v>
      </c>
      <c r="G155" s="2"/>
      <c r="H155" s="7">
        <v>2</v>
      </c>
      <c r="I155" s="1"/>
      <c r="J155" s="2" t="s">
        <v>127</v>
      </c>
      <c r="K155" s="2" t="s">
        <v>127</v>
      </c>
      <c r="L155" s="14"/>
      <c r="M155" s="14">
        <v>16.80858116764275</v>
      </c>
      <c r="N155" s="14">
        <v>3.3150132686676423</v>
      </c>
      <c r="O155" s="14">
        <v>10.95047927342606</v>
      </c>
      <c r="P155" s="14">
        <v>2.7554264275256219</v>
      </c>
      <c r="Q155" s="14">
        <v>14.796621542176091</v>
      </c>
      <c r="R155" s="14">
        <v>9.3510163539248055</v>
      </c>
      <c r="S155" s="14">
        <v>8.4943005963605245</v>
      </c>
      <c r="T155" s="14">
        <v>7.3042029977674794</v>
      </c>
      <c r="U155" s="14">
        <v>13.340676370611659</v>
      </c>
      <c r="V155" s="14">
        <v>7.9194895415799698</v>
      </c>
      <c r="W155" s="14">
        <v>9.0847520246024054</v>
      </c>
      <c r="X155" s="14">
        <v>9.0452562767093188</v>
      </c>
      <c r="Y155" s="14">
        <v>9.6869980042441401</v>
      </c>
      <c r="Z155" s="14">
        <v>13.325263197251417</v>
      </c>
      <c r="AA155" s="14">
        <v>10.837657497347411</v>
      </c>
      <c r="AB155" s="14">
        <v>10.396004446240905</v>
      </c>
      <c r="AC155" s="14">
        <v>7.1039513338722706</v>
      </c>
      <c r="AD155" s="14">
        <v>10.226690038399354</v>
      </c>
      <c r="AE155" s="14">
        <v>8.7051466248989477</v>
      </c>
      <c r="AF155" s="14">
        <v>9.7439883548908632</v>
      </c>
      <c r="AG155" s="14">
        <v>8.3737949749393685</v>
      </c>
      <c r="AH155" s="14">
        <v>9.152209251717867</v>
      </c>
      <c r="AI155" s="14">
        <v>9.5865053023443796</v>
      </c>
      <c r="AJ155" s="14">
        <v>10.527260285691188</v>
      </c>
      <c r="AK155" s="14">
        <v>9.8268100673726764</v>
      </c>
      <c r="AL155" s="14">
        <v>10.382512955143493</v>
      </c>
      <c r="AM155" s="14">
        <v>10.286072087485852</v>
      </c>
      <c r="AN155" s="14">
        <v>11.748287516569118</v>
      </c>
      <c r="AO155" s="14">
        <v>10.05034626872013</v>
      </c>
      <c r="AP155" s="14">
        <v>11.078864768369442</v>
      </c>
      <c r="AQ155" s="14">
        <v>10.165031274062246</v>
      </c>
      <c r="AR155" s="14">
        <v>13.635374740840419</v>
      </c>
      <c r="AS155" s="14">
        <v>10.540646554128845</v>
      </c>
      <c r="AT155" s="14">
        <v>9.860197886206711</v>
      </c>
      <c r="AU155" s="14">
        <v>8.9668326557782123</v>
      </c>
      <c r="AV155" s="14">
        <v>10.804637934118819</v>
      </c>
      <c r="AW155" s="14">
        <v>11.85071120954173</v>
      </c>
      <c r="AX155" s="14">
        <v>9.540757180792955</v>
      </c>
      <c r="AY155" s="14">
        <v>7.1379661246225714</v>
      </c>
      <c r="AZ155" s="14">
        <v>9.508756204668364</v>
      </c>
      <c r="BA155" s="14">
        <v>11.263843979959429</v>
      </c>
      <c r="BB155" s="14">
        <v>2.2675392951982385</v>
      </c>
      <c r="BC155" s="14">
        <v>6.3008132836022206</v>
      </c>
      <c r="BD155" s="14">
        <v>8.9275266207887967</v>
      </c>
      <c r="BE155" s="14">
        <v>11.880494395210777</v>
      </c>
      <c r="BF155" s="14">
        <v>9.2479715490189189</v>
      </c>
      <c r="BG155" s="14">
        <v>9.7343889018321423</v>
      </c>
    </row>
    <row r="156" spans="1:59" ht="15" customHeight="1" x14ac:dyDescent="0.2">
      <c r="A156" s="1"/>
      <c r="B156" s="15">
        <v>-0.25907346353949323</v>
      </c>
      <c r="C156" s="2"/>
      <c r="D156" s="2">
        <v>11</v>
      </c>
      <c r="E156" s="2" t="s">
        <v>128</v>
      </c>
      <c r="F156" s="2" t="s">
        <v>96</v>
      </c>
      <c r="G156" s="2"/>
      <c r="H156" s="7">
        <v>3</v>
      </c>
      <c r="I156" s="1"/>
      <c r="J156" s="2" t="s">
        <v>128</v>
      </c>
      <c r="K156" s="2" t="s">
        <v>128</v>
      </c>
      <c r="L156" s="14"/>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2.6824999999999997</v>
      </c>
      <c r="AD156" s="14">
        <v>2.7679999999999998</v>
      </c>
      <c r="AE156" s="14">
        <v>1.911</v>
      </c>
      <c r="AF156" s="14">
        <v>1.7610000000000001</v>
      </c>
      <c r="AG156" s="14">
        <v>3.1257499999999996</v>
      </c>
      <c r="AH156" s="14">
        <v>3.0254400000000001</v>
      </c>
      <c r="AI156" s="14">
        <v>2.1539499999999996</v>
      </c>
      <c r="AJ156" s="14">
        <v>2.3557100000000002</v>
      </c>
      <c r="AK156" s="14">
        <v>2.5886599999999995</v>
      </c>
      <c r="AL156" s="14">
        <v>3.2657120000000002</v>
      </c>
      <c r="AM156" s="14">
        <v>2.2862354999999992</v>
      </c>
      <c r="AN156" s="14">
        <v>2.3304897999999996</v>
      </c>
      <c r="AO156" s="14">
        <v>2.700593</v>
      </c>
      <c r="AP156" s="14">
        <v>2.8108551999999998</v>
      </c>
      <c r="AQ156" s="14">
        <v>2.4388051999999996</v>
      </c>
      <c r="AR156" s="14">
        <v>3.2311612300000001</v>
      </c>
      <c r="AS156" s="14">
        <v>2.1435040499999998</v>
      </c>
      <c r="AT156" s="14">
        <v>2.2556414</v>
      </c>
      <c r="AU156" s="14">
        <v>2.5055813040000001</v>
      </c>
      <c r="AV156" s="14">
        <v>2.7000451070000007</v>
      </c>
      <c r="AW156" s="14">
        <v>2.0386587665000002</v>
      </c>
      <c r="AX156" s="14">
        <v>1.8310772600000003</v>
      </c>
      <c r="AY156" s="14">
        <v>2.0137743519199995</v>
      </c>
      <c r="AZ156" s="14">
        <v>2.0035383409500001</v>
      </c>
      <c r="BA156" s="14">
        <v>1.3493111365499999</v>
      </c>
      <c r="BB156" s="14">
        <v>0.52123175330000004</v>
      </c>
      <c r="BC156" s="14">
        <v>0.68413230557599991</v>
      </c>
      <c r="BD156" s="14">
        <v>1.7176537557125002</v>
      </c>
      <c r="BE156" s="14">
        <v>1.7691733638599998</v>
      </c>
      <c r="BF156" s="14">
        <v>0.98062801373699993</v>
      </c>
      <c r="BG156" s="14">
        <v>0.57890820892905004</v>
      </c>
    </row>
    <row r="157" spans="1:59" ht="15" customHeight="1" x14ac:dyDescent="0.2">
      <c r="A157" s="1"/>
      <c r="B157" s="15">
        <v>0.33325322202140972</v>
      </c>
      <c r="C157" s="2"/>
      <c r="D157" s="2">
        <v>12</v>
      </c>
      <c r="E157" s="2" t="s">
        <v>129</v>
      </c>
      <c r="F157" s="2" t="s">
        <v>96</v>
      </c>
      <c r="G157" s="2"/>
      <c r="H157" s="7">
        <v>4</v>
      </c>
      <c r="I157" s="1"/>
      <c r="J157" s="2" t="s">
        <v>129</v>
      </c>
      <c r="K157" s="2" t="s">
        <v>129</v>
      </c>
      <c r="L157" s="14"/>
      <c r="M157" s="14">
        <v>168.48921532508194</v>
      </c>
      <c r="N157" s="14">
        <v>133.77092858422444</v>
      </c>
      <c r="O157" s="14">
        <v>174.16475442630698</v>
      </c>
      <c r="P157" s="14">
        <v>199.83654022313036</v>
      </c>
      <c r="Q157" s="14">
        <v>253.40385180124494</v>
      </c>
      <c r="R157" s="14">
        <v>181.63697155310729</v>
      </c>
      <c r="S157" s="14">
        <v>212.80759563394423</v>
      </c>
      <c r="T157" s="14">
        <v>225.18725882330978</v>
      </c>
      <c r="U157" s="14">
        <v>275.0169030139748</v>
      </c>
      <c r="V157" s="14">
        <v>199.32441703306932</v>
      </c>
      <c r="W157" s="14">
        <v>209.01218839985515</v>
      </c>
      <c r="X157" s="14">
        <v>234.9881367703176</v>
      </c>
      <c r="Y157" s="14">
        <v>359.4406030722397</v>
      </c>
      <c r="Z157" s="14">
        <v>517.31202001116685</v>
      </c>
      <c r="AA157" s="14">
        <v>330.85537378543364</v>
      </c>
      <c r="AB157" s="14">
        <v>242.17924481229355</v>
      </c>
      <c r="AC157" s="14">
        <v>320.75044559737626</v>
      </c>
      <c r="AD157" s="14">
        <v>246.20043650110142</v>
      </c>
      <c r="AE157" s="14">
        <v>236.72254732736073</v>
      </c>
      <c r="AF157" s="14">
        <v>280.00438070549797</v>
      </c>
      <c r="AG157" s="14">
        <v>301.34318955991495</v>
      </c>
      <c r="AH157" s="14">
        <v>231.43048784165023</v>
      </c>
      <c r="AI157" s="14">
        <v>254.76544143562245</v>
      </c>
      <c r="AJ157" s="14">
        <v>274.61569001676105</v>
      </c>
      <c r="AK157" s="14">
        <v>278.45415969999311</v>
      </c>
      <c r="AL157" s="14">
        <v>201.55847830304967</v>
      </c>
      <c r="AM157" s="14">
        <v>196.17762277877898</v>
      </c>
      <c r="AN157" s="14">
        <v>308.85681235880452</v>
      </c>
      <c r="AO157" s="14">
        <v>299.96211075619937</v>
      </c>
      <c r="AP157" s="14">
        <v>216.15495881681252</v>
      </c>
      <c r="AQ157" s="14">
        <v>244.21238011288023</v>
      </c>
      <c r="AR157" s="14">
        <v>269.37648609157662</v>
      </c>
      <c r="AS157" s="14">
        <v>281.04355504741625</v>
      </c>
      <c r="AT157" s="14">
        <v>227.70455143147626</v>
      </c>
      <c r="AU157" s="14">
        <v>281.84908694337423</v>
      </c>
      <c r="AV157" s="14">
        <v>267.79375376483836</v>
      </c>
      <c r="AW157" s="14">
        <v>270.81485312991504</v>
      </c>
      <c r="AX157" s="14">
        <v>197.74439870447929</v>
      </c>
      <c r="AY157" s="14">
        <v>210.62858037469718</v>
      </c>
      <c r="AZ157" s="14">
        <v>220.33212460999999</v>
      </c>
      <c r="BA157" s="14">
        <v>106.46290922464877</v>
      </c>
      <c r="BB157" s="14">
        <v>137.0003313929636</v>
      </c>
      <c r="BC157" s="14">
        <v>183.30092212000002</v>
      </c>
      <c r="BD157" s="14">
        <v>214.74666561000004</v>
      </c>
      <c r="BE157" s="14">
        <v>289.24435517079746</v>
      </c>
      <c r="BF157" s="14">
        <v>211.62937360634999</v>
      </c>
      <c r="BG157" s="14">
        <v>229.47363251520005</v>
      </c>
    </row>
    <row r="158" spans="1:59" ht="15" customHeight="1" x14ac:dyDescent="0.2">
      <c r="A158" s="1"/>
      <c r="B158" s="15">
        <v>0.33415965020861793</v>
      </c>
      <c r="C158" s="2"/>
      <c r="D158" s="2">
        <v>13</v>
      </c>
      <c r="E158" s="2" t="s">
        <v>97</v>
      </c>
      <c r="F158" s="2" t="s">
        <v>96</v>
      </c>
      <c r="G158" s="2"/>
      <c r="H158" s="7">
        <v>5</v>
      </c>
      <c r="I158" s="1"/>
      <c r="J158" s="2" t="s">
        <v>97</v>
      </c>
      <c r="K158" s="2" t="s">
        <v>97</v>
      </c>
      <c r="L158" s="14"/>
      <c r="M158" s="14">
        <v>160.3857378093976</v>
      </c>
      <c r="N158" s="14">
        <v>127.63497509897417</v>
      </c>
      <c r="O158" s="14">
        <v>166.42415200697152</v>
      </c>
      <c r="P158" s="14">
        <v>191.29698064010472</v>
      </c>
      <c r="Q158" s="14">
        <v>239.09844340113835</v>
      </c>
      <c r="R158" s="14">
        <v>167.83303698727048</v>
      </c>
      <c r="S158" s="14">
        <v>199.4451452526647</v>
      </c>
      <c r="T158" s="14">
        <v>209.89856763808302</v>
      </c>
      <c r="U158" s="14">
        <v>259.7877470473386</v>
      </c>
      <c r="V158" s="14">
        <v>182.77396424831838</v>
      </c>
      <c r="W158" s="14">
        <v>195.51084877784109</v>
      </c>
      <c r="X158" s="14">
        <v>218.24941984882793</v>
      </c>
      <c r="Y158" s="14">
        <v>336.06691969917631</v>
      </c>
      <c r="Z158" s="14">
        <v>482.10660694681246</v>
      </c>
      <c r="AA158" s="14">
        <v>311.38617205273175</v>
      </c>
      <c r="AB158" s="14">
        <v>215.9466086603648</v>
      </c>
      <c r="AC158" s="14">
        <v>298.25204811960106</v>
      </c>
      <c r="AD158" s="14">
        <v>227.99692435448483</v>
      </c>
      <c r="AE158" s="14">
        <v>221.52969330931884</v>
      </c>
      <c r="AF158" s="14">
        <v>257.50710754110884</v>
      </c>
      <c r="AG158" s="14">
        <v>283.76521195602851</v>
      </c>
      <c r="AH158" s="14">
        <v>217.63230687834675</v>
      </c>
      <c r="AI158" s="14">
        <v>237.30018599525468</v>
      </c>
      <c r="AJ158" s="14">
        <v>256.85200237432889</v>
      </c>
      <c r="AK158" s="14">
        <v>264.39035268540965</v>
      </c>
      <c r="AL158" s="14">
        <v>189.30177595929968</v>
      </c>
      <c r="AM158" s="14">
        <v>185.12448172096646</v>
      </c>
      <c r="AN158" s="14">
        <v>290.55443364317949</v>
      </c>
      <c r="AO158" s="14">
        <v>284.99566761948063</v>
      </c>
      <c r="AP158" s="14">
        <v>203.6829391483555</v>
      </c>
      <c r="AQ158" s="14">
        <v>231.3258967228216</v>
      </c>
      <c r="AR158" s="14">
        <v>251.5483225967026</v>
      </c>
      <c r="AS158" s="14">
        <v>264.86708769159588</v>
      </c>
      <c r="AT158" s="14">
        <v>213.54279187790206</v>
      </c>
      <c r="AU158" s="14">
        <v>264.64434714107426</v>
      </c>
      <c r="AV158" s="14">
        <v>251.29375376483833</v>
      </c>
      <c r="AW158" s="14">
        <v>254.77587227647754</v>
      </c>
      <c r="AX158" s="14">
        <v>185.41939870447928</v>
      </c>
      <c r="AY158" s="14">
        <v>200.8945803746972</v>
      </c>
      <c r="AZ158" s="14">
        <v>208.03812461000001</v>
      </c>
      <c r="BA158" s="14">
        <v>98.369909224648779</v>
      </c>
      <c r="BB158" s="14">
        <v>131.33133139296359</v>
      </c>
      <c r="BC158" s="14">
        <v>176.30892212000001</v>
      </c>
      <c r="BD158" s="14">
        <v>206.85366561000001</v>
      </c>
      <c r="BE158" s="14">
        <v>280.21935517079743</v>
      </c>
      <c r="BF158" s="14">
        <v>204.20337360635</v>
      </c>
      <c r="BG158" s="14">
        <v>221.47263251520005</v>
      </c>
    </row>
    <row r="159" spans="1:59" ht="15" customHeight="1" x14ac:dyDescent="0.2">
      <c r="A159" s="1"/>
      <c r="B159" s="15">
        <v>0.34687675495462122</v>
      </c>
      <c r="C159" s="2"/>
      <c r="D159" s="2">
        <v>14</v>
      </c>
      <c r="E159" s="2" t="s">
        <v>130</v>
      </c>
      <c r="F159" s="2" t="s">
        <v>96</v>
      </c>
      <c r="G159" s="2"/>
      <c r="H159" s="7">
        <v>6</v>
      </c>
      <c r="I159" s="1"/>
      <c r="J159" s="2" t="s">
        <v>130</v>
      </c>
      <c r="K159" s="2" t="s">
        <v>130</v>
      </c>
      <c r="L159" s="14"/>
      <c r="M159" s="14">
        <v>6.0723735111236508</v>
      </c>
      <c r="N159" s="14">
        <v>5.622682055677795</v>
      </c>
      <c r="O159" s="14">
        <v>6.0802818752268397</v>
      </c>
      <c r="P159" s="14">
        <v>6.4142135105140188</v>
      </c>
      <c r="Q159" s="14">
        <v>11.003922578671329</v>
      </c>
      <c r="R159" s="14">
        <v>10.612115209790209</v>
      </c>
      <c r="S159" s="14">
        <v>10.470825979409481</v>
      </c>
      <c r="T159" s="14">
        <v>11.715303903651904</v>
      </c>
      <c r="U159" s="14">
        <v>11.721598432857723</v>
      </c>
      <c r="V159" s="14">
        <v>13.2906449125188</v>
      </c>
      <c r="W159" s="14">
        <v>11.593455480413015</v>
      </c>
      <c r="X159" s="14">
        <v>13.045597973443861</v>
      </c>
      <c r="Y159" s="14">
        <v>18.0695625</v>
      </c>
      <c r="Z159" s="14">
        <v>29.925875000000001</v>
      </c>
      <c r="AA159" s="14">
        <v>15.535937499999999</v>
      </c>
      <c r="AB159" s="14">
        <v>21.990000000000002</v>
      </c>
      <c r="AC159" s="14">
        <v>18.840999999999998</v>
      </c>
      <c r="AD159" s="14">
        <v>13.157</v>
      </c>
      <c r="AE159" s="14">
        <v>11.504</v>
      </c>
      <c r="AF159" s="14">
        <v>17.93</v>
      </c>
      <c r="AG159" s="14">
        <v>13.969999999999999</v>
      </c>
      <c r="AH159" s="14">
        <v>10.798</v>
      </c>
      <c r="AI159" s="14">
        <v>14.182</v>
      </c>
      <c r="AJ159" s="14">
        <v>13.897</v>
      </c>
      <c r="AK159" s="14">
        <v>10.559999999999999</v>
      </c>
      <c r="AL159" s="14">
        <v>8.9720000000000013</v>
      </c>
      <c r="AM159" s="14">
        <v>8.7796142999999987</v>
      </c>
      <c r="AN159" s="14">
        <v>14.543575200000001</v>
      </c>
      <c r="AO159" s="14">
        <v>11.6238405</v>
      </c>
      <c r="AP159" s="14">
        <v>9.8034619999999997</v>
      </c>
      <c r="AQ159" s="14">
        <v>10.220936030000001</v>
      </c>
      <c r="AR159" s="14">
        <v>14.334622277999998</v>
      </c>
      <c r="AS159" s="14">
        <v>12.673928515</v>
      </c>
      <c r="AT159" s="14">
        <v>11.658282365000002</v>
      </c>
      <c r="AU159" s="14">
        <v>14.204739802300001</v>
      </c>
      <c r="AV159" s="14">
        <v>13.58</v>
      </c>
      <c r="AW159" s="14">
        <v>12.967980853437501</v>
      </c>
      <c r="AX159" s="14">
        <v>10.01</v>
      </c>
      <c r="AY159" s="14">
        <v>7.2130000000000001</v>
      </c>
      <c r="AZ159" s="14">
        <v>9.3849999999999998</v>
      </c>
      <c r="BA159" s="14">
        <v>4.8840000000000003</v>
      </c>
      <c r="BB159" s="14">
        <v>3.2439999999999998</v>
      </c>
      <c r="BC159" s="14">
        <v>4.3019999999999996</v>
      </c>
      <c r="BD159" s="14">
        <v>5.3730000000000002</v>
      </c>
      <c r="BE159" s="14">
        <v>5.77</v>
      </c>
      <c r="BF159" s="14">
        <v>5.1509999999999998</v>
      </c>
      <c r="BG159" s="14">
        <v>6.1760000000000002</v>
      </c>
    </row>
    <row r="160" spans="1:59" ht="15" customHeight="1" x14ac:dyDescent="0.2">
      <c r="A160" s="1"/>
      <c r="B160" s="15">
        <v>0.21708657392507402</v>
      </c>
      <c r="C160" s="2"/>
      <c r="D160" s="2">
        <v>15</v>
      </c>
      <c r="E160" s="2" t="s">
        <v>131</v>
      </c>
      <c r="F160" s="2" t="s">
        <v>96</v>
      </c>
      <c r="G160" s="2"/>
      <c r="H160" s="7">
        <v>7</v>
      </c>
      <c r="I160" s="1"/>
      <c r="J160" s="2" t="s">
        <v>131</v>
      </c>
      <c r="K160" s="2" t="s">
        <v>131</v>
      </c>
      <c r="L160" s="14"/>
      <c r="M160" s="14">
        <v>2.0311040045606794</v>
      </c>
      <c r="N160" s="14">
        <v>0.51327142957247229</v>
      </c>
      <c r="O160" s="14">
        <v>1.6603205441086175</v>
      </c>
      <c r="P160" s="14">
        <v>2.1253460725116247</v>
      </c>
      <c r="Q160" s="14">
        <v>3.3014858214352558</v>
      </c>
      <c r="R160" s="14">
        <v>3.1918193560465942</v>
      </c>
      <c r="S160" s="14">
        <v>2.891624401870081</v>
      </c>
      <c r="T160" s="14">
        <v>3.5733872815748677</v>
      </c>
      <c r="U160" s="14">
        <v>3.5075575337784457</v>
      </c>
      <c r="V160" s="14">
        <v>3.2598078722321548</v>
      </c>
      <c r="W160" s="14">
        <v>1.9078841416010444</v>
      </c>
      <c r="X160" s="14">
        <v>3.6931189480458011</v>
      </c>
      <c r="Y160" s="14">
        <v>5.3041208730634093</v>
      </c>
      <c r="Z160" s="14">
        <v>5.2795380643543481</v>
      </c>
      <c r="AA160" s="14">
        <v>3.9332642327019336</v>
      </c>
      <c r="AB160" s="14">
        <v>4.2426361519287541</v>
      </c>
      <c r="AC160" s="14">
        <v>3.6573974777752265</v>
      </c>
      <c r="AD160" s="14">
        <v>5.0465121466165872</v>
      </c>
      <c r="AE160" s="14">
        <v>3.6888540180419156</v>
      </c>
      <c r="AF160" s="14">
        <v>4.5672731643891264</v>
      </c>
      <c r="AG160" s="14">
        <v>3.6079776038864653</v>
      </c>
      <c r="AH160" s="14">
        <v>3.000180963303495</v>
      </c>
      <c r="AI160" s="14">
        <v>3.2832554403677747</v>
      </c>
      <c r="AJ160" s="14">
        <v>3.8666876424321357</v>
      </c>
      <c r="AK160" s="14">
        <v>3.5038070145834928</v>
      </c>
      <c r="AL160" s="14">
        <v>3.2847023437499994</v>
      </c>
      <c r="AM160" s="14">
        <v>2.2735267578125002</v>
      </c>
      <c r="AN160" s="14">
        <v>3.7588035156249999</v>
      </c>
      <c r="AO160" s="14">
        <v>3.3426026367187496</v>
      </c>
      <c r="AP160" s="14">
        <v>2.6685576684570309</v>
      </c>
      <c r="AQ160" s="14">
        <v>2.6655473600585937</v>
      </c>
      <c r="AR160" s="14">
        <v>3.4935412168740232</v>
      </c>
      <c r="AS160" s="14">
        <v>3.5025388408203124</v>
      </c>
      <c r="AT160" s="14">
        <v>2.5034771885742186</v>
      </c>
      <c r="AU160" s="14">
        <v>3</v>
      </c>
      <c r="AV160" s="14">
        <v>2.92</v>
      </c>
      <c r="AW160" s="14">
        <v>3.0710000000000002</v>
      </c>
      <c r="AX160" s="14">
        <v>2.3149999999999999</v>
      </c>
      <c r="AY160" s="14">
        <v>2.5209999999999999</v>
      </c>
      <c r="AZ160" s="14">
        <v>2.9089999999999998</v>
      </c>
      <c r="BA160" s="14">
        <v>3.2090000000000001</v>
      </c>
      <c r="BB160" s="14">
        <v>2.4249999999999998</v>
      </c>
      <c r="BC160" s="14">
        <v>2.69</v>
      </c>
      <c r="BD160" s="14">
        <v>2.52</v>
      </c>
      <c r="BE160" s="14">
        <v>3.2549999999999999</v>
      </c>
      <c r="BF160" s="14">
        <v>2.2750000000000004</v>
      </c>
      <c r="BG160" s="14">
        <v>1.825</v>
      </c>
    </row>
    <row r="161" spans="1:59" ht="15" customHeight="1" x14ac:dyDescent="0.2">
      <c r="A161" s="1"/>
      <c r="B161" s="15">
        <v>1.7207030830815015</v>
      </c>
      <c r="C161" s="2"/>
      <c r="D161" s="2">
        <v>16</v>
      </c>
      <c r="E161" s="2" t="s">
        <v>132</v>
      </c>
      <c r="F161" s="2" t="s">
        <v>96</v>
      </c>
      <c r="G161" s="2"/>
      <c r="H161" s="7">
        <v>8</v>
      </c>
      <c r="I161" s="1"/>
      <c r="J161" s="2" t="s">
        <v>132</v>
      </c>
      <c r="K161" s="2" t="s">
        <v>132</v>
      </c>
      <c r="L161" s="14"/>
      <c r="M161" s="14">
        <v>-7.0530735547976935</v>
      </c>
      <c r="N161" s="14">
        <v>-2.9707878745017782</v>
      </c>
      <c r="O161" s="14">
        <v>-5.4432156983192872</v>
      </c>
      <c r="P161" s="14">
        <v>-3.588287758717188</v>
      </c>
      <c r="Q161" s="14">
        <v>-2.1094397419316353</v>
      </c>
      <c r="R161" s="14">
        <v>-6.4233853826256553</v>
      </c>
      <c r="S161" s="14">
        <v>-18.183225571361536</v>
      </c>
      <c r="T161" s="14">
        <v>-9.6417574332444627</v>
      </c>
      <c r="U161" s="14">
        <v>0.34404635204286071</v>
      </c>
      <c r="V161" s="14">
        <v>6.6271058507163598</v>
      </c>
      <c r="W161" s="14">
        <v>-1.2206389190055047</v>
      </c>
      <c r="X161" s="14">
        <v>-0.6109376884358042</v>
      </c>
      <c r="Y161" s="14">
        <v>-6.5391174039888362</v>
      </c>
      <c r="Z161" s="14">
        <v>12.020166270308204</v>
      </c>
      <c r="AA161" s="14">
        <v>3.7828238886995487</v>
      </c>
      <c r="AB161" s="14">
        <v>11.609513231694603</v>
      </c>
      <c r="AC161" s="14">
        <v>11.365349923330925</v>
      </c>
      <c r="AD161" s="14">
        <v>2.585023113223345</v>
      </c>
      <c r="AE161" s="14">
        <v>3.1070759514534654</v>
      </c>
      <c r="AF161" s="14">
        <v>-3.3485164318555594</v>
      </c>
      <c r="AG161" s="14">
        <v>2.3399206579996612E-2</v>
      </c>
      <c r="AH161" s="14">
        <v>3.6367474501456285</v>
      </c>
      <c r="AI161" s="14">
        <v>15.139940165950552</v>
      </c>
      <c r="AJ161" s="14">
        <v>13.871782801000943</v>
      </c>
      <c r="AK161" s="14">
        <v>7.1477967139835359</v>
      </c>
      <c r="AL161" s="14">
        <v>9.763803575872668</v>
      </c>
      <c r="AM161" s="14">
        <v>7.3438557836903398</v>
      </c>
      <c r="AN161" s="14">
        <v>9.7714158355271454</v>
      </c>
      <c r="AO161" s="14">
        <v>1.4269631524209405</v>
      </c>
      <c r="AP161" s="14">
        <v>5.2111167287227316</v>
      </c>
      <c r="AQ161" s="14">
        <v>-3.7762774146563594E-2</v>
      </c>
      <c r="AR161" s="14">
        <v>6.7285096771718749</v>
      </c>
      <c r="AS161" s="14">
        <v>4.7879024154693592</v>
      </c>
      <c r="AT161" s="14">
        <v>6.825316728722731</v>
      </c>
      <c r="AU161" s="14">
        <v>11.962230109077833</v>
      </c>
      <c r="AV161" s="14">
        <v>5.3901314836284362</v>
      </c>
      <c r="AW161" s="14">
        <v>-2.7536515362212532</v>
      </c>
      <c r="AX161" s="14">
        <v>1.0192990632971859</v>
      </c>
      <c r="AY161" s="14">
        <v>-3.6183383854682756</v>
      </c>
      <c r="AZ161" s="14">
        <v>2.2371927429735736</v>
      </c>
      <c r="BA161" s="14">
        <v>-3.4741463825991281</v>
      </c>
      <c r="BB161" s="14">
        <v>0.11197943797831167</v>
      </c>
      <c r="BC161" s="14">
        <v>3.6073923723519656</v>
      </c>
      <c r="BD161" s="14">
        <v>4.2630734686762164</v>
      </c>
      <c r="BE161" s="14">
        <v>8.1963482556607836</v>
      </c>
      <c r="BF161" s="14">
        <v>0.23829121316963553</v>
      </c>
      <c r="BG161" s="14">
        <v>5.9159999999999995</v>
      </c>
    </row>
    <row r="162" spans="1:59" ht="15" customHeight="1" x14ac:dyDescent="0.2">
      <c r="A162" s="1"/>
      <c r="B162" s="15">
        <v>0.13799178561949654</v>
      </c>
      <c r="C162" s="2"/>
      <c r="D162" s="2">
        <v>17</v>
      </c>
      <c r="E162" s="2" t="s">
        <v>133</v>
      </c>
      <c r="F162" s="2" t="s">
        <v>96</v>
      </c>
      <c r="G162" s="2"/>
      <c r="H162" s="7">
        <v>9</v>
      </c>
      <c r="I162" s="1"/>
      <c r="J162" s="2" t="s">
        <v>133</v>
      </c>
      <c r="K162" s="2" t="s">
        <v>133</v>
      </c>
      <c r="L162" s="14"/>
      <c r="M162" s="14">
        <v>12.969772691934295</v>
      </c>
      <c r="N162" s="14">
        <v>9.3490514328698282</v>
      </c>
      <c r="O162" s="14">
        <v>15.318333482309697</v>
      </c>
      <c r="P162" s="14">
        <v>12.925781009238403</v>
      </c>
      <c r="Q162" s="14">
        <v>16.524623192535216</v>
      </c>
      <c r="R162" s="14">
        <v>12.860407072951091</v>
      </c>
      <c r="S162" s="14">
        <v>16.180370706859971</v>
      </c>
      <c r="T162" s="14">
        <v>15.251104282512316</v>
      </c>
      <c r="U162" s="14">
        <v>22.02829829645535</v>
      </c>
      <c r="V162" s="14">
        <v>12.790117529942091</v>
      </c>
      <c r="W162" s="14">
        <v>13.229384340243124</v>
      </c>
      <c r="X162" s="14">
        <v>13.619677739419847</v>
      </c>
      <c r="Y162" s="14">
        <v>26.533362302291074</v>
      </c>
      <c r="Z162" s="14">
        <v>25.451287306955301</v>
      </c>
      <c r="AA162" s="14">
        <v>18.237222244428594</v>
      </c>
      <c r="AB162" s="14">
        <v>17.890435182205216</v>
      </c>
      <c r="AC162" s="14">
        <v>17.054394388149031</v>
      </c>
      <c r="AD162" s="14">
        <v>15.790564033338265</v>
      </c>
      <c r="AE162" s="14">
        <v>14.968357510454583</v>
      </c>
      <c r="AF162" s="14">
        <v>15.569388916601188</v>
      </c>
      <c r="AG162" s="14">
        <v>17.775114107556483</v>
      </c>
      <c r="AH162" s="14">
        <v>12.99107987528954</v>
      </c>
      <c r="AI162" s="14">
        <v>13.954787862818494</v>
      </c>
      <c r="AJ162" s="14">
        <v>14.297316226933939</v>
      </c>
      <c r="AK162" s="14">
        <v>16.0288495</v>
      </c>
      <c r="AL162" s="14">
        <v>15.354176925000001</v>
      </c>
      <c r="AM162" s="14">
        <v>13.308887116875002</v>
      </c>
      <c r="AN162" s="14">
        <v>14.78374218440625</v>
      </c>
      <c r="AO162" s="14">
        <v>14.239679075000002</v>
      </c>
      <c r="AP162" s="14">
        <v>15.776221982500005</v>
      </c>
      <c r="AQ162" s="14">
        <v>13.655214000000001</v>
      </c>
      <c r="AR162" s="14">
        <v>15.11759</v>
      </c>
      <c r="AS162" s="14">
        <v>14.606262749562504</v>
      </c>
      <c r="AT162" s="14">
        <v>17.187701544483755</v>
      </c>
      <c r="AU162" s="14">
        <v>15.38</v>
      </c>
      <c r="AV162" s="14">
        <v>16.874379000000001</v>
      </c>
      <c r="AW162" s="14">
        <v>15.426482764536255</v>
      </c>
      <c r="AX162" s="14">
        <v>17.987199721707942</v>
      </c>
      <c r="AY162" s="14">
        <v>7.9284000000000008</v>
      </c>
      <c r="AZ162" s="14">
        <v>13.206700100000001</v>
      </c>
      <c r="BA162" s="14">
        <v>7.999587994041315</v>
      </c>
      <c r="BB162" s="14">
        <v>7.2854030625977799</v>
      </c>
      <c r="BC162" s="14">
        <v>9.8649799999999992</v>
      </c>
      <c r="BD162" s="14">
        <v>12.469376080000002</v>
      </c>
      <c r="BE162" s="14">
        <v>11.515644534634536</v>
      </c>
      <c r="BF162" s="14">
        <v>8.070553714057592</v>
      </c>
      <c r="BG162" s="14">
        <v>13.138260000000002</v>
      </c>
    </row>
    <row r="163" spans="1:59" ht="15" customHeight="1" x14ac:dyDescent="0.2">
      <c r="A163" s="1"/>
      <c r="B163" s="15">
        <v>0.21739228655858001</v>
      </c>
      <c r="C163" s="2"/>
      <c r="D163" s="2">
        <v>18</v>
      </c>
      <c r="E163" s="2" t="s">
        <v>134</v>
      </c>
      <c r="F163" s="2" t="s">
        <v>96</v>
      </c>
      <c r="G163" s="2"/>
      <c r="H163" s="7">
        <v>10</v>
      </c>
      <c r="I163" s="1"/>
      <c r="J163" s="2" t="s">
        <v>134</v>
      </c>
      <c r="K163" s="2" t="s">
        <v>134</v>
      </c>
      <c r="L163" s="14"/>
      <c r="M163" s="14">
        <v>4.4390400065102646</v>
      </c>
      <c r="N163" s="14">
        <v>4.8605910054490096</v>
      </c>
      <c r="O163" s="14">
        <v>5.1856840124353374</v>
      </c>
      <c r="P163" s="14">
        <v>2.4707590981138079</v>
      </c>
      <c r="Q163" s="14">
        <v>5.6851581508299063</v>
      </c>
      <c r="R163" s="14">
        <v>5.4508062047916912</v>
      </c>
      <c r="S163" s="14">
        <v>5.1946216334620621</v>
      </c>
      <c r="T163" s="14">
        <v>4.0691617099989292</v>
      </c>
      <c r="U163" s="14">
        <v>5.3219944536739403</v>
      </c>
      <c r="V163" s="14">
        <v>5.0146989331755165</v>
      </c>
      <c r="W163" s="14">
        <v>4.6647537340546368</v>
      </c>
      <c r="X163" s="14">
        <v>5.6467127163795237</v>
      </c>
      <c r="Y163" s="14">
        <v>5.0250429750358823</v>
      </c>
      <c r="Z163" s="14">
        <v>9.1377709204556652</v>
      </c>
      <c r="AA163" s="14">
        <v>8.0007106806389316</v>
      </c>
      <c r="AB163" s="14">
        <v>6.4349695597452197</v>
      </c>
      <c r="AC163" s="14">
        <v>7.1488255302397654</v>
      </c>
      <c r="AD163" s="14">
        <v>5.7671453009180551</v>
      </c>
      <c r="AE163" s="14">
        <v>7.0711706268703587</v>
      </c>
      <c r="AF163" s="14">
        <v>6.8694532833224766</v>
      </c>
      <c r="AG163" s="14">
        <v>7.6227668067517538</v>
      </c>
      <c r="AH163" s="14">
        <v>4.0736600840510517</v>
      </c>
      <c r="AI163" s="14">
        <v>5.3296505987599856</v>
      </c>
      <c r="AJ163" s="14">
        <v>5.0838560807971858</v>
      </c>
      <c r="AK163" s="14">
        <v>5.4602400113008205</v>
      </c>
      <c r="AL163" s="14">
        <v>4.6857175848882182</v>
      </c>
      <c r="AM163" s="14">
        <v>4.3903354781438066</v>
      </c>
      <c r="AN163" s="14">
        <v>4.8297986710509972</v>
      </c>
      <c r="AO163" s="14">
        <v>4.7601418773421971</v>
      </c>
      <c r="AP163" s="14">
        <v>5.0970102708303937</v>
      </c>
      <c r="AQ163" s="14">
        <v>4.3996313730794263</v>
      </c>
      <c r="AR163" s="14">
        <v>4.8014795457319668</v>
      </c>
      <c r="AS163" s="14">
        <v>4.7300000000000004</v>
      </c>
      <c r="AT163" s="14">
        <v>4.3970000000000002</v>
      </c>
      <c r="AU163" s="14">
        <v>4.93</v>
      </c>
      <c r="AV163" s="14">
        <v>4.8600000000000003</v>
      </c>
      <c r="AW163" s="14">
        <v>4.55</v>
      </c>
      <c r="AX163" s="14">
        <v>4.3</v>
      </c>
      <c r="AY163" s="14">
        <v>4.32</v>
      </c>
      <c r="AZ163" s="14">
        <v>4.4349999999999996</v>
      </c>
      <c r="BA163" s="14">
        <v>3.2865000000000002</v>
      </c>
      <c r="BB163" s="14">
        <v>2.3115999999999999</v>
      </c>
      <c r="BC163" s="14">
        <v>3.67</v>
      </c>
      <c r="BD163" s="14">
        <v>3.8049999999999997</v>
      </c>
      <c r="BE163" s="14">
        <v>4.14825</v>
      </c>
      <c r="BF163" s="14">
        <v>3.27</v>
      </c>
      <c r="BG163" s="14">
        <v>1.897</v>
      </c>
    </row>
    <row r="164" spans="1:59" ht="15" customHeight="1" x14ac:dyDescent="0.2">
      <c r="A164" s="1"/>
      <c r="B164" s="15">
        <v>0.21843256110112397</v>
      </c>
      <c r="C164" s="2"/>
      <c r="D164" s="2">
        <v>19</v>
      </c>
      <c r="E164" s="2" t="s">
        <v>135</v>
      </c>
      <c r="F164" s="2" t="s">
        <v>96</v>
      </c>
      <c r="G164" s="2"/>
      <c r="H164" s="7">
        <v>11</v>
      </c>
      <c r="I164" s="1"/>
      <c r="J164" s="2" t="s">
        <v>135</v>
      </c>
      <c r="K164" s="2" t="s">
        <v>135</v>
      </c>
      <c r="L164" s="14"/>
      <c r="M164" s="14">
        <v>3.052089150376414</v>
      </c>
      <c r="N164" s="14">
        <v>2.0412956661193453</v>
      </c>
      <c r="O164" s="14">
        <v>2.9975753859442436</v>
      </c>
      <c r="P164" s="14">
        <v>1.807311313501649</v>
      </c>
      <c r="Q164" s="14">
        <v>3.2783615403399371</v>
      </c>
      <c r="R164" s="14">
        <v>3.5840093819553633</v>
      </c>
      <c r="S164" s="14">
        <v>2.797612814791826</v>
      </c>
      <c r="T164" s="14">
        <v>3.3946984600004262</v>
      </c>
      <c r="U164" s="14">
        <v>3.4690890512775043</v>
      </c>
      <c r="V164" s="14">
        <v>3.4611877937025</v>
      </c>
      <c r="W164" s="14">
        <v>3.2167244406974977</v>
      </c>
      <c r="X164" s="14">
        <v>4.6750124580565293</v>
      </c>
      <c r="Y164" s="14">
        <v>4.1734954685819892</v>
      </c>
      <c r="Z164" s="14">
        <v>6.4229282570369479</v>
      </c>
      <c r="AA164" s="14">
        <v>5.377759579864632</v>
      </c>
      <c r="AB164" s="14">
        <v>4.8776736114943446</v>
      </c>
      <c r="AC164" s="14">
        <v>5.0303550928307708</v>
      </c>
      <c r="AD164" s="14">
        <v>5.5645947304828907</v>
      </c>
      <c r="AE164" s="14">
        <v>5.1770237375698045</v>
      </c>
      <c r="AF164" s="14">
        <v>4.7509904049282916</v>
      </c>
      <c r="AG164" s="14">
        <v>5.0298373381892318</v>
      </c>
      <c r="AH164" s="14">
        <v>3.8581239370966545</v>
      </c>
      <c r="AI164" s="14">
        <v>4.5023894292337365</v>
      </c>
      <c r="AJ164" s="14">
        <v>4.6710511121107485</v>
      </c>
      <c r="AK164" s="14">
        <v>4.4749761955190541</v>
      </c>
      <c r="AL164" s="14">
        <v>4.2597524433551257</v>
      </c>
      <c r="AM164" s="14">
        <v>3.661638421851857</v>
      </c>
      <c r="AN164" s="14">
        <v>4.7008638297222287</v>
      </c>
      <c r="AO164" s="14">
        <v>4.5368195344816726</v>
      </c>
      <c r="AP164" s="14">
        <v>4.1008249586076468</v>
      </c>
      <c r="AQ164" s="14">
        <v>3.63399703797266</v>
      </c>
      <c r="AR164" s="14">
        <v>4.3603630671188949</v>
      </c>
      <c r="AS164" s="14">
        <v>4.5221201735420005</v>
      </c>
      <c r="AT164" s="14">
        <v>3.8037287353627605</v>
      </c>
      <c r="AU164" s="14">
        <v>4.01</v>
      </c>
      <c r="AV164" s="14">
        <v>4.05</v>
      </c>
      <c r="AW164" s="14">
        <v>4.0600000000000005</v>
      </c>
      <c r="AX164" s="14">
        <v>3.55</v>
      </c>
      <c r="AY164" s="14">
        <v>3.5300000000000002</v>
      </c>
      <c r="AZ164" s="14">
        <v>3.84</v>
      </c>
      <c r="BA164" s="14">
        <v>2.94</v>
      </c>
      <c r="BB164" s="14">
        <v>1.2</v>
      </c>
      <c r="BC164" s="14">
        <v>2.5680000000000001</v>
      </c>
      <c r="BD164" s="14">
        <v>2.73</v>
      </c>
      <c r="BE164" s="14">
        <v>3.5049999999999999</v>
      </c>
      <c r="BF164" s="14">
        <v>2.6826999999999996</v>
      </c>
      <c r="BG164" s="14">
        <v>2.105</v>
      </c>
    </row>
    <row r="165" spans="1:59" ht="15" customHeight="1" x14ac:dyDescent="0.2">
      <c r="A165" s="1"/>
      <c r="B165" s="15">
        <v>0.39415571518291737</v>
      </c>
      <c r="C165" s="2"/>
      <c r="D165" s="2">
        <v>20</v>
      </c>
      <c r="E165" s="2" t="s">
        <v>136</v>
      </c>
      <c r="F165" s="2" t="s">
        <v>96</v>
      </c>
      <c r="G165" s="2"/>
      <c r="H165" s="7">
        <v>12</v>
      </c>
      <c r="I165" s="1"/>
      <c r="J165" s="2" t="s">
        <v>136</v>
      </c>
      <c r="K165" s="2" t="s">
        <v>136</v>
      </c>
      <c r="L165" s="14"/>
      <c r="M165" s="14">
        <v>8.1764821892722122</v>
      </c>
      <c r="N165" s="14">
        <v>-1.9135086838374291</v>
      </c>
      <c r="O165" s="14">
        <v>11.504904536862004</v>
      </c>
      <c r="P165" s="14">
        <v>1.4011950614366735</v>
      </c>
      <c r="Q165" s="14">
        <v>9.2934430912182719</v>
      </c>
      <c r="R165" s="14">
        <v>5.4277597391736272</v>
      </c>
      <c r="S165" s="14">
        <v>4.5186268062961235</v>
      </c>
      <c r="T165" s="14">
        <v>7.3183867184332172</v>
      </c>
      <c r="U165" s="14">
        <v>9.3372023087686564</v>
      </c>
      <c r="V165" s="14">
        <v>6.5155971185737975</v>
      </c>
      <c r="W165" s="14">
        <v>6.0323096911276934</v>
      </c>
      <c r="X165" s="14">
        <v>6.0847260572139295</v>
      </c>
      <c r="Y165" s="14">
        <v>10.08984375</v>
      </c>
      <c r="Z165" s="14">
        <v>10.62521875</v>
      </c>
      <c r="AA165" s="14">
        <v>9.9441796875000001</v>
      </c>
      <c r="AB165" s="14">
        <v>10.1455</v>
      </c>
      <c r="AC165" s="14">
        <v>10.760999999999999</v>
      </c>
      <c r="AD165" s="14">
        <v>9.7271250000000009</v>
      </c>
      <c r="AE165" s="14">
        <v>9.6492499999999986</v>
      </c>
      <c r="AF165" s="14">
        <v>9.5322499999999994</v>
      </c>
      <c r="AG165" s="14">
        <v>11.214124999999999</v>
      </c>
      <c r="AH165" s="14">
        <v>9.7323750000000011</v>
      </c>
      <c r="AI165" s="14">
        <v>12.021125</v>
      </c>
      <c r="AJ165" s="14">
        <v>12.572875</v>
      </c>
      <c r="AK165" s="14">
        <v>10.507875</v>
      </c>
      <c r="AL165" s="14">
        <v>8.2606249999999992</v>
      </c>
      <c r="AM165" s="14">
        <v>8.7252499999999991</v>
      </c>
      <c r="AN165" s="14">
        <v>11.65625</v>
      </c>
      <c r="AO165" s="14">
        <v>11.102499999999999</v>
      </c>
      <c r="AP165" s="14">
        <v>9.4242500000000007</v>
      </c>
      <c r="AQ165" s="14">
        <v>9.6048749999999998</v>
      </c>
      <c r="AR165" s="14">
        <v>11.06625</v>
      </c>
      <c r="AS165" s="14">
        <v>11.227630000000001</v>
      </c>
      <c r="AT165" s="14">
        <v>8.9737040000000015</v>
      </c>
      <c r="AU165" s="14">
        <v>10.372</v>
      </c>
      <c r="AV165" s="14">
        <v>10.408999999999999</v>
      </c>
      <c r="AW165" s="14">
        <v>9.370000000000001</v>
      </c>
      <c r="AX165" s="14">
        <v>10.234999999999999</v>
      </c>
      <c r="AY165" s="14">
        <v>9.8230000000000004</v>
      </c>
      <c r="AZ165" s="14">
        <v>9.5129999999999999</v>
      </c>
      <c r="BA165" s="14">
        <v>7.9429999999999996</v>
      </c>
      <c r="BB165" s="14">
        <v>7.6999999999999993</v>
      </c>
      <c r="BC165" s="14">
        <v>9.9250000000000007</v>
      </c>
      <c r="BD165" s="14">
        <v>9.82</v>
      </c>
      <c r="BE165" s="14">
        <v>10.87125</v>
      </c>
      <c r="BF165" s="14">
        <v>9.43</v>
      </c>
      <c r="BG165" s="14">
        <v>9.0949999999999989</v>
      </c>
    </row>
    <row r="166" spans="1:59" ht="15" customHeight="1" x14ac:dyDescent="0.2">
      <c r="A166" s="1"/>
      <c r="B166" s="15">
        <v>7.3040346475187867E-2</v>
      </c>
      <c r="C166" s="2"/>
      <c r="D166" s="2">
        <v>21</v>
      </c>
      <c r="E166" s="2" t="s">
        <v>137</v>
      </c>
      <c r="F166" s="2" t="s">
        <v>96</v>
      </c>
      <c r="G166" s="2"/>
      <c r="H166" s="7">
        <v>13</v>
      </c>
      <c r="I166" s="1"/>
      <c r="J166" s="2" t="s">
        <v>137</v>
      </c>
      <c r="K166" s="2" t="s">
        <v>137</v>
      </c>
      <c r="L166" s="14"/>
      <c r="M166" s="14">
        <v>18.321250263632209</v>
      </c>
      <c r="N166" s="14">
        <v>21.278004251658661</v>
      </c>
      <c r="O166" s="14">
        <v>22.19266568388645</v>
      </c>
      <c r="P166" s="14">
        <v>9.5031861969719102</v>
      </c>
      <c r="Q166" s="14">
        <v>33.267617374669932</v>
      </c>
      <c r="R166" s="14">
        <v>19.38410696594811</v>
      </c>
      <c r="S166" s="14">
        <v>35.573629517375629</v>
      </c>
      <c r="T166" s="14">
        <v>25.337769178453712</v>
      </c>
      <c r="U166" s="14">
        <v>35.835967375737511</v>
      </c>
      <c r="V166" s="14">
        <v>18.031095214931323</v>
      </c>
      <c r="W166" s="14">
        <v>20.424485466336858</v>
      </c>
      <c r="X166" s="14">
        <v>35.72472085358006</v>
      </c>
      <c r="Y166" s="14">
        <v>59.794125000000001</v>
      </c>
      <c r="Z166" s="14">
        <v>40.580500000000001</v>
      </c>
      <c r="AA166" s="14">
        <v>27.071562500000002</v>
      </c>
      <c r="AB166" s="14">
        <v>26.36</v>
      </c>
      <c r="AC166" s="14">
        <v>27.72</v>
      </c>
      <c r="AD166" s="14">
        <v>21.021999999999998</v>
      </c>
      <c r="AE166" s="14">
        <v>28.48</v>
      </c>
      <c r="AF166" s="14">
        <v>31.497</v>
      </c>
      <c r="AG166" s="14">
        <v>22.881</v>
      </c>
      <c r="AH166" s="14">
        <v>19.236229999999999</v>
      </c>
      <c r="AI166" s="14">
        <v>23.471541500000001</v>
      </c>
      <c r="AJ166" s="14">
        <v>24.617618575000002</v>
      </c>
      <c r="AK166" s="14">
        <v>25.668562003750004</v>
      </c>
      <c r="AL166" s="14">
        <v>18.282849602999999</v>
      </c>
      <c r="AM166" s="14">
        <v>16.935323059329999</v>
      </c>
      <c r="AN166" s="14">
        <v>20.641250904076401</v>
      </c>
      <c r="AO166" s="14">
        <v>23.313958395035634</v>
      </c>
      <c r="AP166" s="14">
        <v>17.729294738404398</v>
      </c>
      <c r="AQ166" s="14">
        <v>16.097272895601751</v>
      </c>
      <c r="AR166" s="14">
        <v>18.276432899689702</v>
      </c>
      <c r="AS166" s="14">
        <v>24.333836522812241</v>
      </c>
      <c r="AT166" s="14">
        <v>17.645750784043546</v>
      </c>
      <c r="AU166" s="14">
        <v>19.32385771338646</v>
      </c>
      <c r="AV166" s="14">
        <v>19.251538338566419</v>
      </c>
      <c r="AW166" s="14">
        <v>24.609406302643485</v>
      </c>
      <c r="AX166" s="14">
        <v>15.071809676608321</v>
      </c>
      <c r="AY166" s="14">
        <v>-7.022272118626165</v>
      </c>
      <c r="AZ166" s="14">
        <v>13.839775308711888</v>
      </c>
      <c r="BA166" s="14">
        <v>7.4704635671101665</v>
      </c>
      <c r="BB166" s="14">
        <v>-39.906568021367505</v>
      </c>
      <c r="BC166" s="14">
        <v>-43.802786897072458</v>
      </c>
      <c r="BD166" s="14">
        <v>-5.2572062884876161</v>
      </c>
      <c r="BE166" s="14">
        <v>8.2504415710058865</v>
      </c>
      <c r="BF166" s="14">
        <v>7.453880588361379</v>
      </c>
      <c r="BG166" s="14">
        <v>8.6165096536045738</v>
      </c>
    </row>
    <row r="167" spans="1:59" ht="15" customHeight="1" x14ac:dyDescent="0.2">
      <c r="A167" s="1"/>
      <c r="B167" s="15">
        <v>0.19416669714403789</v>
      </c>
      <c r="C167" s="2"/>
      <c r="D167" s="2">
        <v>22</v>
      </c>
      <c r="E167" s="2" t="s">
        <v>138</v>
      </c>
      <c r="F167" s="2" t="s">
        <v>96</v>
      </c>
      <c r="G167" s="2"/>
      <c r="H167" s="7">
        <v>14</v>
      </c>
      <c r="I167" s="1"/>
      <c r="J167" s="2" t="s">
        <v>138</v>
      </c>
      <c r="K167" s="2" t="s">
        <v>138</v>
      </c>
      <c r="L167" s="14"/>
      <c r="M167" s="14">
        <v>19.279882752328607</v>
      </c>
      <c r="N167" s="14">
        <v>15.772569280573418</v>
      </c>
      <c r="O167" s="14">
        <v>22.252175351011736</v>
      </c>
      <c r="P167" s="14">
        <v>25.022619904430414</v>
      </c>
      <c r="Q167" s="14">
        <v>19.978177822654622</v>
      </c>
      <c r="R167" s="14">
        <v>17.304110665614804</v>
      </c>
      <c r="S167" s="14">
        <v>36.950540220526577</v>
      </c>
      <c r="T167" s="14">
        <v>29.191625470404347</v>
      </c>
      <c r="U167" s="14">
        <v>23.964489515741043</v>
      </c>
      <c r="V167" s="14">
        <v>20.601022279520734</v>
      </c>
      <c r="W167" s="14">
        <v>19.239227041615209</v>
      </c>
      <c r="X167" s="14">
        <v>20.447513211363894</v>
      </c>
      <c r="Y167" s="14">
        <v>22.795624999999998</v>
      </c>
      <c r="Z167" s="14">
        <v>29.831250000000001</v>
      </c>
      <c r="AA167" s="14">
        <v>24.6875</v>
      </c>
      <c r="AB167" s="14">
        <v>22.334782608695651</v>
      </c>
      <c r="AC167" s="14">
        <v>19.740000000000002</v>
      </c>
      <c r="AD167" s="14">
        <v>15.31</v>
      </c>
      <c r="AE167" s="14">
        <v>15.850000000000001</v>
      </c>
      <c r="AF167" s="14">
        <v>15.75</v>
      </c>
      <c r="AG167" s="14">
        <v>18.88</v>
      </c>
      <c r="AH167" s="14">
        <v>14.523999999999999</v>
      </c>
      <c r="AI167" s="14">
        <v>14.99845</v>
      </c>
      <c r="AJ167" s="14">
        <v>15.009321750000002</v>
      </c>
      <c r="AK167" s="14">
        <v>16.185700499999999</v>
      </c>
      <c r="AL167" s="14">
        <v>12.371760400000001</v>
      </c>
      <c r="AM167" s="14">
        <v>12.426437974000002</v>
      </c>
      <c r="AN167" s="14">
        <v>17.344077109320004</v>
      </c>
      <c r="AO167" s="14">
        <v>16.677955190951003</v>
      </c>
      <c r="AP167" s="14">
        <v>12.745596550308351</v>
      </c>
      <c r="AQ167" s="14">
        <v>11.94069848355506</v>
      </c>
      <c r="AR167" s="14">
        <v>12.505629983996066</v>
      </c>
      <c r="AS167" s="14">
        <v>17.788882621301322</v>
      </c>
      <c r="AT167" s="14">
        <v>13.880421673181148</v>
      </c>
      <c r="AU167" s="14">
        <v>14.333491653027217</v>
      </c>
      <c r="AV167" s="14">
        <v>13.48546778303583</v>
      </c>
      <c r="AW167" s="14">
        <v>18.729242272466401</v>
      </c>
      <c r="AX167" s="14">
        <v>13.49662367472602</v>
      </c>
      <c r="AY167" s="14">
        <v>12.817711782227454</v>
      </c>
      <c r="AZ167" s="14">
        <v>11.325728582089381</v>
      </c>
      <c r="BA167" s="14">
        <v>16.786543799941775</v>
      </c>
      <c r="BB167" s="14">
        <v>6.7981877345400443</v>
      </c>
      <c r="BC167" s="14">
        <v>6.5853451059208767</v>
      </c>
      <c r="BD167" s="14">
        <v>9.6317876865670353</v>
      </c>
      <c r="BE167" s="14">
        <v>18.55591168898869</v>
      </c>
      <c r="BF167" s="14">
        <v>12.596488015988099</v>
      </c>
      <c r="BG167" s="14">
        <v>3.2926725529604384</v>
      </c>
    </row>
    <row r="168" spans="1:59" ht="15" customHeight="1" x14ac:dyDescent="0.2">
      <c r="A168" s="1"/>
      <c r="B168" s="15">
        <v>-0.30461999586453914</v>
      </c>
      <c r="C168" s="2"/>
      <c r="D168" s="2">
        <v>23</v>
      </c>
      <c r="E168" s="2" t="s">
        <v>139</v>
      </c>
      <c r="F168" s="2" t="s">
        <v>96</v>
      </c>
      <c r="G168" s="2"/>
      <c r="H168" s="7">
        <v>15</v>
      </c>
      <c r="I168" s="1"/>
      <c r="J168" s="2" t="s">
        <v>139</v>
      </c>
      <c r="K168" s="2" t="s">
        <v>139</v>
      </c>
      <c r="L168" s="14"/>
      <c r="M168" s="14">
        <v>90.200367886492629</v>
      </c>
      <c r="N168" s="14">
        <v>85.117375694468194</v>
      </c>
      <c r="O168" s="14">
        <v>89.957497665722229</v>
      </c>
      <c r="P168" s="14">
        <v>61.919114841785749</v>
      </c>
      <c r="Q168" s="14">
        <v>79.183678607887401</v>
      </c>
      <c r="R168" s="14">
        <v>79.598742134606027</v>
      </c>
      <c r="S168" s="14">
        <v>77.827893006864542</v>
      </c>
      <c r="T168" s="14">
        <v>64.828343227016134</v>
      </c>
      <c r="U168" s="14">
        <v>75.528258683308039</v>
      </c>
      <c r="V168" s="14">
        <v>76.878708012561106</v>
      </c>
      <c r="W168" s="14">
        <v>73.956073993224393</v>
      </c>
      <c r="X168" s="14">
        <v>73.859897784137942</v>
      </c>
      <c r="Y168" s="14">
        <v>86.552297119854117</v>
      </c>
      <c r="Z168" s="14">
        <v>128.50801795703765</v>
      </c>
      <c r="AA168" s="14">
        <v>89.998224718373635</v>
      </c>
      <c r="AB168" s="14">
        <v>83.838344707676924</v>
      </c>
      <c r="AC168" s="14">
        <v>102.71335303144274</v>
      </c>
      <c r="AD168" s="14">
        <v>88.266217319466335</v>
      </c>
      <c r="AE168" s="14">
        <v>68.182530745904842</v>
      </c>
      <c r="AF168" s="14">
        <v>69.677504578503246</v>
      </c>
      <c r="AG168" s="14">
        <v>88.463765047505646</v>
      </c>
      <c r="AH168" s="14">
        <v>77.507637835285863</v>
      </c>
      <c r="AI168" s="14">
        <v>70.251798180629748</v>
      </c>
      <c r="AJ168" s="14">
        <v>66.643173682929614</v>
      </c>
      <c r="AK168" s="14">
        <v>65.957172221003631</v>
      </c>
      <c r="AL168" s="14">
        <v>57.189809557016609</v>
      </c>
      <c r="AM168" s="14">
        <v>50.019998329524114</v>
      </c>
      <c r="AN168" s="14">
        <v>55.833027310032328</v>
      </c>
      <c r="AO168" s="14">
        <v>64.727405820058593</v>
      </c>
      <c r="AP168" s="14">
        <v>61.372779031045198</v>
      </c>
      <c r="AQ168" s="14">
        <v>53.631773241584014</v>
      </c>
      <c r="AR168" s="14">
        <v>61.926387623092069</v>
      </c>
      <c r="AS168" s="14">
        <v>60.11898378430616</v>
      </c>
      <c r="AT168" s="14">
        <v>66.203426993304419</v>
      </c>
      <c r="AU168" s="14">
        <v>67.603064522711236</v>
      </c>
      <c r="AV168" s="14">
        <v>64.943583015028523</v>
      </c>
      <c r="AW168" s="14">
        <v>64.740558897099731</v>
      </c>
      <c r="AX168" s="14">
        <v>59.997756388238628</v>
      </c>
      <c r="AY168" s="14">
        <v>51.824883137334801</v>
      </c>
      <c r="AZ168" s="14">
        <v>54.424639573796732</v>
      </c>
      <c r="BA168" s="14">
        <v>56.044291837214999</v>
      </c>
      <c r="BB168" s="14">
        <v>23.136291074171332</v>
      </c>
      <c r="BC168" s="14">
        <v>44.611922348623139</v>
      </c>
      <c r="BD168" s="14">
        <v>46.714561975063695</v>
      </c>
      <c r="BE168" s="14">
        <v>53.901807949336899</v>
      </c>
      <c r="BF168" s="14">
        <v>44.928840159470582</v>
      </c>
      <c r="BG168" s="14">
        <v>55.168235169964319</v>
      </c>
    </row>
    <row r="169" spans="1:59" ht="15" customHeight="1" x14ac:dyDescent="0.2">
      <c r="A169" s="1"/>
      <c r="B169" s="15">
        <v>-0.31612648309430924</v>
      </c>
      <c r="C169" s="2"/>
      <c r="D169" s="2">
        <v>24</v>
      </c>
      <c r="E169" s="2" t="s">
        <v>140</v>
      </c>
      <c r="F169" s="2" t="s">
        <v>96</v>
      </c>
      <c r="G169" s="2"/>
      <c r="H169" s="7">
        <v>16</v>
      </c>
      <c r="I169" s="1"/>
      <c r="J169" s="2" t="s">
        <v>140</v>
      </c>
      <c r="K169" s="2" t="s">
        <v>140</v>
      </c>
      <c r="L169" s="14"/>
      <c r="M169" s="14">
        <v>20.484115316198832</v>
      </c>
      <c r="N169" s="14">
        <v>27.691450486600949</v>
      </c>
      <c r="O169" s="14">
        <v>22.475973729723691</v>
      </c>
      <c r="P169" s="14">
        <v>13.810534781472379</v>
      </c>
      <c r="Q169" s="14">
        <v>17.26305647089595</v>
      </c>
      <c r="R169" s="14">
        <v>23.537542525161502</v>
      </c>
      <c r="S169" s="14">
        <v>17.8384911050927</v>
      </c>
      <c r="T169" s="14">
        <v>13.813434117440497</v>
      </c>
      <c r="U169" s="14">
        <v>15.756020690247643</v>
      </c>
      <c r="V169" s="14">
        <v>19.923931605635975</v>
      </c>
      <c r="W169" s="14">
        <v>15.568350363346157</v>
      </c>
      <c r="X169" s="14">
        <v>14.681725840934408</v>
      </c>
      <c r="Y169" s="14">
        <v>16.160483523304627</v>
      </c>
      <c r="Z169" s="14">
        <v>30.220009217074551</v>
      </c>
      <c r="AA169" s="14">
        <v>21.160448221496921</v>
      </c>
      <c r="AB169" s="14">
        <v>17.182837034662921</v>
      </c>
      <c r="AC169" s="14">
        <v>21.420011467053875</v>
      </c>
      <c r="AD169" s="14">
        <v>22.590325994180358</v>
      </c>
      <c r="AE169" s="14">
        <v>18.17087360531465</v>
      </c>
      <c r="AF169" s="14">
        <v>21.843264844407216</v>
      </c>
      <c r="AG169" s="14">
        <v>22.126907607908599</v>
      </c>
      <c r="AH169" s="14">
        <v>22.005033896244989</v>
      </c>
      <c r="AI169" s="14">
        <v>19.206953377032153</v>
      </c>
      <c r="AJ169" s="14">
        <v>21.08855254771597</v>
      </c>
      <c r="AK169" s="14">
        <v>16.345670437001395</v>
      </c>
      <c r="AL169" s="14">
        <v>15.71957401024974</v>
      </c>
      <c r="AM169" s="14">
        <v>13.101772654602048</v>
      </c>
      <c r="AN169" s="14">
        <v>15.048659920253995</v>
      </c>
      <c r="AO169" s="14">
        <v>13.321667530680449</v>
      </c>
      <c r="AP169" s="14">
        <v>14.484370660378971</v>
      </c>
      <c r="AQ169" s="14">
        <v>11.68326325561765</v>
      </c>
      <c r="AR169" s="14">
        <v>14.886719723222033</v>
      </c>
      <c r="AS169" s="14">
        <v>9.9546684356774797</v>
      </c>
      <c r="AT169" s="14">
        <v>13.270823726965578</v>
      </c>
      <c r="AU169" s="14">
        <v>14.625005120030162</v>
      </c>
      <c r="AV169" s="14">
        <v>11.704985014267614</v>
      </c>
      <c r="AW169" s="14">
        <v>11.775869211166409</v>
      </c>
      <c r="AX169" s="14">
        <v>11.674962048685774</v>
      </c>
      <c r="AY169" s="14">
        <v>11.685917073452233</v>
      </c>
      <c r="AZ169" s="14">
        <v>10.866379714657128</v>
      </c>
      <c r="BA169" s="14">
        <v>9.4102609004794857</v>
      </c>
      <c r="BB169" s="14">
        <v>2.9684016615988691</v>
      </c>
      <c r="BC169" s="14">
        <v>9.6393455271675368</v>
      </c>
      <c r="BD169" s="14">
        <v>9.076890392982186</v>
      </c>
      <c r="BE169" s="14">
        <v>11.036504041593002</v>
      </c>
      <c r="BF169" s="14">
        <v>10.067484097365872</v>
      </c>
      <c r="BG169" s="14">
        <v>10.990584400338047</v>
      </c>
    </row>
    <row r="170" spans="1:59" ht="15" customHeight="1" x14ac:dyDescent="0.2">
      <c r="A170" s="1"/>
      <c r="B170" s="15">
        <v>-0.40747603365814267</v>
      </c>
      <c r="C170" s="2"/>
      <c r="D170" s="2">
        <v>25</v>
      </c>
      <c r="E170" s="2" t="s">
        <v>141</v>
      </c>
      <c r="F170" s="2" t="s">
        <v>96</v>
      </c>
      <c r="G170" s="2"/>
      <c r="H170" s="7">
        <v>17</v>
      </c>
      <c r="I170" s="1"/>
      <c r="J170" s="2" t="s">
        <v>141</v>
      </c>
      <c r="K170" s="2" t="s">
        <v>141</v>
      </c>
      <c r="L170" s="14"/>
      <c r="M170" s="14">
        <v>23.273109850090236</v>
      </c>
      <c r="N170" s="14">
        <v>20.344170759473087</v>
      </c>
      <c r="O170" s="14">
        <v>18.428679841779676</v>
      </c>
      <c r="P170" s="14">
        <v>14.865081286584108</v>
      </c>
      <c r="Q170" s="14">
        <v>24.289901856114096</v>
      </c>
      <c r="R170" s="14">
        <v>19.170456473739712</v>
      </c>
      <c r="S170" s="14">
        <v>12.951594409134254</v>
      </c>
      <c r="T170" s="14">
        <v>11.810044978608328</v>
      </c>
      <c r="U170" s="14">
        <v>19.607305874495797</v>
      </c>
      <c r="V170" s="14">
        <v>16.564983145360522</v>
      </c>
      <c r="W170" s="14">
        <v>11.655031149102951</v>
      </c>
      <c r="X170" s="14">
        <v>12.199495311338231</v>
      </c>
      <c r="Y170" s="14">
        <v>20.409409708881093</v>
      </c>
      <c r="Z170" s="14">
        <v>27.430007485452791</v>
      </c>
      <c r="AA170" s="14">
        <v>16.187386457336785</v>
      </c>
      <c r="AB170" s="14">
        <v>14.45000084404648</v>
      </c>
      <c r="AC170" s="14">
        <v>21.191889650147175</v>
      </c>
      <c r="AD170" s="14">
        <v>19.725724669332223</v>
      </c>
      <c r="AE170" s="14">
        <v>12.446342214004932</v>
      </c>
      <c r="AF170" s="14">
        <v>12.590550997509263</v>
      </c>
      <c r="AG170" s="14">
        <v>19.187483318339787</v>
      </c>
      <c r="AH170" s="14">
        <v>17.169342684829363</v>
      </c>
      <c r="AI170" s="14">
        <v>11.766196871818817</v>
      </c>
      <c r="AJ170" s="14">
        <v>12.035411732057947</v>
      </c>
      <c r="AK170" s="14">
        <v>18.901840492006976</v>
      </c>
      <c r="AL170" s="14">
        <v>13.092583240688842</v>
      </c>
      <c r="AM170" s="14">
        <v>8.8436493005455947</v>
      </c>
      <c r="AN170" s="14">
        <v>10.389419020207356</v>
      </c>
      <c r="AO170" s="14">
        <v>17.488412899907935</v>
      </c>
      <c r="AP170" s="14">
        <v>13.929693907067321</v>
      </c>
      <c r="AQ170" s="14">
        <v>8.3828918203574805</v>
      </c>
      <c r="AR170" s="14">
        <v>12.430122627539733</v>
      </c>
      <c r="AS170" s="14">
        <v>11.773887987949699</v>
      </c>
      <c r="AT170" s="14">
        <v>11.274958360823074</v>
      </c>
      <c r="AU170" s="14">
        <v>8.2869779413833555</v>
      </c>
      <c r="AV170" s="14">
        <v>10.609159833544439</v>
      </c>
      <c r="AW170" s="14">
        <v>12.3147386423994</v>
      </c>
      <c r="AX170" s="14">
        <v>10.600502985168884</v>
      </c>
      <c r="AY170" s="14">
        <v>6.4436614984098535</v>
      </c>
      <c r="AZ170" s="14">
        <v>9.7024193880367431</v>
      </c>
      <c r="BA170" s="14">
        <v>11.313825314901131</v>
      </c>
      <c r="BB170" s="14">
        <v>2.1294514639712108</v>
      </c>
      <c r="BC170" s="14">
        <v>5.1947804236426247</v>
      </c>
      <c r="BD170" s="14">
        <v>8.0959325896876528</v>
      </c>
      <c r="BE170" s="14">
        <v>10.669497987039318</v>
      </c>
      <c r="BF170" s="14">
        <v>8.7761971877367859</v>
      </c>
      <c r="BG170" s="14">
        <v>10.121965431971985</v>
      </c>
    </row>
    <row r="171" spans="1:59" ht="15" customHeight="1" x14ac:dyDescent="0.2">
      <c r="A171" s="1"/>
      <c r="B171" s="15">
        <v>-1.1546930897164964E-2</v>
      </c>
      <c r="C171" s="2"/>
      <c r="D171" s="2">
        <v>26</v>
      </c>
      <c r="E171" s="2" t="s">
        <v>142</v>
      </c>
      <c r="F171" s="2" t="s">
        <v>96</v>
      </c>
      <c r="G171" s="2"/>
      <c r="H171" s="7">
        <v>18</v>
      </c>
      <c r="I171" s="1"/>
      <c r="J171" s="2" t="s">
        <v>142</v>
      </c>
      <c r="K171" s="2" t="s">
        <v>142</v>
      </c>
      <c r="L171" s="14"/>
      <c r="M171" s="14">
        <v>3.0609632633613666</v>
      </c>
      <c r="N171" s="14">
        <v>2.1220906966782493</v>
      </c>
      <c r="O171" s="14">
        <v>3.1528099482404199</v>
      </c>
      <c r="P171" s="14">
        <v>1.9891836364905764</v>
      </c>
      <c r="Q171" s="14">
        <v>2.9233371635140379</v>
      </c>
      <c r="R171" s="14">
        <v>2.0710033818864768</v>
      </c>
      <c r="S171" s="14">
        <v>2.7295827616015789</v>
      </c>
      <c r="T171" s="14">
        <v>1.9344007344192811</v>
      </c>
      <c r="U171" s="14">
        <v>2.6751667667268109</v>
      </c>
      <c r="V171" s="14">
        <v>2.1200188979318821</v>
      </c>
      <c r="W171" s="14">
        <v>2.5378767179229742</v>
      </c>
      <c r="X171" s="14">
        <v>1.9722547205596843</v>
      </c>
      <c r="Y171" s="14">
        <v>4.7816618174999999</v>
      </c>
      <c r="Z171" s="14">
        <v>4.7382398604037492</v>
      </c>
      <c r="AA171" s="14">
        <v>2.8556195086294567</v>
      </c>
      <c r="AB171" s="14">
        <v>3.1174154270877472</v>
      </c>
      <c r="AC171" s="14">
        <v>4.9445693420000012</v>
      </c>
      <c r="AD171" s="14">
        <v>4.6855247433185703</v>
      </c>
      <c r="AE171" s="14">
        <v>3.4012254792047534</v>
      </c>
      <c r="AF171" s="14">
        <v>4.732921947087747</v>
      </c>
      <c r="AG171" s="14">
        <v>4.5868251099000004</v>
      </c>
      <c r="AH171" s="14">
        <v>4.2435050080000005</v>
      </c>
      <c r="AI171" s="14">
        <v>2.9451994770000001</v>
      </c>
      <c r="AJ171" s="14">
        <v>4.3901315885000001</v>
      </c>
      <c r="AK171" s="14">
        <v>4.1148918493100002</v>
      </c>
      <c r="AL171" s="14">
        <v>4.005535257600001</v>
      </c>
      <c r="AM171" s="14">
        <v>2.8508286279500004</v>
      </c>
      <c r="AN171" s="14">
        <v>4.0501028189749997</v>
      </c>
      <c r="AO171" s="14">
        <v>4.6471143537290001</v>
      </c>
      <c r="AP171" s="14">
        <v>4.4495570760000005</v>
      </c>
      <c r="AQ171" s="14">
        <v>2.9801656450575003</v>
      </c>
      <c r="AR171" s="14">
        <v>4.4298665740112497</v>
      </c>
      <c r="AS171" s="14">
        <v>4.3843603013657004</v>
      </c>
      <c r="AT171" s="14">
        <v>4.9255643910000018</v>
      </c>
      <c r="AU171" s="14">
        <v>3.3438180618601248</v>
      </c>
      <c r="AV171" s="14">
        <v>4.3488083379818123</v>
      </c>
      <c r="AW171" s="14">
        <v>4.5749393785572758</v>
      </c>
      <c r="AX171" s="14">
        <v>4.4831269356568004</v>
      </c>
      <c r="AY171" s="14">
        <v>2.7592551141263058</v>
      </c>
      <c r="AZ171" s="14">
        <v>4.0359911525019916</v>
      </c>
      <c r="BA171" s="14">
        <v>4.1558296289004835</v>
      </c>
      <c r="BB171" s="14">
        <v>2.9652356890472813</v>
      </c>
      <c r="BC171" s="14">
        <v>2.5197110369774101</v>
      </c>
      <c r="BD171" s="14">
        <v>3.3919096111269522</v>
      </c>
      <c r="BE171" s="14">
        <v>4.5168111029939997</v>
      </c>
      <c r="BF171" s="14">
        <v>3.1356182127748449</v>
      </c>
      <c r="BG171" s="14">
        <v>3.3637349503539271</v>
      </c>
    </row>
    <row r="172" spans="1:59" ht="15" customHeight="1" x14ac:dyDescent="0.2">
      <c r="A172" s="1"/>
      <c r="B172" s="15">
        <v>-0.32678929276104207</v>
      </c>
      <c r="C172" s="2"/>
      <c r="D172" s="2">
        <v>27</v>
      </c>
      <c r="E172" s="2" t="s">
        <v>143</v>
      </c>
      <c r="F172" s="2" t="s">
        <v>96</v>
      </c>
      <c r="G172" s="2"/>
      <c r="H172" s="7">
        <v>19</v>
      </c>
      <c r="I172" s="1"/>
      <c r="J172" s="2" t="s">
        <v>143</v>
      </c>
      <c r="K172" s="2" t="s">
        <v>143</v>
      </c>
      <c r="L172" s="14"/>
      <c r="M172" s="14">
        <v>18.315472302371699</v>
      </c>
      <c r="N172" s="14">
        <v>9.5314684270548629</v>
      </c>
      <c r="O172" s="14">
        <v>15.861200933128575</v>
      </c>
      <c r="P172" s="14">
        <v>11.631810595396338</v>
      </c>
      <c r="Q172" s="14">
        <v>9.0019295202075433</v>
      </c>
      <c r="R172" s="14">
        <v>8.3344845511525829</v>
      </c>
      <c r="S172" s="14">
        <v>9.5190837568970608</v>
      </c>
      <c r="T172" s="14">
        <v>9.5449730369978187</v>
      </c>
      <c r="U172" s="14">
        <v>10.308801153436457</v>
      </c>
      <c r="V172" s="14">
        <v>9.3373565033857435</v>
      </c>
      <c r="W172" s="14">
        <v>11.703238087356109</v>
      </c>
      <c r="X172" s="14">
        <v>12.857057795516688</v>
      </c>
      <c r="Y172" s="14">
        <v>12.654897296900394</v>
      </c>
      <c r="Z172" s="14">
        <v>15.843026511911228</v>
      </c>
      <c r="AA172" s="14">
        <v>12.709641757941048</v>
      </c>
      <c r="AB172" s="14">
        <v>11.558183234690128</v>
      </c>
      <c r="AC172" s="14">
        <v>14.71411934533192</v>
      </c>
      <c r="AD172" s="14">
        <v>12.995328595709045</v>
      </c>
      <c r="AE172" s="14">
        <v>12.535432790094672</v>
      </c>
      <c r="AF172" s="14">
        <v>10.892485195416633</v>
      </c>
      <c r="AG172" s="14">
        <v>10.413015304184935</v>
      </c>
      <c r="AH172" s="14">
        <v>10.082875685289826</v>
      </c>
      <c r="AI172" s="14">
        <v>13.267595740806938</v>
      </c>
      <c r="AJ172" s="14">
        <v>9.4108284728440488</v>
      </c>
      <c r="AK172" s="14">
        <v>7.2343935758723497</v>
      </c>
      <c r="AL172" s="14">
        <v>6.4206111181786669</v>
      </c>
      <c r="AM172" s="14">
        <v>7.7638409338522782</v>
      </c>
      <c r="AN172" s="14">
        <v>6.7878998710964566</v>
      </c>
      <c r="AO172" s="14">
        <v>6.2343517417009764</v>
      </c>
      <c r="AP172" s="14">
        <v>5.1699328129366151</v>
      </c>
      <c r="AQ172" s="14">
        <v>7.0197536069986404</v>
      </c>
      <c r="AR172" s="14">
        <v>6.0325090431135049</v>
      </c>
      <c r="AS172" s="14">
        <v>6.5479522190407744</v>
      </c>
      <c r="AT172" s="14">
        <v>5.6722410154843637</v>
      </c>
      <c r="AU172" s="14">
        <v>8.1584794939247285</v>
      </c>
      <c r="AV172" s="14">
        <v>6.8493637218263972</v>
      </c>
      <c r="AW172" s="14">
        <v>7.483403067893982</v>
      </c>
      <c r="AX172" s="14">
        <v>6.040798688830276</v>
      </c>
      <c r="AY172" s="14">
        <v>7.6447582406760128</v>
      </c>
      <c r="AZ172" s="14">
        <v>7.8053593791383609</v>
      </c>
      <c r="BA172" s="14">
        <v>7.4603826995799363</v>
      </c>
      <c r="BB172" s="14">
        <v>1.9470056306605503</v>
      </c>
      <c r="BC172" s="14">
        <v>5.7954704538086323</v>
      </c>
      <c r="BD172" s="14">
        <v>6.6736607630939559</v>
      </c>
      <c r="BE172" s="14">
        <v>7.8591349439858025</v>
      </c>
      <c r="BF172" s="14">
        <v>7.006166850155128</v>
      </c>
      <c r="BG172" s="14">
        <v>8.0651350919137617</v>
      </c>
    </row>
    <row r="173" spans="1:59" ht="15" customHeight="1" x14ac:dyDescent="0.2">
      <c r="A173" s="1"/>
      <c r="B173" s="15">
        <v>-0.24847559410854014</v>
      </c>
      <c r="C173" s="2"/>
      <c r="D173" s="2">
        <v>28</v>
      </c>
      <c r="E173" s="2" t="s">
        <v>144</v>
      </c>
      <c r="F173" s="2" t="s">
        <v>96</v>
      </c>
      <c r="G173" s="2"/>
      <c r="H173" s="7">
        <v>20</v>
      </c>
      <c r="I173" s="1"/>
      <c r="J173" s="2" t="s">
        <v>144</v>
      </c>
      <c r="K173" s="2" t="s">
        <v>144</v>
      </c>
      <c r="L173" s="14"/>
      <c r="M173" s="14">
        <v>21.250650001416624</v>
      </c>
      <c r="N173" s="14">
        <v>21.489328815732762</v>
      </c>
      <c r="O173" s="14">
        <v>25.598893446878701</v>
      </c>
      <c r="P173" s="14">
        <v>16.645318641498744</v>
      </c>
      <c r="Q173" s="14">
        <v>21.563382434179569</v>
      </c>
      <c r="R173" s="14">
        <v>22.101540416516468</v>
      </c>
      <c r="S173" s="14">
        <v>30.198073856956373</v>
      </c>
      <c r="T173" s="14">
        <v>24.289135512582735</v>
      </c>
      <c r="U173" s="14">
        <v>22.716606349412608</v>
      </c>
      <c r="V173" s="14">
        <v>24.167654577755719</v>
      </c>
      <c r="W173" s="14">
        <v>27.60329813490938</v>
      </c>
      <c r="X173" s="14">
        <v>27.648561098423059</v>
      </c>
      <c r="Y173" s="14">
        <v>25.883521172805779</v>
      </c>
      <c r="Z173" s="14">
        <v>42.217283171104128</v>
      </c>
      <c r="AA173" s="14">
        <v>29.297958337904923</v>
      </c>
      <c r="AB173" s="14">
        <v>30.293225647670141</v>
      </c>
      <c r="AC173" s="14">
        <v>30.807595066049828</v>
      </c>
      <c r="AD173" s="14">
        <v>18.884649801942842</v>
      </c>
      <c r="AE173" s="14">
        <v>14.148547713637264</v>
      </c>
      <c r="AF173" s="14">
        <v>11.518449546570446</v>
      </c>
      <c r="AG173" s="14">
        <v>23.467570528761001</v>
      </c>
      <c r="AH173" s="14">
        <v>14.959123915292034</v>
      </c>
      <c r="AI173" s="14">
        <v>16.23652663458309</v>
      </c>
      <c r="AJ173" s="14">
        <v>12.649050498271718</v>
      </c>
      <c r="AK173" s="14">
        <v>11.222764827691689</v>
      </c>
      <c r="AL173" s="14">
        <v>9.979625839611538</v>
      </c>
      <c r="AM173" s="14">
        <v>11.739675267503085</v>
      </c>
      <c r="AN173" s="14">
        <v>12.197028637897368</v>
      </c>
      <c r="AO173" s="14">
        <v>15.364841461274327</v>
      </c>
      <c r="AP173" s="14">
        <v>15.175886274418243</v>
      </c>
      <c r="AQ173" s="14">
        <v>17.591443111426926</v>
      </c>
      <c r="AR173" s="14">
        <v>16.400554632213151</v>
      </c>
      <c r="AS173" s="14">
        <v>19.977735833119379</v>
      </c>
      <c r="AT173" s="14">
        <v>21.720002033656144</v>
      </c>
      <c r="AU173" s="14">
        <v>25.74489912989949</v>
      </c>
      <c r="AV173" s="14">
        <v>23.708558914559241</v>
      </c>
      <c r="AW173" s="14">
        <v>20.85671577745541</v>
      </c>
      <c r="AX173" s="14">
        <v>17.804220174752565</v>
      </c>
      <c r="AY173" s="14">
        <v>16.191323702160517</v>
      </c>
      <c r="AZ173" s="14">
        <v>14.778636201966222</v>
      </c>
      <c r="BA173" s="14">
        <v>16.580444218494424</v>
      </c>
      <c r="BB173" s="14">
        <v>9.9147687799124142</v>
      </c>
      <c r="BC173" s="14">
        <v>16.25802841582912</v>
      </c>
      <c r="BD173" s="14">
        <v>13.507898886383988</v>
      </c>
      <c r="BE173" s="14">
        <v>12.150487771739817</v>
      </c>
      <c r="BF173" s="14">
        <v>9.3629942135297153</v>
      </c>
      <c r="BG173" s="14">
        <v>15.415623044183128</v>
      </c>
    </row>
    <row r="174" spans="1:59" ht="15" customHeight="1" x14ac:dyDescent="0.2">
      <c r="A174" s="1"/>
      <c r="B174" s="15">
        <v>-0.24207050640505356</v>
      </c>
      <c r="C174" s="2"/>
      <c r="D174" s="2">
        <v>29</v>
      </c>
      <c r="E174" s="2" t="s">
        <v>145</v>
      </c>
      <c r="F174" s="2" t="s">
        <v>96</v>
      </c>
      <c r="G174" s="2"/>
      <c r="H174" s="7">
        <v>21</v>
      </c>
      <c r="I174" s="1"/>
      <c r="J174" s="2" t="s">
        <v>145</v>
      </c>
      <c r="K174" s="2" t="s">
        <v>145</v>
      </c>
      <c r="L174" s="14"/>
      <c r="M174" s="14">
        <v>3.8160571530538818</v>
      </c>
      <c r="N174" s="14">
        <v>3.9388665089282928</v>
      </c>
      <c r="O174" s="14">
        <v>4.4399397659711726</v>
      </c>
      <c r="P174" s="14">
        <v>2.977185900343605</v>
      </c>
      <c r="Q174" s="14">
        <v>4.1420711629761957</v>
      </c>
      <c r="R174" s="14">
        <v>4.3837147861492713</v>
      </c>
      <c r="S174" s="14">
        <v>4.5910671171825834</v>
      </c>
      <c r="T174" s="14">
        <v>3.4363548469674674</v>
      </c>
      <c r="U174" s="14">
        <v>4.4643578489887279</v>
      </c>
      <c r="V174" s="14">
        <v>4.7647632824912547</v>
      </c>
      <c r="W174" s="14">
        <v>4.8882795405868329</v>
      </c>
      <c r="X174" s="14">
        <v>4.5008030173658744</v>
      </c>
      <c r="Y174" s="14">
        <v>6.6623236004622308</v>
      </c>
      <c r="Z174" s="14">
        <v>8.0594517110912012</v>
      </c>
      <c r="AA174" s="14">
        <v>7.7871704350645032</v>
      </c>
      <c r="AB174" s="14">
        <v>7.2366825195195004</v>
      </c>
      <c r="AC174" s="14">
        <v>9.6351681608599282</v>
      </c>
      <c r="AD174" s="14">
        <v>9.3846635149832878</v>
      </c>
      <c r="AE174" s="14">
        <v>7.4801089436485668</v>
      </c>
      <c r="AF174" s="14">
        <v>8.0998320475119403</v>
      </c>
      <c r="AG174" s="14">
        <v>8.6819631784113351</v>
      </c>
      <c r="AH174" s="14">
        <v>9.0477566456296437</v>
      </c>
      <c r="AI174" s="14">
        <v>6.8293260793887489</v>
      </c>
      <c r="AJ174" s="14">
        <v>7.0691988435399411</v>
      </c>
      <c r="AK174" s="14">
        <v>8.1376110391212197</v>
      </c>
      <c r="AL174" s="14">
        <v>7.9718800906878249</v>
      </c>
      <c r="AM174" s="14">
        <v>5.7202315450711083</v>
      </c>
      <c r="AN174" s="14">
        <v>7.359917041602146</v>
      </c>
      <c r="AO174" s="14">
        <v>7.6710178327659015</v>
      </c>
      <c r="AP174" s="14">
        <v>8.1633383002440425</v>
      </c>
      <c r="AQ174" s="14">
        <v>5.9742558021258159</v>
      </c>
      <c r="AR174" s="14">
        <v>7.7466150229923922</v>
      </c>
      <c r="AS174" s="14">
        <v>7.4803790071531227</v>
      </c>
      <c r="AT174" s="14">
        <v>9.3398374653752434</v>
      </c>
      <c r="AU174" s="14">
        <v>7.4438847756133573</v>
      </c>
      <c r="AV174" s="14">
        <v>7.7227071928490236</v>
      </c>
      <c r="AW174" s="14">
        <v>7.7348928196272499</v>
      </c>
      <c r="AX174" s="14">
        <v>9.3941455551443305</v>
      </c>
      <c r="AY174" s="14">
        <v>7.0999675085098737</v>
      </c>
      <c r="AZ174" s="14">
        <v>7.2358537374962824</v>
      </c>
      <c r="BA174" s="14">
        <v>7.1235490748595449</v>
      </c>
      <c r="BB174" s="14">
        <v>3.2114278489810042</v>
      </c>
      <c r="BC174" s="14">
        <v>5.2045864911978148</v>
      </c>
      <c r="BD174" s="14">
        <v>5.9682697317889595</v>
      </c>
      <c r="BE174" s="14">
        <v>7.669372101984969</v>
      </c>
      <c r="BF174" s="14">
        <v>6.5803795979082391</v>
      </c>
      <c r="BG174" s="14">
        <v>7.2111922512034639</v>
      </c>
    </row>
    <row r="175" spans="1:59" ht="15" customHeight="1" x14ac:dyDescent="0.2">
      <c r="A175" s="1"/>
      <c r="B175" s="15">
        <v>0.7471694578339787</v>
      </c>
      <c r="C175" s="2"/>
      <c r="D175" s="2">
        <v>30</v>
      </c>
      <c r="E175" s="2" t="s">
        <v>146</v>
      </c>
      <c r="F175" s="2" t="s">
        <v>96</v>
      </c>
      <c r="G175" s="2"/>
      <c r="H175" s="7">
        <v>22</v>
      </c>
      <c r="I175" s="1"/>
      <c r="J175" s="2" t="s">
        <v>146</v>
      </c>
      <c r="L175" s="14"/>
      <c r="M175" s="14">
        <v>26.618363783867913</v>
      </c>
      <c r="N175" s="14">
        <v>23.51025263189721</v>
      </c>
      <c r="O175" s="14">
        <v>43.902017849751346</v>
      </c>
      <c r="P175" s="14">
        <v>14.723733413742767</v>
      </c>
      <c r="Q175" s="14">
        <v>36.862244793882482</v>
      </c>
      <c r="R175" s="14">
        <v>37.795290322883957</v>
      </c>
      <c r="S175" s="14">
        <v>46.898829045429046</v>
      </c>
      <c r="T175" s="14">
        <v>23.970913594913149</v>
      </c>
      <c r="U175" s="14">
        <v>31.546571184721529</v>
      </c>
      <c r="V175" s="14">
        <v>38.737280542286626</v>
      </c>
      <c r="W175" s="14">
        <v>29.913852596026612</v>
      </c>
      <c r="X175" s="14">
        <v>13.752619487280324</v>
      </c>
      <c r="Y175" s="14">
        <v>48.141692706119215</v>
      </c>
      <c r="Z175" s="14">
        <v>64.69207128996031</v>
      </c>
      <c r="AA175" s="14">
        <v>31.622376511240756</v>
      </c>
      <c r="AB175" s="14">
        <v>39.628125990502745</v>
      </c>
      <c r="AC175" s="14">
        <v>27.005804880224453</v>
      </c>
      <c r="AD175" s="14">
        <v>32.071379958766478</v>
      </c>
      <c r="AE175" s="14">
        <v>22.336633395992589</v>
      </c>
      <c r="AF175" s="14">
        <v>35.275811923145135</v>
      </c>
      <c r="AG175" s="14">
        <v>15.639665130397564</v>
      </c>
      <c r="AH175" s="14">
        <v>16.05165343681243</v>
      </c>
      <c r="AI175" s="14">
        <v>21.23233731685918</v>
      </c>
      <c r="AJ175" s="14">
        <v>19.199915465257806</v>
      </c>
      <c r="AK175" s="14">
        <v>13.70502591730776</v>
      </c>
      <c r="AL175" s="14">
        <v>13.724215854490994</v>
      </c>
      <c r="AM175" s="14">
        <v>14.648897904995193</v>
      </c>
      <c r="AN175" s="14">
        <v>28.044958632534495</v>
      </c>
      <c r="AO175" s="14">
        <v>17.233771475295445</v>
      </c>
      <c r="AP175" s="14">
        <v>34.434870934801381</v>
      </c>
      <c r="AQ175" s="14">
        <v>25.35355678182551</v>
      </c>
      <c r="AR175" s="14">
        <v>16.548017121033023</v>
      </c>
      <c r="AS175" s="14">
        <v>23.202498651469298</v>
      </c>
      <c r="AT175" s="14">
        <v>21.57254908326891</v>
      </c>
      <c r="AU175" s="14">
        <v>11.834583322732026</v>
      </c>
      <c r="AV175" s="14">
        <v>17.560825841728537</v>
      </c>
      <c r="AW175" s="14">
        <v>26.176334879946022</v>
      </c>
      <c r="AX175" s="14">
        <v>19.241406326853618</v>
      </c>
      <c r="AY175" s="14">
        <v>15.072683148796784</v>
      </c>
      <c r="AZ175" s="14">
        <v>29.102941898394839</v>
      </c>
      <c r="BA175" s="14">
        <v>31.90490909224177</v>
      </c>
      <c r="BB175" s="14">
        <v>23.871312436528846</v>
      </c>
      <c r="BC175" s="14">
        <v>55.623457694798432</v>
      </c>
      <c r="BD175" s="14">
        <v>35.673268714083335</v>
      </c>
      <c r="BE175" s="14">
        <v>53.421999727089492</v>
      </c>
      <c r="BF175" s="14">
        <v>12.210225595368639</v>
      </c>
      <c r="BG175" s="14">
        <v>18.884567454685957</v>
      </c>
    </row>
    <row r="176" spans="1:59" ht="15" customHeight="1" x14ac:dyDescent="0.2">
      <c r="A176" s="1"/>
      <c r="B176" s="15">
        <v>-1.4504854368932341E-2</v>
      </c>
      <c r="C176" s="2"/>
      <c r="D176" s="2">
        <v>31</v>
      </c>
      <c r="E176" s="2" t="s">
        <v>147</v>
      </c>
      <c r="F176" s="2" t="s">
        <v>96</v>
      </c>
      <c r="G176" s="2"/>
      <c r="H176" s="7">
        <v>23</v>
      </c>
      <c r="I176" s="1"/>
      <c r="J176" s="2" t="s">
        <v>147</v>
      </c>
      <c r="K176" s="2" t="s">
        <v>147</v>
      </c>
      <c r="L176" s="14"/>
      <c r="M176" s="14">
        <v>14.218584660319307</v>
      </c>
      <c r="N176" s="14">
        <v>15.340048634209213</v>
      </c>
      <c r="O176" s="14">
        <v>13.683515969046233</v>
      </c>
      <c r="P176" s="14">
        <v>17.088996964909363</v>
      </c>
      <c r="Q176" s="14">
        <v>14.938562596599692</v>
      </c>
      <c r="R176" s="14">
        <v>15.324309119010818</v>
      </c>
      <c r="S176" s="14">
        <v>15.70940030911901</v>
      </c>
      <c r="T176" s="14">
        <v>18.378763523956721</v>
      </c>
      <c r="U176" s="14">
        <v>16.303195043103447</v>
      </c>
      <c r="V176" s="14">
        <v>15.38286637931034</v>
      </c>
      <c r="W176" s="14">
        <v>16.70049568965517</v>
      </c>
      <c r="X176" s="14">
        <v>19.269547413793099</v>
      </c>
      <c r="Y176" s="14">
        <v>17.841102812499997</v>
      </c>
      <c r="Z176" s="14">
        <v>18.236422499999996</v>
      </c>
      <c r="AA176" s="14">
        <v>21.349296874999997</v>
      </c>
      <c r="AB176" s="14">
        <v>22.277399999999997</v>
      </c>
      <c r="AC176" s="14">
        <v>21.743681233522224</v>
      </c>
      <c r="AD176" s="14">
        <v>19.17330004110152</v>
      </c>
      <c r="AE176" s="14">
        <v>18.900979842931935</v>
      </c>
      <c r="AF176" s="14">
        <v>15.677059999999997</v>
      </c>
      <c r="AG176" s="14">
        <v>13.182608251807739</v>
      </c>
      <c r="AH176" s="14">
        <v>10.154978421701603</v>
      </c>
      <c r="AI176" s="14">
        <v>14.582515183246073</v>
      </c>
      <c r="AJ176" s="14">
        <v>10.027940294211701</v>
      </c>
      <c r="AK176" s="14">
        <v>10.760146320714588</v>
      </c>
      <c r="AL176" s="14">
        <v>9.6734140156185795</v>
      </c>
      <c r="AM176" s="14">
        <v>10.553250261780104</v>
      </c>
      <c r="AN176" s="14">
        <v>11.011645922609528</v>
      </c>
      <c r="AO176" s="14">
        <v>10.081522628668651</v>
      </c>
      <c r="AP176" s="14">
        <v>8.7959131113851203</v>
      </c>
      <c r="AQ176" s="14">
        <v>11.207068062827222</v>
      </c>
      <c r="AR176" s="14">
        <v>12.187725107131433</v>
      </c>
      <c r="AS176" s="14">
        <v>10.884548760102085</v>
      </c>
      <c r="AT176" s="14">
        <v>9.5282544225236325</v>
      </c>
      <c r="AU176" s="14">
        <v>12.084524869109945</v>
      </c>
      <c r="AV176" s="14">
        <v>13.10686811570195</v>
      </c>
      <c r="AW176" s="14">
        <v>11.558182710506166</v>
      </c>
      <c r="AX176" s="14">
        <v>10.086484599424578</v>
      </c>
      <c r="AY176" s="14">
        <v>12.666886125654447</v>
      </c>
      <c r="AZ176" s="14">
        <v>13.79424040917301</v>
      </c>
      <c r="BA176" s="14">
        <v>10.795302439455552</v>
      </c>
      <c r="BB176" s="14">
        <v>4.8614238397698326</v>
      </c>
      <c r="BC176" s="14">
        <v>9.0231976795396633</v>
      </c>
      <c r="BD176" s="14">
        <v>10.13370876915495</v>
      </c>
      <c r="BE176" s="14">
        <v>10.302611250441942</v>
      </c>
      <c r="BF176" s="14">
        <v>10.794044200459618</v>
      </c>
      <c r="BG176" s="14">
        <v>11.9468757854826</v>
      </c>
    </row>
    <row r="177" spans="1:59" ht="15" customHeight="1" x14ac:dyDescent="0.2">
      <c r="A177" s="1"/>
      <c r="B177" s="15">
        <v>0.70444450958239035</v>
      </c>
      <c r="C177" s="2"/>
      <c r="D177" s="2">
        <v>32</v>
      </c>
      <c r="E177" s="2" t="s">
        <v>148</v>
      </c>
      <c r="F177" s="2" t="s">
        <v>96</v>
      </c>
      <c r="G177" s="2"/>
      <c r="H177" s="7">
        <v>24</v>
      </c>
      <c r="I177" s="1"/>
      <c r="J177" s="2" t="s">
        <v>148</v>
      </c>
      <c r="K177" s="2" t="s">
        <v>148</v>
      </c>
      <c r="L177" s="14"/>
      <c r="M177" s="14">
        <v>53.233264949678492</v>
      </c>
      <c r="N177" s="14">
        <v>77.622723537252426</v>
      </c>
      <c r="O177" s="14">
        <v>71.141631559408779</v>
      </c>
      <c r="P177" s="14">
        <v>101.83723296992176</v>
      </c>
      <c r="Q177" s="14">
        <v>54.45929595962037</v>
      </c>
      <c r="R177" s="14">
        <v>61.261284904163134</v>
      </c>
      <c r="S177" s="14">
        <v>66.708732926154028</v>
      </c>
      <c r="T177" s="14">
        <v>84.417827550610411</v>
      </c>
      <c r="U177" s="14">
        <v>44.422965468023619</v>
      </c>
      <c r="V177" s="14">
        <v>49.768260514939882</v>
      </c>
      <c r="W177" s="14">
        <v>53.142213289235336</v>
      </c>
      <c r="X177" s="14">
        <v>76.856957322766249</v>
      </c>
      <c r="Y177" s="14">
        <v>56.409706429995126</v>
      </c>
      <c r="Z177" s="14">
        <v>66.356217380756647</v>
      </c>
      <c r="AA177" s="14">
        <v>50.837467412717039</v>
      </c>
      <c r="AB177" s="14">
        <v>77.828412621721753</v>
      </c>
      <c r="AC177" s="14">
        <v>45.913392196468365</v>
      </c>
      <c r="AD177" s="14">
        <v>51.918907850055014</v>
      </c>
      <c r="AE177" s="14">
        <v>50.355078208846251</v>
      </c>
      <c r="AF177" s="14">
        <v>76.429569777551094</v>
      </c>
      <c r="AG177" s="14">
        <v>46.192042110050039</v>
      </c>
      <c r="AH177" s="14">
        <v>52.765693604150727</v>
      </c>
      <c r="AI177" s="14">
        <v>70.923477041492305</v>
      </c>
      <c r="AJ177" s="14">
        <v>78.607480590607381</v>
      </c>
      <c r="AK177" s="14">
        <v>55.418799379609858</v>
      </c>
      <c r="AL177" s="14">
        <v>67.518781676124917</v>
      </c>
      <c r="AM177" s="14">
        <v>56.015818387590102</v>
      </c>
      <c r="AN177" s="14">
        <v>87.514333084895199</v>
      </c>
      <c r="AO177" s="14">
        <v>50.953707038425435</v>
      </c>
      <c r="AP177" s="14">
        <v>45.721453790055698</v>
      </c>
      <c r="AQ177" s="14">
        <v>46.444844854449073</v>
      </c>
      <c r="AR177" s="14">
        <v>72.26361791876451</v>
      </c>
      <c r="AS177" s="14">
        <v>41.369718890638637</v>
      </c>
      <c r="AT177" s="14">
        <v>47.383387495911514</v>
      </c>
      <c r="AU177" s="14">
        <v>49.077913460480914</v>
      </c>
      <c r="AV177" s="14">
        <v>72.074481221392205</v>
      </c>
      <c r="AW177" s="14">
        <v>43.242004263182892</v>
      </c>
      <c r="AX177" s="14">
        <v>45.755834788825709</v>
      </c>
      <c r="AY177" s="14">
        <v>46.559339593790391</v>
      </c>
      <c r="AZ177" s="14">
        <v>70.338694398368702</v>
      </c>
      <c r="BA177" s="14">
        <v>49.290789652268771</v>
      </c>
      <c r="BB177" s="14">
        <v>44.001298265058239</v>
      </c>
      <c r="BC177" s="14">
        <v>61.651707807799255</v>
      </c>
      <c r="BD177" s="14">
        <v>82.408424153436556</v>
      </c>
      <c r="BE177" s="14">
        <v>69.696501101201108</v>
      </c>
      <c r="BF177" s="14">
        <v>82.494095788165467</v>
      </c>
      <c r="BG177" s="14">
        <v>72.083147523591123</v>
      </c>
    </row>
    <row r="178" spans="1:59" ht="15" customHeight="1" x14ac:dyDescent="0.2">
      <c r="A178" s="1"/>
      <c r="B178" s="15">
        <v>0.92558797970314854</v>
      </c>
      <c r="C178" s="2"/>
      <c r="D178" s="2">
        <v>33</v>
      </c>
      <c r="E178" s="2" t="s">
        <v>99</v>
      </c>
      <c r="F178" s="2" t="s">
        <v>96</v>
      </c>
      <c r="G178" s="2"/>
      <c r="H178" s="7">
        <v>25</v>
      </c>
      <c r="I178" s="1"/>
      <c r="J178" s="2" t="s">
        <v>99</v>
      </c>
      <c r="K178" s="2" t="s">
        <v>99</v>
      </c>
      <c r="L178" s="14"/>
      <c r="M178" s="14">
        <v>39.418925121035983</v>
      </c>
      <c r="N178" s="14">
        <v>56.669648101996458</v>
      </c>
      <c r="O178" s="14">
        <v>55.160011611738867</v>
      </c>
      <c r="P178" s="14">
        <v>75.434385212795632</v>
      </c>
      <c r="Q178" s="14">
        <v>41.879205774694647</v>
      </c>
      <c r="R178" s="14">
        <v>43.032207045733216</v>
      </c>
      <c r="S178" s="14">
        <v>51.937372422734121</v>
      </c>
      <c r="T178" s="14">
        <v>61.646730241434028</v>
      </c>
      <c r="U178" s="14">
        <v>33.400833111150391</v>
      </c>
      <c r="V178" s="14">
        <v>32.478218340817406</v>
      </c>
      <c r="W178" s="14">
        <v>37.992113335691563</v>
      </c>
      <c r="X178" s="14">
        <v>56.315218611741301</v>
      </c>
      <c r="Y178" s="14">
        <v>43.90639174520436</v>
      </c>
      <c r="Z178" s="14">
        <v>50.825812648660118</v>
      </c>
      <c r="AA178" s="14">
        <v>35.348356472841019</v>
      </c>
      <c r="AB178" s="14">
        <v>57.695361424432669</v>
      </c>
      <c r="AC178" s="14">
        <v>32.907847924716592</v>
      </c>
      <c r="AD178" s="14">
        <v>36.70297639773824</v>
      </c>
      <c r="AE178" s="14">
        <v>36.805762410712695</v>
      </c>
      <c r="AF178" s="14">
        <v>58.329500682323371</v>
      </c>
      <c r="AG178" s="14">
        <v>33.884436824273472</v>
      </c>
      <c r="AH178" s="14">
        <v>37.950561103020355</v>
      </c>
      <c r="AI178" s="14">
        <v>57.072651808202906</v>
      </c>
      <c r="AJ178" s="14">
        <v>61.642547356215779</v>
      </c>
      <c r="AK178" s="14">
        <v>43.2448979162684</v>
      </c>
      <c r="AL178" s="14">
        <v>52.887625079162675</v>
      </c>
      <c r="AM178" s="14">
        <v>43.068232941989066</v>
      </c>
      <c r="AN178" s="14">
        <v>70.896262437663836</v>
      </c>
      <c r="AO178" s="14">
        <v>38.203100584251189</v>
      </c>
      <c r="AP178" s="14">
        <v>31.668217488857593</v>
      </c>
      <c r="AQ178" s="14">
        <v>33.238229670956919</v>
      </c>
      <c r="AR178" s="14">
        <v>55.755652126480136</v>
      </c>
      <c r="AS178" s="14">
        <v>29.21602341508811</v>
      </c>
      <c r="AT178" s="14">
        <v>33.451273352522819</v>
      </c>
      <c r="AU178" s="14">
        <v>35.923196512499572</v>
      </c>
      <c r="AV178" s="14">
        <v>55.852270856342216</v>
      </c>
      <c r="AW178" s="14">
        <v>31.288997046470342</v>
      </c>
      <c r="AX178" s="14">
        <v>32.009505860467016</v>
      </c>
      <c r="AY178" s="14">
        <v>33.815043702555734</v>
      </c>
      <c r="AZ178" s="14">
        <v>53.686230900176994</v>
      </c>
      <c r="BA178" s="14">
        <v>37.694125408746856</v>
      </c>
      <c r="BB178" s="14">
        <v>32.760778579081403</v>
      </c>
      <c r="BC178" s="14">
        <v>50.061223688445168</v>
      </c>
      <c r="BD178" s="14">
        <v>66.804510337169447</v>
      </c>
      <c r="BE178" s="14">
        <v>58.202988295247849</v>
      </c>
      <c r="BF178" s="14">
        <v>68.661065352878367</v>
      </c>
      <c r="BG178" s="14">
        <v>60.284759469274725</v>
      </c>
    </row>
    <row r="179" spans="1:59" ht="15" customHeight="1" x14ac:dyDescent="0.2">
      <c r="A179" s="1"/>
      <c r="B179" s="15">
        <v>0.54130297635538249</v>
      </c>
      <c r="C179" s="2"/>
      <c r="D179" s="2">
        <v>34</v>
      </c>
      <c r="E179" s="2" t="s">
        <v>149</v>
      </c>
      <c r="F179" s="2" t="s">
        <v>96</v>
      </c>
      <c r="G179" s="2"/>
      <c r="H179" s="7">
        <v>26</v>
      </c>
      <c r="I179" s="1"/>
      <c r="J179" s="2" t="s">
        <v>149</v>
      </c>
      <c r="K179" s="2" t="s">
        <v>149</v>
      </c>
      <c r="L179" s="14"/>
      <c r="M179" s="14">
        <v>3.8292373405999451</v>
      </c>
      <c r="N179" s="14">
        <v>5.7302384364131775</v>
      </c>
      <c r="O179" s="14">
        <v>4.3928929964461227</v>
      </c>
      <c r="P179" s="14">
        <v>6.4857197652968903</v>
      </c>
      <c r="Q179" s="14">
        <v>4.3352433570838738</v>
      </c>
      <c r="R179" s="14">
        <v>4.5416012185690713</v>
      </c>
      <c r="S179" s="14">
        <v>5.1891296414090178</v>
      </c>
      <c r="T179" s="14">
        <v>6.4940367574789182</v>
      </c>
      <c r="U179" s="14">
        <v>3.3718909731031403</v>
      </c>
      <c r="V179" s="14">
        <v>4.2435231954192556</v>
      </c>
      <c r="W179" s="14">
        <v>3.9891046816040232</v>
      </c>
      <c r="X179" s="14">
        <v>5.9823015510537001</v>
      </c>
      <c r="Y179" s="14">
        <v>3.5165555533758557</v>
      </c>
      <c r="Z179" s="14">
        <v>5.113314398927522</v>
      </c>
      <c r="AA179" s="14">
        <v>4.3306052000064597</v>
      </c>
      <c r="AB179" s="14">
        <v>6.6861226016924844</v>
      </c>
      <c r="AC179" s="14">
        <v>3.865870980575175</v>
      </c>
      <c r="AD179" s="14">
        <v>4.284280320687964</v>
      </c>
      <c r="AE179" s="14">
        <v>3.3860215183463982</v>
      </c>
      <c r="AF179" s="14">
        <v>6.823916004244821</v>
      </c>
      <c r="AG179" s="14">
        <v>3.5795640384890173</v>
      </c>
      <c r="AH179" s="14">
        <v>4.1006625723556942</v>
      </c>
      <c r="AI179" s="14">
        <v>3.6785009590962394</v>
      </c>
      <c r="AJ179" s="14">
        <v>6.1769109800895796</v>
      </c>
      <c r="AK179" s="14">
        <v>3.7644963381582759</v>
      </c>
      <c r="AL179" s="14">
        <v>4.7075480635677849</v>
      </c>
      <c r="AM179" s="14">
        <v>3.2375171360100801</v>
      </c>
      <c r="AN179" s="14">
        <v>6.2245152002868664</v>
      </c>
      <c r="AO179" s="14">
        <v>4.0395105710288188</v>
      </c>
      <c r="AP179" s="14">
        <v>3.830868017298247</v>
      </c>
      <c r="AQ179" s="14">
        <v>3.1979417259788088</v>
      </c>
      <c r="AR179" s="14">
        <v>5.9447603054093818</v>
      </c>
      <c r="AS179" s="14">
        <v>3.3496533021789636</v>
      </c>
      <c r="AT179" s="14">
        <v>3.9837752823440908</v>
      </c>
      <c r="AU179" s="14">
        <v>3.2655739233837759</v>
      </c>
      <c r="AV179" s="14">
        <v>5.8661234323579761</v>
      </c>
      <c r="AW179" s="14">
        <v>3.7026124468977981</v>
      </c>
      <c r="AX179" s="14">
        <v>4.0970666830793938</v>
      </c>
      <c r="AY179" s="14">
        <v>3.2843554743413597</v>
      </c>
      <c r="AZ179" s="14">
        <v>6.3171035988315225</v>
      </c>
      <c r="BA179" s="14">
        <v>4.2830121950461555</v>
      </c>
      <c r="BB179" s="14">
        <v>4.0628401852067331</v>
      </c>
      <c r="BC179" s="14">
        <v>4.8858698414108188</v>
      </c>
      <c r="BD179" s="14">
        <v>7.4582150533248317</v>
      </c>
      <c r="BE179" s="14">
        <v>5.0842152488554033</v>
      </c>
      <c r="BF179" s="14">
        <v>6.1462620501066052</v>
      </c>
      <c r="BG179" s="14">
        <v>4.5488240139117178</v>
      </c>
    </row>
    <row r="180" spans="1:59" ht="15" customHeight="1" x14ac:dyDescent="0.2">
      <c r="A180" s="1"/>
      <c r="B180" s="15">
        <v>2.179460115091425E-2</v>
      </c>
      <c r="C180" s="2"/>
      <c r="D180" s="2">
        <v>35</v>
      </c>
      <c r="E180" s="2" t="s">
        <v>150</v>
      </c>
      <c r="F180" s="2" t="s">
        <v>96</v>
      </c>
      <c r="G180" s="2"/>
      <c r="H180" s="7">
        <v>27</v>
      </c>
      <c r="I180" s="1"/>
      <c r="J180" s="2" t="s">
        <v>150</v>
      </c>
      <c r="K180" s="2" t="s">
        <v>150</v>
      </c>
      <c r="L180" s="14"/>
      <c r="M180" s="14">
        <v>5.8555758739273207</v>
      </c>
      <c r="N180" s="14">
        <v>7.4715616215588048</v>
      </c>
      <c r="O180" s="14">
        <v>5.2670627056681756</v>
      </c>
      <c r="P180" s="14">
        <v>8.8746088912529739</v>
      </c>
      <c r="Q180" s="14">
        <v>4.1911626917058395</v>
      </c>
      <c r="R180" s="14">
        <v>6.0648084922942891</v>
      </c>
      <c r="S180" s="14">
        <v>4.3127773982172242</v>
      </c>
      <c r="T180" s="14">
        <v>7.2910701271914977</v>
      </c>
      <c r="U180" s="14">
        <v>3.6701483295501003</v>
      </c>
      <c r="V180" s="14">
        <v>4.9375487832697562</v>
      </c>
      <c r="W180" s="14">
        <v>4.9679616636026482</v>
      </c>
      <c r="X180" s="14">
        <v>4.7805421556505694</v>
      </c>
      <c r="Y180" s="14">
        <v>4.0570208250020112</v>
      </c>
      <c r="Z180" s="14">
        <v>4.4478124256712475</v>
      </c>
      <c r="AA180" s="14">
        <v>4.9155767329184243</v>
      </c>
      <c r="AB180" s="14">
        <v>4.9652065362225457</v>
      </c>
      <c r="AC180" s="14">
        <v>4.4716770364317897</v>
      </c>
      <c r="AD180" s="14">
        <v>4.2637012651817576</v>
      </c>
      <c r="AE180" s="14">
        <v>4.629673773172752</v>
      </c>
      <c r="AF180" s="14">
        <v>4.6198887657757304</v>
      </c>
      <c r="AG180" s="14">
        <v>4.5152454436832699</v>
      </c>
      <c r="AH180" s="14">
        <v>4.5892360534086674</v>
      </c>
      <c r="AI180" s="14">
        <v>5.1662585632945381</v>
      </c>
      <c r="AJ180" s="14">
        <v>4.7448456621014428</v>
      </c>
      <c r="AK180" s="14">
        <v>4.4958239415384114</v>
      </c>
      <c r="AL180" s="14">
        <v>4.340508750010418</v>
      </c>
      <c r="AM180" s="14">
        <v>4.7947803095909487</v>
      </c>
      <c r="AN180" s="14">
        <v>4.5964374469444911</v>
      </c>
      <c r="AO180" s="14">
        <v>4.8165958831454239</v>
      </c>
      <c r="AP180" s="14">
        <v>4.685435283899853</v>
      </c>
      <c r="AQ180" s="14">
        <v>5.1168854575133444</v>
      </c>
      <c r="AR180" s="14">
        <v>4.6912874868749936</v>
      </c>
      <c r="AS180" s="14">
        <v>4.940682173371564</v>
      </c>
      <c r="AT180" s="14">
        <v>4.4946142710446093</v>
      </c>
      <c r="AU180" s="14">
        <v>4.9420992645975721</v>
      </c>
      <c r="AV180" s="14">
        <v>4.5023423326920131</v>
      </c>
      <c r="AW180" s="14">
        <v>4.5027027698147544</v>
      </c>
      <c r="AX180" s="14">
        <v>4.4382238847792994</v>
      </c>
      <c r="AY180" s="14">
        <v>4.732503907293296</v>
      </c>
      <c r="AZ180" s="14">
        <v>4.3940265613601763</v>
      </c>
      <c r="BA180" s="14">
        <v>3.7533446484757564</v>
      </c>
      <c r="BB180" s="14">
        <v>3.1312910609201023</v>
      </c>
      <c r="BC180" s="14">
        <v>3.1995937712232765</v>
      </c>
      <c r="BD180" s="14">
        <v>3.1876062925422799</v>
      </c>
      <c r="BE180" s="14">
        <v>3.1590947439728403</v>
      </c>
      <c r="BF180" s="14">
        <v>3.5212208732204933</v>
      </c>
      <c r="BG180" s="14">
        <v>3.5240644733486661</v>
      </c>
    </row>
    <row r="181" spans="1:59" ht="15" customHeight="1" x14ac:dyDescent="0.2">
      <c r="A181" s="1"/>
      <c r="B181" s="15">
        <v>-5.3567893413116074E-2</v>
      </c>
      <c r="C181" s="2"/>
      <c r="D181" s="2">
        <v>36</v>
      </c>
      <c r="E181" s="2" t="s">
        <v>151</v>
      </c>
      <c r="F181" s="2" t="s">
        <v>96</v>
      </c>
      <c r="G181" s="2"/>
      <c r="H181" s="7">
        <v>28</v>
      </c>
      <c r="I181" s="1"/>
      <c r="J181" s="2" t="s">
        <v>151</v>
      </c>
      <c r="K181" s="2" t="s">
        <v>151</v>
      </c>
      <c r="L181" s="14"/>
      <c r="M181" s="14">
        <v>4.1295266141152362</v>
      </c>
      <c r="N181" s="14">
        <v>7.7512753772839913</v>
      </c>
      <c r="O181" s="14">
        <v>6.3216642455556036</v>
      </c>
      <c r="P181" s="14">
        <v>11.042519100576248</v>
      </c>
      <c r="Q181" s="14">
        <v>4.0536841361360061</v>
      </c>
      <c r="R181" s="14">
        <v>7.6226681475665483</v>
      </c>
      <c r="S181" s="14">
        <v>5.2694534637936759</v>
      </c>
      <c r="T181" s="14">
        <v>8.9859904245059692</v>
      </c>
      <c r="U181" s="14">
        <v>3.9800930542199873</v>
      </c>
      <c r="V181" s="14">
        <v>8.1089701954334501</v>
      </c>
      <c r="W181" s="14">
        <v>6.1930336083371014</v>
      </c>
      <c r="X181" s="14">
        <v>9.7788950043206704</v>
      </c>
      <c r="Y181" s="14">
        <v>4.929738306412891</v>
      </c>
      <c r="Z181" s="14">
        <v>5.9692779074977533</v>
      </c>
      <c r="AA181" s="14">
        <v>6.2429290069511438</v>
      </c>
      <c r="AB181" s="14">
        <v>8.4817220593740643</v>
      </c>
      <c r="AC181" s="14">
        <v>4.6679962547448088</v>
      </c>
      <c r="AD181" s="14">
        <v>6.6679498664470493</v>
      </c>
      <c r="AE181" s="14">
        <v>5.5336205066144117</v>
      </c>
      <c r="AF181" s="14">
        <v>6.6562643252071698</v>
      </c>
      <c r="AG181" s="14">
        <v>4.2127958036042816</v>
      </c>
      <c r="AH181" s="14">
        <v>6.125233875366014</v>
      </c>
      <c r="AI181" s="14">
        <v>5.0060657108986151</v>
      </c>
      <c r="AJ181" s="14">
        <v>6.0431765922005773</v>
      </c>
      <c r="AK181" s="14">
        <v>3.9135811836447654</v>
      </c>
      <c r="AL181" s="14">
        <v>5.5830997833840321</v>
      </c>
      <c r="AM181" s="14">
        <v>4.9152880000000003</v>
      </c>
      <c r="AN181" s="14">
        <v>5.7971179999999993</v>
      </c>
      <c r="AO181" s="14">
        <v>3.8944999999999999</v>
      </c>
      <c r="AP181" s="14">
        <v>5.5369329999999994</v>
      </c>
      <c r="AQ181" s="14">
        <v>4.891788</v>
      </c>
      <c r="AR181" s="14">
        <v>5.8719179999999991</v>
      </c>
      <c r="AS181" s="14">
        <v>3.8633599999999992</v>
      </c>
      <c r="AT181" s="14">
        <v>5.4537245900000002</v>
      </c>
      <c r="AU181" s="14">
        <v>4.9470437600000006</v>
      </c>
      <c r="AV181" s="14">
        <v>5.8537445999999997</v>
      </c>
      <c r="AW181" s="14">
        <v>3.7476919999999998</v>
      </c>
      <c r="AX181" s="14">
        <v>5.211038360499999</v>
      </c>
      <c r="AY181" s="14">
        <v>4.7274365095999986</v>
      </c>
      <c r="AZ181" s="14">
        <v>5.9413333379999997</v>
      </c>
      <c r="BA181" s="14">
        <v>3.5603073999999992</v>
      </c>
      <c r="BB181" s="14">
        <v>4.0463884398499994</v>
      </c>
      <c r="BC181" s="14">
        <v>3.5050205067199998</v>
      </c>
      <c r="BD181" s="14">
        <v>4.9580924704000005</v>
      </c>
      <c r="BE181" s="14">
        <v>3.2502028131249991</v>
      </c>
      <c r="BF181" s="14">
        <v>4.1655475119600007</v>
      </c>
      <c r="BG181" s="14">
        <v>3.7254995670559996</v>
      </c>
    </row>
    <row r="182" spans="1:59" ht="15" customHeight="1" x14ac:dyDescent="0.2">
      <c r="A182" s="1"/>
      <c r="B182" s="15">
        <v>0.7630620660512164</v>
      </c>
      <c r="C182" s="2"/>
      <c r="D182" s="2">
        <v>37</v>
      </c>
      <c r="E182" s="2" t="s">
        <v>100</v>
      </c>
      <c r="F182" s="2" t="s">
        <v>96</v>
      </c>
      <c r="G182" s="2"/>
      <c r="H182" s="7">
        <v>29</v>
      </c>
      <c r="I182" s="1"/>
      <c r="J182" s="2" t="s">
        <v>100</v>
      </c>
      <c r="K182" s="2" t="s">
        <v>100</v>
      </c>
      <c r="L182" s="14"/>
      <c r="M182" s="14">
        <v>65.358174583983086</v>
      </c>
      <c r="N182" s="14">
        <v>133.07776762927779</v>
      </c>
      <c r="O182" s="14">
        <v>69.545260502551685</v>
      </c>
      <c r="P182" s="14">
        <v>126.49346177103814</v>
      </c>
      <c r="Q182" s="14">
        <v>92.058126763075393</v>
      </c>
      <c r="R182" s="14">
        <v>75.743358641890751</v>
      </c>
      <c r="S182" s="14">
        <v>131.00510110866111</v>
      </c>
      <c r="T182" s="14">
        <v>122.78275394945143</v>
      </c>
      <c r="U182" s="14">
        <v>69.70740216963938</v>
      </c>
      <c r="V182" s="14">
        <v>81.83053684768069</v>
      </c>
      <c r="W182" s="14">
        <v>70.903058231644707</v>
      </c>
      <c r="X182" s="14">
        <v>94.888389287874048</v>
      </c>
      <c r="Y182" s="14">
        <v>58.201215440003025</v>
      </c>
      <c r="Z182" s="14">
        <v>94.615667691409669</v>
      </c>
      <c r="AA182" s="14">
        <v>71.109891062068527</v>
      </c>
      <c r="AB182" s="14">
        <v>112.5451115267294</v>
      </c>
      <c r="AC182" s="14">
        <v>65.056194280245123</v>
      </c>
      <c r="AD182" s="14">
        <v>54.012223144526338</v>
      </c>
      <c r="AE182" s="14">
        <v>57.884120822243219</v>
      </c>
      <c r="AF182" s="14">
        <v>97.486897493788689</v>
      </c>
      <c r="AG182" s="14">
        <v>71.191485061950814</v>
      </c>
      <c r="AH182" s="14">
        <v>60.53183962902267</v>
      </c>
      <c r="AI182" s="14">
        <v>71.653129716092593</v>
      </c>
      <c r="AJ182" s="14">
        <v>94.182346955797655</v>
      </c>
      <c r="AK182" s="14">
        <v>68.934514016775097</v>
      </c>
      <c r="AL182" s="14">
        <v>55.95323959361491</v>
      </c>
      <c r="AM182" s="14">
        <v>46.276366184067811</v>
      </c>
      <c r="AN182" s="14">
        <v>106.88191469267848</v>
      </c>
      <c r="AO182" s="14">
        <v>77.518903453397812</v>
      </c>
      <c r="AP182" s="14">
        <v>54.032811277027605</v>
      </c>
      <c r="AQ182" s="14">
        <v>59.133550827925411</v>
      </c>
      <c r="AR182" s="14">
        <v>75.83333292353305</v>
      </c>
      <c r="AS182" s="14">
        <v>53.089418489091734</v>
      </c>
      <c r="AT182" s="14">
        <v>47.941953156866347</v>
      </c>
      <c r="AU182" s="14">
        <v>64.461704139983368</v>
      </c>
      <c r="AV182" s="14">
        <v>79.69321405007291</v>
      </c>
      <c r="AW182" s="14">
        <v>55.303292240286979</v>
      </c>
      <c r="AX182" s="14">
        <v>43.879220696166414</v>
      </c>
      <c r="AY182" s="14">
        <v>43.877176078621943</v>
      </c>
      <c r="AZ182" s="14">
        <v>77.934224356137065</v>
      </c>
      <c r="BA182" s="14">
        <v>83.807938083697024</v>
      </c>
      <c r="BB182" s="14">
        <v>77.70116316625608</v>
      </c>
      <c r="BC182" s="14">
        <v>57.444711363251805</v>
      </c>
      <c r="BD182" s="14">
        <v>85.433329399427009</v>
      </c>
      <c r="BE182" s="14">
        <v>83.612574767133779</v>
      </c>
      <c r="BF182" s="14">
        <v>87.056295624224475</v>
      </c>
      <c r="BG182" s="14">
        <v>69.726721875977674</v>
      </c>
    </row>
    <row r="183" spans="1:59" ht="15" customHeight="1" x14ac:dyDescent="0.2">
      <c r="A183" s="1"/>
      <c r="B183" s="15">
        <v>1.670890010117509</v>
      </c>
      <c r="C183" s="2"/>
      <c r="D183" s="2">
        <v>38</v>
      </c>
      <c r="E183" s="2" t="s">
        <v>152</v>
      </c>
      <c r="F183" s="2" t="s">
        <v>96</v>
      </c>
      <c r="G183" s="2"/>
      <c r="H183" s="7">
        <v>30</v>
      </c>
      <c r="I183" s="1"/>
      <c r="J183" s="2" t="s">
        <v>152</v>
      </c>
      <c r="K183" s="2" t="s">
        <v>152</v>
      </c>
      <c r="L183" s="14"/>
      <c r="M183" s="14">
        <v>4.2179973093719036</v>
      </c>
      <c r="N183" s="14">
        <v>4.2032745385282455</v>
      </c>
      <c r="O183" s="14">
        <v>2.8742282349479678</v>
      </c>
      <c r="P183" s="14">
        <v>10.724628205525272</v>
      </c>
      <c r="Q183" s="14">
        <v>4.3813175547049932</v>
      </c>
      <c r="R183" s="14">
        <v>4.6115075803114216</v>
      </c>
      <c r="S183" s="14">
        <v>6.1779611295226342</v>
      </c>
      <c r="T183" s="14">
        <v>10.499794085935678</v>
      </c>
      <c r="U183" s="14">
        <v>3.8213223070213029</v>
      </c>
      <c r="V183" s="14">
        <v>3.8531265173786831</v>
      </c>
      <c r="W183" s="14">
        <v>2.5439184502753922</v>
      </c>
      <c r="X183" s="14">
        <v>8.1563254345765213</v>
      </c>
      <c r="Y183" s="14">
        <v>3.3876440387985998</v>
      </c>
      <c r="Z183" s="14">
        <v>3.5352543982122584</v>
      </c>
      <c r="AA183" s="14">
        <v>2.5473266595608535</v>
      </c>
      <c r="AB183" s="14">
        <v>7.3358312235147984</v>
      </c>
      <c r="AC183" s="14">
        <v>2.9099999999999993</v>
      </c>
      <c r="AD183" s="14">
        <v>2.8467999999999996</v>
      </c>
      <c r="AE183" s="14">
        <v>2.2049999999999996</v>
      </c>
      <c r="AF183" s="14">
        <v>7.1725000000000003</v>
      </c>
      <c r="AG183" s="14">
        <v>3.5599999999999996</v>
      </c>
      <c r="AH183" s="14">
        <v>2.2683449999999996</v>
      </c>
      <c r="AI183" s="14">
        <v>0.90200000000000036</v>
      </c>
      <c r="AJ183" s="14">
        <v>6.3230000000000004</v>
      </c>
      <c r="AK183" s="14">
        <v>2.6870000000000003</v>
      </c>
      <c r="AL183" s="14">
        <v>-0.72480500000000081</v>
      </c>
      <c r="AM183" s="14">
        <v>1.1399999999999995</v>
      </c>
      <c r="AN183" s="14">
        <v>6.0585000000000004</v>
      </c>
      <c r="AO183" s="14">
        <v>3.8689999999999989</v>
      </c>
      <c r="AP183" s="14">
        <v>3.3235000000000001</v>
      </c>
      <c r="AQ183" s="14">
        <v>1.7810000000000004</v>
      </c>
      <c r="AR183" s="14">
        <v>4.2280000000000006</v>
      </c>
      <c r="AS183" s="14">
        <v>2.4919999999999991</v>
      </c>
      <c r="AT183" s="14">
        <v>1.7134999999999996</v>
      </c>
      <c r="AU183" s="14">
        <v>1.5179999999999996</v>
      </c>
      <c r="AV183" s="14">
        <v>6.08385</v>
      </c>
      <c r="AW183" s="14">
        <v>3.0890000000000004</v>
      </c>
      <c r="AX183" s="14">
        <v>1.7789999999999999</v>
      </c>
      <c r="AY183" s="14">
        <v>2.4409999999999998</v>
      </c>
      <c r="AZ183" s="14">
        <v>5.6408499999999995</v>
      </c>
      <c r="BA183" s="14">
        <v>3.2469999999999999</v>
      </c>
      <c r="BB183" s="14">
        <v>2.4556499999999994</v>
      </c>
      <c r="BC183" s="14">
        <v>3.1950000000000003</v>
      </c>
      <c r="BD183" s="14">
        <v>5.0440000000000005</v>
      </c>
      <c r="BE183" s="14">
        <v>3.9430000000000001</v>
      </c>
      <c r="BF183" s="14">
        <v>3.024</v>
      </c>
      <c r="BG183" s="14">
        <v>2.5899800000000002</v>
      </c>
    </row>
    <row r="184" spans="1:59" ht="15" customHeight="1" x14ac:dyDescent="0.2">
      <c r="A184" s="1"/>
      <c r="B184" s="15">
        <v>0.84929006859631317</v>
      </c>
      <c r="C184" s="2"/>
      <c r="D184" s="2">
        <v>39</v>
      </c>
      <c r="E184" s="2" t="s">
        <v>153</v>
      </c>
      <c r="F184" s="2" t="s">
        <v>96</v>
      </c>
      <c r="G184" s="2"/>
      <c r="H184" s="7">
        <v>31</v>
      </c>
      <c r="I184" s="1"/>
      <c r="J184" s="2" t="s">
        <v>153</v>
      </c>
      <c r="K184" s="2" t="s">
        <v>153</v>
      </c>
      <c r="L184" s="14"/>
      <c r="M184" s="14">
        <v>20.856085526314491</v>
      </c>
      <c r="N184" s="14">
        <v>50.960398365736239</v>
      </c>
      <c r="O184" s="14">
        <v>24.691190678664032</v>
      </c>
      <c r="P184" s="14">
        <v>40.121607306473827</v>
      </c>
      <c r="Q184" s="14">
        <v>36.739781404228019</v>
      </c>
      <c r="R184" s="14">
        <v>22.442285803815256</v>
      </c>
      <c r="S184" s="14">
        <v>54.093054253799771</v>
      </c>
      <c r="T184" s="14">
        <v>41.146580287139358</v>
      </c>
      <c r="U184" s="14">
        <v>22.567517104412239</v>
      </c>
      <c r="V184" s="14">
        <v>34.726921656272125</v>
      </c>
      <c r="W184" s="14">
        <v>29.672916510569575</v>
      </c>
      <c r="X184" s="14">
        <v>31.957729665070197</v>
      </c>
      <c r="Y184" s="14">
        <v>23.069170524407532</v>
      </c>
      <c r="Z184" s="14">
        <v>42.395521832044821</v>
      </c>
      <c r="AA184" s="14">
        <v>32.314744442110261</v>
      </c>
      <c r="AB184" s="14">
        <v>45.604186065358391</v>
      </c>
      <c r="AC184" s="14">
        <v>28.519656418055895</v>
      </c>
      <c r="AD184" s="14">
        <v>21.482947073603675</v>
      </c>
      <c r="AE184" s="14">
        <v>25.048577150468205</v>
      </c>
      <c r="AF184" s="14">
        <v>36.205110071340947</v>
      </c>
      <c r="AG184" s="14">
        <v>32.660415467485002</v>
      </c>
      <c r="AH184" s="14">
        <v>25.186128964386398</v>
      </c>
      <c r="AI184" s="14">
        <v>31.407473664141911</v>
      </c>
      <c r="AJ184" s="14">
        <v>36.882286360664921</v>
      </c>
      <c r="AK184" s="14">
        <v>32.005580761960658</v>
      </c>
      <c r="AL184" s="14">
        <v>24.034235192088037</v>
      </c>
      <c r="AM184" s="14">
        <v>18.498899220467965</v>
      </c>
      <c r="AN184" s="14">
        <v>46.576458160225712</v>
      </c>
      <c r="AO184" s="14">
        <v>37.973192518307485</v>
      </c>
      <c r="AP184" s="14">
        <v>22.568651508815773</v>
      </c>
      <c r="AQ184" s="14">
        <v>26.969429536901295</v>
      </c>
      <c r="AR184" s="14">
        <v>29.46</v>
      </c>
      <c r="AS184" s="14">
        <v>25.235379200000001</v>
      </c>
      <c r="AT184" s="14">
        <v>20.990000000000002</v>
      </c>
      <c r="AU184" s="14">
        <v>30.122575386318644</v>
      </c>
      <c r="AV184" s="14">
        <v>30.54</v>
      </c>
      <c r="AW184" s="14">
        <v>24.599999999999998</v>
      </c>
      <c r="AX184" s="14">
        <v>18.568999999999999</v>
      </c>
      <c r="AY184" s="14">
        <v>19.03</v>
      </c>
      <c r="AZ184" s="14">
        <v>34.020000000000003</v>
      </c>
      <c r="BA184" s="14">
        <v>47.657000000000004</v>
      </c>
      <c r="BB184" s="14">
        <v>45.06</v>
      </c>
      <c r="BC184" s="14">
        <v>30.7075</v>
      </c>
      <c r="BD184" s="14">
        <v>42.62</v>
      </c>
      <c r="BE184" s="14">
        <v>45.582126113928695</v>
      </c>
      <c r="BF184" s="14">
        <v>47.094666055136607</v>
      </c>
      <c r="BG184" s="14">
        <v>35.034925825902505</v>
      </c>
    </row>
    <row r="185" spans="1:59" ht="15" customHeight="1" x14ac:dyDescent="0.2">
      <c r="A185" s="1"/>
      <c r="B185" s="15">
        <v>1.3082706766917291</v>
      </c>
      <c r="C185" s="2"/>
      <c r="D185" s="2">
        <v>40</v>
      </c>
      <c r="E185" s="2" t="s">
        <v>154</v>
      </c>
      <c r="F185" s="2" t="s">
        <v>96</v>
      </c>
      <c r="G185" s="2"/>
      <c r="H185" s="7">
        <v>32</v>
      </c>
      <c r="I185" s="1"/>
      <c r="J185" s="2" t="s">
        <v>154</v>
      </c>
      <c r="K185" s="2" t="s">
        <v>154</v>
      </c>
      <c r="L185" s="14"/>
      <c r="M185" s="14">
        <v>5.1661590257879615</v>
      </c>
      <c r="N185" s="14">
        <v>6.514095988538684</v>
      </c>
      <c r="O185" s="14">
        <v>5.1965247134670483</v>
      </c>
      <c r="P185" s="14">
        <v>17.336638968481381</v>
      </c>
      <c r="Q185" s="14">
        <v>3.929800724637678</v>
      </c>
      <c r="R185" s="14">
        <v>5.4820652173913054</v>
      </c>
      <c r="S185" s="14">
        <v>3.7554064764492754</v>
      </c>
      <c r="T185" s="14">
        <v>13.752672101449278</v>
      </c>
      <c r="U185" s="14">
        <v>3.3881109550561765</v>
      </c>
      <c r="V185" s="14">
        <v>4.6075140449438203</v>
      </c>
      <c r="W185" s="14">
        <v>3.0924087078651668</v>
      </c>
      <c r="X185" s="14">
        <v>11.471404494382014</v>
      </c>
      <c r="Y185" s="14">
        <v>3.2323437500000014</v>
      </c>
      <c r="Z185" s="14">
        <v>4.3290625</v>
      </c>
      <c r="AA185" s="14">
        <v>3.1851562500000004</v>
      </c>
      <c r="AB185" s="14">
        <v>10.3675</v>
      </c>
      <c r="AC185" s="14">
        <v>3.0450000000000039</v>
      </c>
      <c r="AD185" s="14">
        <v>4.1449999999999996</v>
      </c>
      <c r="AE185" s="14">
        <v>3.0250000000000004</v>
      </c>
      <c r="AF185" s="14">
        <v>9.6750000000000007</v>
      </c>
      <c r="AG185" s="14">
        <v>2.8700000000000014</v>
      </c>
      <c r="AH185" s="14">
        <v>3.9899999999999993</v>
      </c>
      <c r="AI185" s="14">
        <v>2.9700000000000029</v>
      </c>
      <c r="AJ185" s="14">
        <v>9.399999999999995</v>
      </c>
      <c r="AK185" s="14">
        <v>2.8099999999999965</v>
      </c>
      <c r="AL185" s="14">
        <v>3.9899999999999993</v>
      </c>
      <c r="AM185" s="14">
        <v>2.9500000000000037</v>
      </c>
      <c r="AN185" s="14">
        <v>9.2070000000000007</v>
      </c>
      <c r="AO185" s="14">
        <v>2.7549999999999994</v>
      </c>
      <c r="AP185" s="14">
        <v>3.9350000000000023</v>
      </c>
      <c r="AQ185" s="14">
        <v>2.9300000000000037</v>
      </c>
      <c r="AR185" s="14">
        <v>9.2050000000000018</v>
      </c>
      <c r="AS185" s="14">
        <v>2.6917500000000012</v>
      </c>
      <c r="AT185" s="14">
        <v>3.9117499999999987</v>
      </c>
      <c r="AU185" s="14">
        <v>2.8617500000000025</v>
      </c>
      <c r="AV185" s="14">
        <v>9.0767499999999988</v>
      </c>
      <c r="AW185" s="14">
        <v>2.661337500000001</v>
      </c>
      <c r="AX185" s="14">
        <v>3.8193375000000001</v>
      </c>
      <c r="AY185" s="14">
        <v>2.8113374999999952</v>
      </c>
      <c r="AZ185" s="14">
        <v>8.8833375000000032</v>
      </c>
      <c r="BA185" s="14">
        <v>2.0010000000000021</v>
      </c>
      <c r="BB185" s="14">
        <v>1.7559999999999991</v>
      </c>
      <c r="BC185" s="14">
        <v>2.4263375000000003</v>
      </c>
      <c r="BD185" s="14">
        <v>7.6180124999999972</v>
      </c>
      <c r="BE185" s="14">
        <v>2.036999999999999</v>
      </c>
      <c r="BF185" s="14">
        <v>3.4039999999999941</v>
      </c>
      <c r="BG185" s="14">
        <v>2.7700000000000049</v>
      </c>
    </row>
    <row r="186" spans="1:59" ht="15" customHeight="1" x14ac:dyDescent="0.2">
      <c r="A186" s="1"/>
      <c r="B186" s="15">
        <v>0.20718131184411215</v>
      </c>
      <c r="C186" s="2"/>
      <c r="D186" s="2">
        <v>41</v>
      </c>
      <c r="E186" s="2" t="s">
        <v>155</v>
      </c>
      <c r="F186" s="2" t="s">
        <v>96</v>
      </c>
      <c r="G186" s="2"/>
      <c r="H186" s="7">
        <v>33</v>
      </c>
      <c r="I186" s="1"/>
      <c r="J186" s="2" t="s">
        <v>155</v>
      </c>
      <c r="K186" s="2" t="s">
        <v>155</v>
      </c>
      <c r="L186" s="14"/>
      <c r="M186" s="14">
        <v>2.5197539974238747</v>
      </c>
      <c r="N186" s="14">
        <v>3.1901258394162899</v>
      </c>
      <c r="O186" s="14">
        <v>2.4500028381282268</v>
      </c>
      <c r="P186" s="14">
        <v>3.4185239845432518</v>
      </c>
      <c r="Q186" s="14">
        <v>1.8657364239373999</v>
      </c>
      <c r="R186" s="14">
        <v>2.2659193643848479</v>
      </c>
      <c r="S186" s="14">
        <v>1.6739858603231963</v>
      </c>
      <c r="T186" s="14">
        <v>2.3619241797664356</v>
      </c>
      <c r="U186" s="14">
        <v>1.8105107474736559</v>
      </c>
      <c r="V186" s="14">
        <v>2.3012973610735834</v>
      </c>
      <c r="W186" s="14">
        <v>1.7338845938575167</v>
      </c>
      <c r="X186" s="14">
        <v>2.5329436532828971</v>
      </c>
      <c r="Y186" s="14">
        <v>1.5520026779597229</v>
      </c>
      <c r="Z186" s="14">
        <v>1.8751986063796322</v>
      </c>
      <c r="AA186" s="14">
        <v>2.0114049664369196</v>
      </c>
      <c r="AB186" s="14">
        <v>2.3334706119734894</v>
      </c>
      <c r="AC186" s="14">
        <v>1.7555847500504751</v>
      </c>
      <c r="AD186" s="14">
        <v>2.175067750143945</v>
      </c>
      <c r="AE186" s="14">
        <v>1.8541870827348239</v>
      </c>
      <c r="AF186" s="14">
        <v>2.5224196474099707</v>
      </c>
      <c r="AG186" s="14">
        <v>1.7447138123488874</v>
      </c>
      <c r="AH186" s="14">
        <v>2.0690891085570624</v>
      </c>
      <c r="AI186" s="14">
        <v>2.0321162443184386</v>
      </c>
      <c r="AJ186" s="14">
        <v>2.6456920362180978</v>
      </c>
      <c r="AK186" s="14">
        <v>1.7265888805341267</v>
      </c>
      <c r="AL186" s="14">
        <v>2.0599714368889823</v>
      </c>
      <c r="AM186" s="14">
        <v>1.8884212705207328</v>
      </c>
      <c r="AN186" s="14">
        <v>2.586316374172807</v>
      </c>
      <c r="AO186" s="14">
        <v>1.7476713739399079</v>
      </c>
      <c r="AP186" s="14">
        <v>2.088426033614267</v>
      </c>
      <c r="AQ186" s="14">
        <v>1.9068417884619502</v>
      </c>
      <c r="AR186" s="14">
        <v>2.6434414799418926</v>
      </c>
      <c r="AS186" s="14">
        <v>1.807060819437585</v>
      </c>
      <c r="AT186" s="14">
        <v>2.1823724999040639</v>
      </c>
      <c r="AU186" s="14">
        <v>1.9831650958800837</v>
      </c>
      <c r="AV186" s="14">
        <v>2.7156340479950472</v>
      </c>
      <c r="AW186" s="14">
        <v>1.8449958119434569</v>
      </c>
      <c r="AX186" s="14">
        <v>2.2279831146804452</v>
      </c>
      <c r="AY186" s="14">
        <v>2.0205453617331877</v>
      </c>
      <c r="AZ186" s="14">
        <v>2.755468558714973</v>
      </c>
      <c r="BA186" s="14">
        <v>1.7193162472671137</v>
      </c>
      <c r="BB186" s="14">
        <v>1.5719659535410746</v>
      </c>
      <c r="BC186" s="14">
        <v>1.5010821958154554</v>
      </c>
      <c r="BD186" s="14">
        <v>2.1040863947199782</v>
      </c>
      <c r="BE186" s="14">
        <v>1.5949574876926018</v>
      </c>
      <c r="BF186" s="14">
        <v>1.9021506663341916</v>
      </c>
      <c r="BG186" s="14">
        <v>1.8645731456678587</v>
      </c>
    </row>
    <row r="187" spans="1:59" ht="15" customHeight="1" x14ac:dyDescent="0.2">
      <c r="A187" s="1"/>
      <c r="B187" s="15">
        <v>1.5198893561115319</v>
      </c>
      <c r="C187" s="2"/>
      <c r="D187" s="2">
        <v>42</v>
      </c>
      <c r="E187" s="2" t="s">
        <v>156</v>
      </c>
      <c r="F187" s="2" t="s">
        <v>96</v>
      </c>
      <c r="G187" s="2"/>
      <c r="H187" s="7">
        <v>34</v>
      </c>
      <c r="I187" s="1"/>
      <c r="J187" s="2" t="s">
        <v>156</v>
      </c>
      <c r="K187" s="2" t="s">
        <v>156</v>
      </c>
      <c r="L187" s="14"/>
      <c r="M187" s="14">
        <v>6.7914736609609436</v>
      </c>
      <c r="N187" s="14">
        <v>10.788352262747361</v>
      </c>
      <c r="O187" s="14">
        <v>6.4991920229756204</v>
      </c>
      <c r="P187" s="14">
        <v>16.746084440447145</v>
      </c>
      <c r="Q187" s="14">
        <v>6.9193469938453527</v>
      </c>
      <c r="R187" s="14">
        <v>8.5112511363862726</v>
      </c>
      <c r="S187" s="14">
        <v>9.4598892175648039</v>
      </c>
      <c r="T187" s="14">
        <v>13.898742291509656</v>
      </c>
      <c r="U187" s="14">
        <v>6.9585691102010507</v>
      </c>
      <c r="V187" s="14">
        <v>9.2541188412052158</v>
      </c>
      <c r="W187" s="14">
        <v>5.4790935226381059</v>
      </c>
      <c r="X187" s="14">
        <v>13.306121510117439</v>
      </c>
      <c r="Y187" s="14">
        <v>5.921507805918619</v>
      </c>
      <c r="Z187" s="14">
        <v>6.3891097449294234</v>
      </c>
      <c r="AA187" s="14">
        <v>6.3883126998872566</v>
      </c>
      <c r="AB187" s="14">
        <v>13.961041342896962</v>
      </c>
      <c r="AC187" s="14">
        <v>6.359676904940299</v>
      </c>
      <c r="AD187" s="14">
        <v>5.6351608234426118</v>
      </c>
      <c r="AE187" s="14">
        <v>6.4431852330381574</v>
      </c>
      <c r="AF187" s="14">
        <v>14.884504249627728</v>
      </c>
      <c r="AG187" s="14">
        <v>5.8862797391959472</v>
      </c>
      <c r="AH187" s="14">
        <v>6.1014235244534074</v>
      </c>
      <c r="AI187" s="14">
        <v>7.484304851565156</v>
      </c>
      <c r="AJ187" s="14">
        <v>14.909227163514778</v>
      </c>
      <c r="AK187" s="14">
        <v>7.0505577745451991</v>
      </c>
      <c r="AL187" s="14">
        <v>7.3273878612184049</v>
      </c>
      <c r="AM187" s="14">
        <v>7.4256070671091017</v>
      </c>
      <c r="AN187" s="14">
        <v>15.326374445258455</v>
      </c>
      <c r="AO187" s="14">
        <v>7.0846951992354334</v>
      </c>
      <c r="AP187" s="14">
        <v>5.9416908348842252</v>
      </c>
      <c r="AQ187" s="14">
        <v>7.1694494250738314</v>
      </c>
      <c r="AR187" s="14">
        <v>13.355203628641148</v>
      </c>
      <c r="AS187" s="14">
        <v>6.0317705513091386</v>
      </c>
      <c r="AT187" s="14">
        <v>6.6244600157272835</v>
      </c>
      <c r="AU187" s="14">
        <v>8.3613934690968854</v>
      </c>
      <c r="AV187" s="14">
        <v>13.60872634923861</v>
      </c>
      <c r="AW187" s="14">
        <v>7.457523272171021</v>
      </c>
      <c r="AX187" s="14">
        <v>5.9457440847084619</v>
      </c>
      <c r="AY187" s="14">
        <v>6.808531076226263</v>
      </c>
      <c r="AZ187" s="14">
        <v>12.017368535432592</v>
      </c>
      <c r="BA187" s="14">
        <v>6.8022661805488962</v>
      </c>
      <c r="BB187" s="14">
        <v>5.8005514271150069</v>
      </c>
      <c r="BC187" s="14">
        <v>6.4230342024338469</v>
      </c>
      <c r="BD187" s="14">
        <v>10.569422016714523</v>
      </c>
      <c r="BE187" s="14">
        <v>5.9962534094879789</v>
      </c>
      <c r="BF187" s="14">
        <v>8.8583001134436863</v>
      </c>
      <c r="BG187" s="14">
        <v>9.7286477325098097</v>
      </c>
    </row>
    <row r="188" spans="1:59" ht="15" customHeight="1" x14ac:dyDescent="0.2">
      <c r="A188" s="1"/>
      <c r="B188" s="15">
        <v>0.35997855867791984</v>
      </c>
      <c r="C188" s="2"/>
      <c r="D188" s="2">
        <v>43</v>
      </c>
      <c r="E188" s="2" t="s">
        <v>157</v>
      </c>
      <c r="F188" s="2" t="s">
        <v>96</v>
      </c>
      <c r="G188" s="2"/>
      <c r="H188" s="7">
        <v>35</v>
      </c>
      <c r="I188" s="1"/>
      <c r="J188" s="2" t="s">
        <v>157</v>
      </c>
      <c r="K188" s="2" t="s">
        <v>157</v>
      </c>
      <c r="L188" s="14"/>
      <c r="M188" s="14">
        <v>13.661360841423948</v>
      </c>
      <c r="N188" s="14">
        <v>33.972940291262141</v>
      </c>
      <c r="O188" s="14">
        <v>15.580899029126215</v>
      </c>
      <c r="P188" s="14">
        <v>23.665044012944982</v>
      </c>
      <c r="Q188" s="14">
        <v>24.597273753684618</v>
      </c>
      <c r="R188" s="14">
        <v>17.407180432256816</v>
      </c>
      <c r="S188" s="14">
        <v>30.273841426942354</v>
      </c>
      <c r="T188" s="14">
        <v>24.477855025066162</v>
      </c>
      <c r="U188" s="14">
        <v>21.424346328748893</v>
      </c>
      <c r="V188" s="14">
        <v>13.501880627855009</v>
      </c>
      <c r="W188" s="14">
        <v>13.197918798678892</v>
      </c>
      <c r="X188" s="14">
        <v>14.068040693088832</v>
      </c>
      <c r="Y188" s="14">
        <v>11.635592022499999</v>
      </c>
      <c r="Z188" s="14">
        <v>19.521125793611109</v>
      </c>
      <c r="AA188" s="14">
        <v>12.450136177083332</v>
      </c>
      <c r="AB188" s="14">
        <v>18.129147033333332</v>
      </c>
      <c r="AC188" s="14">
        <v>12.488649999999998</v>
      </c>
      <c r="AD188" s="14">
        <v>9.7897777777777772</v>
      </c>
      <c r="AE188" s="14">
        <v>10.447605555555555</v>
      </c>
      <c r="AF188" s="14">
        <v>15.001333333333331</v>
      </c>
      <c r="AG188" s="14">
        <v>13.8409</v>
      </c>
      <c r="AH188" s="14">
        <v>10.986055555555556</v>
      </c>
      <c r="AI188" s="14">
        <v>13.620722222222222</v>
      </c>
      <c r="AJ188" s="14">
        <v>11.9</v>
      </c>
      <c r="AK188" s="14">
        <v>11.68</v>
      </c>
      <c r="AL188" s="14">
        <v>10.7</v>
      </c>
      <c r="AM188" s="14">
        <v>8.3000000000000007</v>
      </c>
      <c r="AN188" s="14">
        <v>14.940799999999999</v>
      </c>
      <c r="AO188" s="14">
        <v>13.4</v>
      </c>
      <c r="AP188" s="14">
        <v>9</v>
      </c>
      <c r="AQ188" s="14">
        <v>10.45</v>
      </c>
      <c r="AR188" s="14">
        <v>9.6300000000000008</v>
      </c>
      <c r="AS188" s="14">
        <v>8.23</v>
      </c>
      <c r="AT188" s="14">
        <v>7.05</v>
      </c>
      <c r="AU188" s="14">
        <v>11.14</v>
      </c>
      <c r="AV188" s="14">
        <v>10.130000000000001</v>
      </c>
      <c r="AW188" s="14">
        <v>8.91</v>
      </c>
      <c r="AX188" s="14">
        <v>6.74</v>
      </c>
      <c r="AY188" s="14">
        <v>6.4850000000000003</v>
      </c>
      <c r="AZ188" s="14">
        <v>7.6850000000000005</v>
      </c>
      <c r="BA188" s="14">
        <v>14</v>
      </c>
      <c r="BB188" s="14">
        <v>11.8</v>
      </c>
      <c r="BC188" s="14">
        <v>7.5</v>
      </c>
      <c r="BD188" s="14">
        <v>9.6</v>
      </c>
      <c r="BE188" s="14">
        <v>13</v>
      </c>
      <c r="BF188" s="14">
        <v>12</v>
      </c>
      <c r="BG188" s="14">
        <v>9.1</v>
      </c>
    </row>
    <row r="189" spans="1:59" ht="15" customHeight="1" x14ac:dyDescent="0.2">
      <c r="A189" s="1"/>
      <c r="B189" s="15">
        <v>0.49126473563798267</v>
      </c>
      <c r="C189" s="2"/>
      <c r="D189" s="2">
        <v>44</v>
      </c>
      <c r="E189" s="2" t="s">
        <v>158</v>
      </c>
      <c r="F189" s="2" t="s">
        <v>96</v>
      </c>
      <c r="G189" s="2"/>
      <c r="H189" s="7">
        <v>36</v>
      </c>
      <c r="I189" s="1"/>
      <c r="J189" s="2" t="s">
        <v>158</v>
      </c>
      <c r="K189" s="2" t="s">
        <v>158</v>
      </c>
      <c r="L189" s="14"/>
      <c r="M189" s="14">
        <v>2.3814544718774999</v>
      </c>
      <c r="N189" s="14">
        <v>6.0057268987106243</v>
      </c>
      <c r="O189" s="14">
        <v>2.5397270336018751</v>
      </c>
      <c r="P189" s="14">
        <v>2.81036328074125</v>
      </c>
      <c r="Q189" s="14">
        <v>2.3333286008264325</v>
      </c>
      <c r="R189" s="14">
        <v>1.7399957407437898</v>
      </c>
      <c r="S189" s="14">
        <v>6.4394259482299763</v>
      </c>
      <c r="T189" s="14">
        <v>4.5866515226445852</v>
      </c>
      <c r="U189" s="14">
        <v>1.5005490260597749</v>
      </c>
      <c r="V189" s="14">
        <v>2.5010167149255089</v>
      </c>
      <c r="W189" s="14">
        <v>3.2576129694265172</v>
      </c>
      <c r="X189" s="14">
        <v>3.1572075451389554</v>
      </c>
      <c r="Y189" s="14">
        <v>1.9666199864846505</v>
      </c>
      <c r="Z189" s="14">
        <v>4.0714811478213333</v>
      </c>
      <c r="AA189" s="14">
        <v>2.9313896827738839</v>
      </c>
      <c r="AB189" s="14">
        <v>4.0174859528909348</v>
      </c>
      <c r="AC189" s="14">
        <v>2.8556504023252742</v>
      </c>
      <c r="AD189" s="14">
        <v>1.9366831031933327</v>
      </c>
      <c r="AE189" s="14">
        <v>2.3242501153182551</v>
      </c>
      <c r="AF189" s="14">
        <v>3.1145692196878221</v>
      </c>
      <c r="AG189" s="14">
        <v>2.9500669322249999</v>
      </c>
      <c r="AH189" s="14">
        <v>2.4713552112250001</v>
      </c>
      <c r="AI189" s="14">
        <v>3.5291816543149999</v>
      </c>
      <c r="AJ189" s="14">
        <v>3.2497273321400009</v>
      </c>
      <c r="AK189" s="14">
        <v>2.9198248286499999</v>
      </c>
      <c r="AL189" s="14">
        <v>2.3386774427000003</v>
      </c>
      <c r="AM189" s="14">
        <v>1.8930666683500004</v>
      </c>
      <c r="AN189" s="14">
        <v>3.6854448757350005</v>
      </c>
      <c r="AO189" s="14">
        <v>2.9797330191000002</v>
      </c>
      <c r="AP189" s="14">
        <v>2.0146741102750001</v>
      </c>
      <c r="AQ189" s="14">
        <v>2.585582648375</v>
      </c>
      <c r="AR189" s="14">
        <v>2.1029072939500009</v>
      </c>
      <c r="AS189" s="14">
        <v>1.7945149677000001</v>
      </c>
      <c r="AT189" s="14">
        <v>1.3884758821249998</v>
      </c>
      <c r="AU189" s="14">
        <v>2.7618739412150002</v>
      </c>
      <c r="AV189" s="14">
        <v>2.2363753321549997</v>
      </c>
      <c r="AW189" s="14">
        <v>1.7472593751274998</v>
      </c>
      <c r="AX189" s="14">
        <v>1.1708960164675002</v>
      </c>
      <c r="AY189" s="14">
        <v>1.0536976843499999</v>
      </c>
      <c r="AZ189" s="14">
        <v>2.2674757620450001</v>
      </c>
      <c r="BA189" s="14">
        <v>2.7858122384150006</v>
      </c>
      <c r="BB189" s="14">
        <v>3.2508528174000002</v>
      </c>
      <c r="BC189" s="14">
        <v>2.4058208290500014</v>
      </c>
      <c r="BD189" s="14">
        <v>3.1247069544000001</v>
      </c>
      <c r="BE189" s="14">
        <v>3.166558770505</v>
      </c>
      <c r="BF189" s="14">
        <v>2.934395785025</v>
      </c>
      <c r="BG189" s="14">
        <v>2.5423694281499998</v>
      </c>
    </row>
    <row r="190" spans="1:59" ht="15" customHeight="1" x14ac:dyDescent="0.2">
      <c r="A190" s="1"/>
      <c r="B190" s="15">
        <v>0.1396322319364276</v>
      </c>
      <c r="C190" s="2"/>
      <c r="D190" s="2">
        <v>45</v>
      </c>
      <c r="E190" s="2" t="s">
        <v>159</v>
      </c>
      <c r="F190" s="2" t="s">
        <v>96</v>
      </c>
      <c r="G190" s="2"/>
      <c r="H190" s="7">
        <v>37</v>
      </c>
      <c r="I190" s="1"/>
      <c r="J190" s="2" t="s">
        <v>159</v>
      </c>
      <c r="K190" s="2" t="s">
        <v>159</v>
      </c>
      <c r="L190" s="14"/>
      <c r="M190" s="14">
        <v>9.763889750822468</v>
      </c>
      <c r="N190" s="14">
        <v>17.442853444338219</v>
      </c>
      <c r="O190" s="14">
        <v>9.7134959516407058</v>
      </c>
      <c r="P190" s="14">
        <v>11.670571571881037</v>
      </c>
      <c r="Q190" s="14">
        <v>11.291541307210903</v>
      </c>
      <c r="R190" s="14">
        <v>13.28315336660104</v>
      </c>
      <c r="S190" s="14">
        <v>19.131536795829078</v>
      </c>
      <c r="T190" s="14">
        <v>12.058534455940279</v>
      </c>
      <c r="U190" s="14">
        <v>8.2364765906662871</v>
      </c>
      <c r="V190" s="14">
        <v>11.084661084026756</v>
      </c>
      <c r="W190" s="14">
        <v>11.925304678333546</v>
      </c>
      <c r="X190" s="14">
        <v>10.238616292217205</v>
      </c>
      <c r="Y190" s="14">
        <v>7.4363346339338987</v>
      </c>
      <c r="Z190" s="14">
        <v>12.498913668411095</v>
      </c>
      <c r="AA190" s="14">
        <v>9.2814201842160262</v>
      </c>
      <c r="AB190" s="14">
        <v>10.796449296761487</v>
      </c>
      <c r="AC190" s="14">
        <v>7.1219758048731778</v>
      </c>
      <c r="AD190" s="14">
        <v>6.0007866163649997</v>
      </c>
      <c r="AE190" s="14">
        <v>6.5363156851282138</v>
      </c>
      <c r="AF190" s="14">
        <v>8.9114609723888751</v>
      </c>
      <c r="AG190" s="14">
        <v>7.6791091106959826</v>
      </c>
      <c r="AH190" s="14">
        <v>7.4594422648452392</v>
      </c>
      <c r="AI190" s="14">
        <v>9.7073310795298582</v>
      </c>
      <c r="AJ190" s="14">
        <v>8.8724140632598587</v>
      </c>
      <c r="AK190" s="14">
        <v>8.0549617710851287</v>
      </c>
      <c r="AL190" s="14">
        <v>6.2277726607194879</v>
      </c>
      <c r="AM190" s="14">
        <v>4.1803719576200002</v>
      </c>
      <c r="AN190" s="14">
        <v>8.5010208372865002</v>
      </c>
      <c r="AO190" s="14">
        <v>7.7096113428150002</v>
      </c>
      <c r="AP190" s="14">
        <v>5.160868789438334</v>
      </c>
      <c r="AQ190" s="14">
        <v>5.3412474291133334</v>
      </c>
      <c r="AR190" s="14">
        <v>5.2087805210000004</v>
      </c>
      <c r="AS190" s="14">
        <v>4.8069429506450003</v>
      </c>
      <c r="AT190" s="14">
        <v>4.0813947591100002</v>
      </c>
      <c r="AU190" s="14">
        <v>5.7129462474727495</v>
      </c>
      <c r="AV190" s="14">
        <v>5.3018783206842492</v>
      </c>
      <c r="AW190" s="14">
        <v>4.9931762810450007</v>
      </c>
      <c r="AX190" s="14">
        <v>3.6272599803099999</v>
      </c>
      <c r="AY190" s="14">
        <v>3.2270644563125002</v>
      </c>
      <c r="AZ190" s="14">
        <v>4.6647239999445</v>
      </c>
      <c r="BA190" s="14">
        <v>5.5955434174660006</v>
      </c>
      <c r="BB190" s="14">
        <v>6.0061429682000007</v>
      </c>
      <c r="BC190" s="14">
        <v>3.2859366359525</v>
      </c>
      <c r="BD190" s="14">
        <v>4.7531015335925009</v>
      </c>
      <c r="BE190" s="14">
        <v>8.2926789855195011</v>
      </c>
      <c r="BF190" s="14">
        <v>7.8387830042850002</v>
      </c>
      <c r="BG190" s="14">
        <v>6.0962257437474996</v>
      </c>
    </row>
    <row r="191" spans="1:59" ht="15" customHeight="1" x14ac:dyDescent="0.2">
      <c r="A191" s="1"/>
      <c r="B191" s="15">
        <v>0.37258028053985459</v>
      </c>
      <c r="C191" s="2"/>
      <c r="D191" s="2">
        <v>46</v>
      </c>
      <c r="E191" s="2" t="s">
        <v>160</v>
      </c>
      <c r="F191" s="2" t="s">
        <v>96</v>
      </c>
      <c r="G191" s="2"/>
      <c r="H191" s="7">
        <v>38</v>
      </c>
      <c r="I191" s="1"/>
      <c r="J191" s="2" t="s">
        <v>160</v>
      </c>
      <c r="K191" s="2" t="s">
        <v>160</v>
      </c>
      <c r="L191" s="14"/>
      <c r="M191" s="14">
        <v>763.53118495038211</v>
      </c>
      <c r="N191" s="14">
        <v>697.29388087888958</v>
      </c>
      <c r="O191" s="14">
        <v>806.77041216459509</v>
      </c>
      <c r="P191" s="14">
        <v>869.95016602413011</v>
      </c>
      <c r="Q191" s="14">
        <v>930.43896991658562</v>
      </c>
      <c r="R191" s="14">
        <v>809.14016331559833</v>
      </c>
      <c r="S191" s="14">
        <v>844.39819631784792</v>
      </c>
      <c r="T191" s="14">
        <v>804.23923489172512</v>
      </c>
      <c r="U191" s="14">
        <v>838.6527221632175</v>
      </c>
      <c r="V191" s="14">
        <v>734.35910263740402</v>
      </c>
      <c r="W191" s="14">
        <v>760.33961816418855</v>
      </c>
      <c r="X191" s="14">
        <v>886.39627850751003</v>
      </c>
      <c r="Y191" s="14">
        <v>993.43143155451844</v>
      </c>
      <c r="Z191" s="14">
        <v>1358.7882783541882</v>
      </c>
      <c r="AA191" s="14">
        <v>901.35662923217069</v>
      </c>
      <c r="AB191" s="14">
        <v>892.32323564483431</v>
      </c>
      <c r="AC191" s="14">
        <v>858.16668293326757</v>
      </c>
      <c r="AD191" s="14">
        <v>784.31970402701381</v>
      </c>
      <c r="AE191" s="14">
        <v>786.36111865677822</v>
      </c>
      <c r="AF191" s="14">
        <v>892.77659866448153</v>
      </c>
      <c r="AG191" s="14">
        <v>821.68558597083529</v>
      </c>
      <c r="AH191" s="14">
        <v>687.83676994033181</v>
      </c>
      <c r="AI191" s="14">
        <v>875.74455732530942</v>
      </c>
      <c r="AJ191" s="14">
        <v>882.43269927675556</v>
      </c>
      <c r="AK191" s="14">
        <v>698.35819726004274</v>
      </c>
      <c r="AL191" s="14">
        <v>614.34006796380231</v>
      </c>
      <c r="AM191" s="14">
        <v>645.8352301261616</v>
      </c>
      <c r="AN191" s="14">
        <v>939.92049880743207</v>
      </c>
      <c r="AO191" s="14">
        <v>770.08490784909759</v>
      </c>
      <c r="AP191" s="14">
        <v>706.99402532565841</v>
      </c>
      <c r="AQ191" s="14">
        <v>677.71600019512346</v>
      </c>
      <c r="AR191" s="14">
        <v>839.93449942425377</v>
      </c>
      <c r="AS191" s="14">
        <v>715.91750020602001</v>
      </c>
      <c r="AT191" s="14">
        <v>694.4080996679711</v>
      </c>
      <c r="AU191" s="14">
        <v>761.85123817779072</v>
      </c>
      <c r="AV191" s="14">
        <v>839.47636680571156</v>
      </c>
      <c r="AW191" s="14">
        <v>718.75053224063049</v>
      </c>
      <c r="AX191" s="14">
        <v>666.90394845830122</v>
      </c>
      <c r="AY191" s="14">
        <v>541.46569980825529</v>
      </c>
      <c r="AZ191" s="14">
        <v>730.12441159506022</v>
      </c>
      <c r="BA191" s="14">
        <v>495.78463923902461</v>
      </c>
      <c r="BB191" s="14">
        <v>362.59280207204142</v>
      </c>
      <c r="BC191" s="14">
        <v>505.62070889142569</v>
      </c>
      <c r="BD191" s="14">
        <v>709.37344690747477</v>
      </c>
      <c r="BE191" s="14">
        <v>778.91227066554279</v>
      </c>
      <c r="BF191" s="14">
        <v>584.2631974387026</v>
      </c>
      <c r="BG191" s="14">
        <v>650.79641685359343</v>
      </c>
    </row>
    <row r="192" spans="1:59" ht="15" customHeight="1" x14ac:dyDescent="0.2">
      <c r="A192" s="1"/>
      <c r="B192" s="15">
        <v>0.31294506962546409</v>
      </c>
      <c r="C192" s="2"/>
      <c r="D192" s="2">
        <v>47</v>
      </c>
      <c r="E192" s="2" t="s">
        <v>161</v>
      </c>
      <c r="F192" s="2" t="s">
        <v>96</v>
      </c>
      <c r="G192" s="2"/>
      <c r="H192" s="7">
        <v>39</v>
      </c>
      <c r="I192" s="1"/>
      <c r="J192" s="2" t="s">
        <v>161</v>
      </c>
      <c r="K192" s="2" t="s">
        <v>161</v>
      </c>
      <c r="L192" s="14"/>
      <c r="M192" s="14">
        <v>23.46400139713845</v>
      </c>
      <c r="N192" s="14">
        <v>31.648541745389963</v>
      </c>
      <c r="O192" s="14">
        <v>34.123556227636072</v>
      </c>
      <c r="P192" s="14">
        <v>34.58121231150897</v>
      </c>
      <c r="Q192" s="14">
        <v>45.911298626071122</v>
      </c>
      <c r="R192" s="14">
        <v>47.370807491275912</v>
      </c>
      <c r="S192" s="14">
        <v>58.222814874412919</v>
      </c>
      <c r="T192" s="14">
        <v>66.342761039511203</v>
      </c>
      <c r="U192" s="14">
        <v>48.919479542554427</v>
      </c>
      <c r="V192" s="14">
        <v>61.53833827149424</v>
      </c>
      <c r="W192" s="14">
        <v>62.334709194804965</v>
      </c>
      <c r="X192" s="14">
        <v>86.697036008423311</v>
      </c>
      <c r="Y192" s="14">
        <v>65.272890107773577</v>
      </c>
      <c r="Z192" s="14">
        <v>74.219098393894342</v>
      </c>
      <c r="AA192" s="14">
        <v>73.879323632265553</v>
      </c>
      <c r="AB192" s="14">
        <v>95.711658846398961</v>
      </c>
      <c r="AC192" s="14">
        <v>61.796962308468721</v>
      </c>
      <c r="AD192" s="14">
        <v>67.238726474368633</v>
      </c>
      <c r="AE192" s="14">
        <v>64.489681982928261</v>
      </c>
      <c r="AF192" s="14">
        <v>84.559731399970474</v>
      </c>
      <c r="AG192" s="14">
        <v>60.859805418148653</v>
      </c>
      <c r="AH192" s="14">
        <v>63.665282151240092</v>
      </c>
      <c r="AI192" s="14">
        <v>70.736938369792199</v>
      </c>
      <c r="AJ192" s="14">
        <v>88.329568800039624</v>
      </c>
      <c r="AK192" s="14">
        <v>65.397620289561189</v>
      </c>
      <c r="AL192" s="14">
        <v>68.434834459532453</v>
      </c>
      <c r="AM192" s="14">
        <v>61.88617934142377</v>
      </c>
      <c r="AN192" s="14">
        <v>82.807134841998163</v>
      </c>
      <c r="AO192" s="14">
        <v>62.768586123987973</v>
      </c>
      <c r="AP192" s="14">
        <v>73.574508382402854</v>
      </c>
      <c r="AQ192" s="14">
        <v>69.717625860490614</v>
      </c>
      <c r="AR192" s="14">
        <v>84.118204845136944</v>
      </c>
      <c r="AS192" s="14">
        <v>74.379819346713987</v>
      </c>
      <c r="AT192" s="14">
        <v>75.724790861890256</v>
      </c>
      <c r="AU192" s="14">
        <v>83.456463365139257</v>
      </c>
      <c r="AV192" s="14">
        <v>93.539638746009757</v>
      </c>
      <c r="AW192" s="14">
        <v>73.77200870882632</v>
      </c>
      <c r="AX192" s="14">
        <v>81.93795611895851</v>
      </c>
      <c r="AY192" s="14">
        <v>76.769821688044658</v>
      </c>
      <c r="AZ192" s="14">
        <v>100.12191618277132</v>
      </c>
      <c r="BA192" s="14">
        <v>70.339480393698295</v>
      </c>
      <c r="BB192" s="14">
        <v>38.629740706566309</v>
      </c>
      <c r="BC192" s="14">
        <v>48.273054118992121</v>
      </c>
      <c r="BD192" s="14">
        <v>70.091590302928324</v>
      </c>
      <c r="BE192" s="14">
        <v>57.069624403759349</v>
      </c>
      <c r="BF192" s="14">
        <v>55.472643461935661</v>
      </c>
      <c r="BG192" s="14">
        <v>53.519213970766486</v>
      </c>
    </row>
    <row r="193" spans="1:59" ht="15" customHeight="1" x14ac:dyDescent="0.2">
      <c r="A193" s="1"/>
      <c r="B193" s="15">
        <v>0.36786319988484584</v>
      </c>
      <c r="C193" s="2"/>
      <c r="D193" s="2">
        <v>48</v>
      </c>
      <c r="E193" s="2" t="s">
        <v>162</v>
      </c>
      <c r="F193" s="2" t="s">
        <v>96</v>
      </c>
      <c r="G193" s="2"/>
      <c r="H193" s="7">
        <v>40</v>
      </c>
      <c r="I193" s="1"/>
      <c r="J193" s="2" t="s">
        <v>162</v>
      </c>
      <c r="K193" s="2" t="s">
        <v>162</v>
      </c>
      <c r="L193" s="14"/>
      <c r="M193" s="14">
        <v>786.99518634752053</v>
      </c>
      <c r="N193" s="14">
        <v>728.94242262427952</v>
      </c>
      <c r="O193" s="14">
        <v>840.89396839223105</v>
      </c>
      <c r="P193" s="14">
        <v>904.53137833563915</v>
      </c>
      <c r="Q193" s="14">
        <v>976.35026854265675</v>
      </c>
      <c r="R193" s="14">
        <v>856.51097080687418</v>
      </c>
      <c r="S193" s="14">
        <v>902.62101119226088</v>
      </c>
      <c r="T193" s="14">
        <v>870.58199593123641</v>
      </c>
      <c r="U193" s="14">
        <v>887.57220170577193</v>
      </c>
      <c r="V193" s="14">
        <v>795.89744090889826</v>
      </c>
      <c r="W193" s="14">
        <v>822.67432735899342</v>
      </c>
      <c r="X193" s="14">
        <v>973.09331451593334</v>
      </c>
      <c r="Y193" s="14">
        <v>1058.7043216622919</v>
      </c>
      <c r="Z193" s="14">
        <v>1433.0073767480824</v>
      </c>
      <c r="AA193" s="14">
        <v>975.23595286443617</v>
      </c>
      <c r="AB193" s="14">
        <v>988.03489449123344</v>
      </c>
      <c r="AC193" s="14">
        <v>919.96364524173623</v>
      </c>
      <c r="AD193" s="14">
        <v>851.55843050138242</v>
      </c>
      <c r="AE193" s="14">
        <v>850.85080063970645</v>
      </c>
      <c r="AF193" s="14">
        <v>977.33633006445189</v>
      </c>
      <c r="AG193" s="14">
        <v>882.54539138898394</v>
      </c>
      <c r="AH193" s="14">
        <v>751.50205209157184</v>
      </c>
      <c r="AI193" s="14">
        <v>946.48149569510156</v>
      </c>
      <c r="AJ193" s="14">
        <v>970.76226807679518</v>
      </c>
      <c r="AK193" s="14">
        <v>763.75581754960399</v>
      </c>
      <c r="AL193" s="14">
        <v>682.77490242333477</v>
      </c>
      <c r="AM193" s="14">
        <v>707.72140946758543</v>
      </c>
      <c r="AN193" s="14">
        <v>1022.7276336494301</v>
      </c>
      <c r="AO193" s="14">
        <v>832.85349397308573</v>
      </c>
      <c r="AP193" s="14">
        <v>780.5685337080613</v>
      </c>
      <c r="AQ193" s="14">
        <v>747.43362605561401</v>
      </c>
      <c r="AR193" s="14">
        <v>924.05270426939069</v>
      </c>
      <c r="AS193" s="14">
        <v>790.29731955273394</v>
      </c>
      <c r="AT193" s="14">
        <v>770.13289052986136</v>
      </c>
      <c r="AU193" s="14">
        <v>845.30770154292998</v>
      </c>
      <c r="AV193" s="14">
        <v>933.01600555172126</v>
      </c>
      <c r="AW193" s="14">
        <v>792.52254094945692</v>
      </c>
      <c r="AX193" s="14">
        <v>748.84190457725981</v>
      </c>
      <c r="AY193" s="14">
        <v>618.23552149629995</v>
      </c>
      <c r="AZ193" s="14">
        <v>830.24632777783154</v>
      </c>
      <c r="BA193" s="14">
        <v>566.12411963272291</v>
      </c>
      <c r="BB193" s="14">
        <v>401.2225427786077</v>
      </c>
      <c r="BC193" s="14">
        <v>553.89376301041784</v>
      </c>
      <c r="BD193" s="14">
        <v>779.46503721040312</v>
      </c>
      <c r="BE193" s="14">
        <v>835.98189506930203</v>
      </c>
      <c r="BF193" s="14">
        <v>639.73584090063832</v>
      </c>
      <c r="BG193" s="14">
        <v>704.31563082435991</v>
      </c>
    </row>
    <row r="194" spans="1:59" ht="15" customHeight="1" x14ac:dyDescent="0.25">
      <c r="A194" s="1"/>
      <c r="B194" s="2" t="s">
        <v>82</v>
      </c>
      <c r="C194" s="2"/>
      <c r="D194" s="2"/>
      <c r="E194" s="13" t="s">
        <v>164</v>
      </c>
      <c r="F194" s="2"/>
      <c r="G194" s="13" t="s">
        <v>164</v>
      </c>
      <c r="H194" s="7"/>
      <c r="I194" s="1"/>
      <c r="J194" s="2"/>
      <c r="K194" s="2"/>
      <c r="L194" s="2"/>
      <c r="M194" s="2">
        <v>135</v>
      </c>
      <c r="N194" s="2">
        <v>136</v>
      </c>
      <c r="O194" s="2">
        <v>137</v>
      </c>
      <c r="P194" s="2">
        <v>138</v>
      </c>
      <c r="Q194" s="2">
        <v>139</v>
      </c>
      <c r="R194" s="2">
        <v>140</v>
      </c>
      <c r="S194" s="2">
        <v>141</v>
      </c>
      <c r="T194" s="2">
        <v>142</v>
      </c>
      <c r="U194" s="2">
        <v>143</v>
      </c>
      <c r="V194" s="2">
        <v>144</v>
      </c>
      <c r="W194" s="2">
        <v>145</v>
      </c>
      <c r="X194" s="2">
        <v>146</v>
      </c>
      <c r="Y194" s="2">
        <v>147</v>
      </c>
      <c r="Z194" s="2">
        <v>148</v>
      </c>
      <c r="AA194" s="2">
        <v>149</v>
      </c>
      <c r="AB194" s="2">
        <v>150</v>
      </c>
      <c r="AC194" s="2">
        <v>151</v>
      </c>
      <c r="AD194" s="2">
        <v>152</v>
      </c>
      <c r="AE194" s="2">
        <v>153</v>
      </c>
      <c r="AF194" s="2">
        <v>154</v>
      </c>
      <c r="AG194" s="2">
        <v>155</v>
      </c>
      <c r="AH194" s="2">
        <v>156</v>
      </c>
      <c r="AI194" s="2">
        <v>157</v>
      </c>
      <c r="AJ194" s="2">
        <v>158</v>
      </c>
      <c r="AK194" s="2">
        <v>159</v>
      </c>
      <c r="AL194" s="2">
        <v>160</v>
      </c>
      <c r="AM194" s="2">
        <v>161</v>
      </c>
      <c r="AN194" s="2">
        <v>162</v>
      </c>
      <c r="AO194" s="2">
        <v>163</v>
      </c>
      <c r="AP194" s="2">
        <v>164</v>
      </c>
      <c r="AQ194" s="2">
        <v>165</v>
      </c>
      <c r="AR194" s="2">
        <v>166</v>
      </c>
      <c r="AS194" s="2">
        <v>167</v>
      </c>
      <c r="AT194" s="2">
        <v>168</v>
      </c>
      <c r="AU194" s="2">
        <v>169</v>
      </c>
      <c r="AV194" s="2">
        <v>170</v>
      </c>
      <c r="AW194" s="2">
        <v>171</v>
      </c>
      <c r="AX194" s="2">
        <v>172</v>
      </c>
      <c r="AY194" s="2">
        <v>173</v>
      </c>
      <c r="AZ194" s="2">
        <v>174</v>
      </c>
      <c r="BA194" s="2">
        <v>175</v>
      </c>
      <c r="BB194" s="2">
        <v>176</v>
      </c>
      <c r="BC194" s="2">
        <v>177</v>
      </c>
      <c r="BD194" s="2">
        <v>178</v>
      </c>
      <c r="BE194" s="2">
        <v>179</v>
      </c>
      <c r="BF194" s="2">
        <v>180</v>
      </c>
      <c r="BG194" s="2">
        <v>181</v>
      </c>
    </row>
    <row r="195" spans="1:59" ht="15" customHeight="1" x14ac:dyDescent="0.2">
      <c r="A195" s="1"/>
      <c r="B195" s="15">
        <v>2.4489453600033517E-2</v>
      </c>
      <c r="C195" s="2"/>
      <c r="D195" s="2">
        <v>5</v>
      </c>
      <c r="E195" s="2" t="s">
        <v>165</v>
      </c>
      <c r="F195" s="2" t="s">
        <v>166</v>
      </c>
      <c r="G195" s="2"/>
      <c r="H195" s="7">
        <v>1</v>
      </c>
      <c r="I195" s="1"/>
      <c r="J195" s="2" t="s">
        <v>165</v>
      </c>
      <c r="K195" s="2" t="s">
        <v>167</v>
      </c>
      <c r="L195" s="14"/>
      <c r="M195" s="14">
        <v>1109.1199999999999</v>
      </c>
      <c r="N195" s="14">
        <v>1196.74</v>
      </c>
      <c r="O195" s="14">
        <v>1226.75</v>
      </c>
      <c r="P195" s="14">
        <v>1366.78</v>
      </c>
      <c r="Q195" s="14">
        <v>1386.27</v>
      </c>
      <c r="R195" s="14">
        <v>1506.13</v>
      </c>
      <c r="S195" s="14">
        <v>1702.12</v>
      </c>
      <c r="T195" s="14">
        <v>1688.01</v>
      </c>
      <c r="U195" s="14">
        <v>1690.57</v>
      </c>
      <c r="V195" s="14">
        <v>1609.49</v>
      </c>
      <c r="W195" s="14">
        <v>1652</v>
      </c>
      <c r="X195" s="14">
        <v>1721.79</v>
      </c>
      <c r="Y195" s="14">
        <v>1631.77</v>
      </c>
      <c r="Z195" s="14">
        <v>1414.8</v>
      </c>
      <c r="AA195" s="14">
        <v>1326.28</v>
      </c>
      <c r="AB195" s="14">
        <v>1276.1600000000001</v>
      </c>
      <c r="AC195" s="14">
        <v>1293.06</v>
      </c>
      <c r="AD195" s="14">
        <v>1288.3900000000001</v>
      </c>
      <c r="AE195" s="14">
        <v>1281.94</v>
      </c>
      <c r="AF195" s="14">
        <v>1201.4000000000001</v>
      </c>
      <c r="AG195" s="14">
        <v>1218.45</v>
      </c>
      <c r="AH195" s="14">
        <v>1192.3499999999999</v>
      </c>
      <c r="AI195" s="14">
        <v>1124.31</v>
      </c>
      <c r="AJ195" s="14">
        <v>1106.45</v>
      </c>
      <c r="AK195" s="14">
        <v>1182.56</v>
      </c>
      <c r="AL195" s="14">
        <v>1259.6199999999999</v>
      </c>
      <c r="AM195" s="14">
        <v>1334.78</v>
      </c>
      <c r="AN195" s="14">
        <v>1221.55</v>
      </c>
      <c r="AO195" s="14">
        <v>1219.49</v>
      </c>
      <c r="AP195" s="14">
        <v>1256.5899999999999</v>
      </c>
      <c r="AQ195" s="14">
        <v>1277.9100000000001</v>
      </c>
      <c r="AR195" s="14">
        <v>1275.42</v>
      </c>
      <c r="AS195" s="14">
        <v>1329.28</v>
      </c>
      <c r="AT195" s="14">
        <v>1305.99</v>
      </c>
      <c r="AU195" s="14">
        <v>1213.19</v>
      </c>
      <c r="AV195" s="14">
        <v>1226.28</v>
      </c>
      <c r="AW195" s="14">
        <v>1303.79</v>
      </c>
      <c r="AX195" s="14">
        <v>1309.3900000000001</v>
      </c>
      <c r="AY195" s="14">
        <v>1472.47</v>
      </c>
      <c r="AZ195" s="14">
        <v>1480.96</v>
      </c>
      <c r="BA195" s="14">
        <v>1582.8</v>
      </c>
      <c r="BB195" s="14">
        <v>1711.13</v>
      </c>
      <c r="BC195" s="14">
        <v>1908.56</v>
      </c>
      <c r="BD195" s="14">
        <v>1874.23</v>
      </c>
      <c r="BE195" s="14">
        <v>1794.01</v>
      </c>
      <c r="BF195" s="14">
        <v>1816.48</v>
      </c>
      <c r="BG195" s="14">
        <v>1789.52</v>
      </c>
    </row>
    <row r="196" spans="1:59" ht="15" customHeight="1" x14ac:dyDescent="0.2">
      <c r="A196" s="1"/>
      <c r="B196" s="15">
        <v>4.9140102269441099E-2</v>
      </c>
      <c r="C196" s="2"/>
      <c r="D196" s="2">
        <v>8</v>
      </c>
      <c r="E196" s="2" t="s">
        <v>168</v>
      </c>
      <c r="F196" s="2" t="s">
        <v>166</v>
      </c>
      <c r="G196" s="2"/>
      <c r="H196" s="7">
        <v>2</v>
      </c>
      <c r="I196" s="1"/>
      <c r="J196" s="2" t="s">
        <v>168</v>
      </c>
      <c r="K196" s="2" t="s">
        <v>169</v>
      </c>
      <c r="L196" s="14"/>
      <c r="M196" s="14">
        <v>802.43462</v>
      </c>
      <c r="N196" s="14">
        <v>944.83171000000004</v>
      </c>
      <c r="O196" s="14">
        <v>948.75427999999999</v>
      </c>
      <c r="P196" s="14">
        <v>1005.89333</v>
      </c>
      <c r="Q196" s="14">
        <v>1012.3323799999999</v>
      </c>
      <c r="R196" s="14">
        <v>1047.74657</v>
      </c>
      <c r="S196" s="14">
        <v>1206.7613699999999</v>
      </c>
      <c r="T196" s="14">
        <v>1250.3278499999999</v>
      </c>
      <c r="U196" s="14">
        <v>1289.2899</v>
      </c>
      <c r="V196" s="14">
        <v>1254.6768199999999</v>
      </c>
      <c r="W196" s="14">
        <v>1320.2419199999999</v>
      </c>
      <c r="X196" s="14">
        <v>1328.84483</v>
      </c>
      <c r="Y196" s="14">
        <v>1235.5876499999999</v>
      </c>
      <c r="Z196" s="14">
        <v>1083.2170900000001</v>
      </c>
      <c r="AA196" s="14">
        <v>1001.46777</v>
      </c>
      <c r="AB196" s="14">
        <v>937.81866000000002</v>
      </c>
      <c r="AC196" s="14">
        <v>943.48690999999997</v>
      </c>
      <c r="AD196" s="14">
        <v>939.72796000000005</v>
      </c>
      <c r="AE196" s="14">
        <v>967.00121999999999</v>
      </c>
      <c r="AF196" s="14">
        <v>960.34020999999996</v>
      </c>
      <c r="AG196" s="14">
        <v>1083.0982899999999</v>
      </c>
      <c r="AH196" s="14">
        <v>1077.9857500000001</v>
      </c>
      <c r="AI196" s="14">
        <v>1011.54357</v>
      </c>
      <c r="AJ196" s="14">
        <v>1010.11151</v>
      </c>
      <c r="AK196" s="14">
        <v>1072.2665300000001</v>
      </c>
      <c r="AL196" s="14">
        <v>1115.68652</v>
      </c>
      <c r="AM196" s="14">
        <v>1195.9323999999999</v>
      </c>
      <c r="AN196" s="14">
        <v>1130.9580800000001</v>
      </c>
      <c r="AO196" s="14">
        <v>1144.09176</v>
      </c>
      <c r="AP196" s="14">
        <v>1140.41615</v>
      </c>
      <c r="AQ196" s="14">
        <v>1087.6826699999999</v>
      </c>
      <c r="AR196" s="14">
        <v>1083.8657599999999</v>
      </c>
      <c r="AS196" s="14">
        <v>1081.52469</v>
      </c>
      <c r="AT196" s="14">
        <v>1096.3759399999999</v>
      </c>
      <c r="AU196" s="14">
        <v>1043.0148899999999</v>
      </c>
      <c r="AV196" s="14">
        <v>1074.7388100000001</v>
      </c>
      <c r="AW196" s="14">
        <v>1148.24881</v>
      </c>
      <c r="AX196" s="14">
        <v>1165.02044</v>
      </c>
      <c r="AY196" s="14">
        <v>1324.6387400000001</v>
      </c>
      <c r="AZ196" s="14">
        <v>1338.0031799999999</v>
      </c>
      <c r="BA196" s="14">
        <v>1436.5892899999999</v>
      </c>
      <c r="BB196" s="14">
        <v>1552.65717</v>
      </c>
      <c r="BC196" s="14">
        <v>1632.5073299999999</v>
      </c>
      <c r="BD196" s="14">
        <v>1574.07241</v>
      </c>
      <c r="BE196" s="14">
        <v>1488.90113</v>
      </c>
      <c r="BF196" s="14">
        <v>1506.0895599999999</v>
      </c>
      <c r="BG196" s="14">
        <v>1518.11751</v>
      </c>
    </row>
    <row r="197" spans="1:59" ht="15" customHeight="1" x14ac:dyDescent="0.2">
      <c r="A197" s="1"/>
      <c r="B197" s="15">
        <v>0.2652223835465306</v>
      </c>
      <c r="C197" s="2"/>
      <c r="D197" s="2">
        <v>26</v>
      </c>
      <c r="E197" s="2" t="s">
        <v>170</v>
      </c>
      <c r="F197" s="2" t="s">
        <v>166</v>
      </c>
      <c r="G197" s="2"/>
      <c r="H197" s="7">
        <v>3</v>
      </c>
      <c r="I197" s="1"/>
      <c r="J197" s="2" t="s">
        <v>170</v>
      </c>
      <c r="K197" s="2" t="s">
        <v>171</v>
      </c>
      <c r="L197" s="14"/>
      <c r="M197" s="14">
        <v>712.36563000000001</v>
      </c>
      <c r="N197" s="14">
        <v>803.58326999999997</v>
      </c>
      <c r="O197" s="14">
        <v>791.02653999999995</v>
      </c>
      <c r="P197" s="14">
        <v>864.19195999999999</v>
      </c>
      <c r="Q197" s="14">
        <v>864.57411000000002</v>
      </c>
      <c r="R197" s="14">
        <v>924.85829999999999</v>
      </c>
      <c r="S197" s="14">
        <v>1058.0663</v>
      </c>
      <c r="T197" s="14">
        <v>1073.3501100000001</v>
      </c>
      <c r="U197" s="14">
        <v>1075.8479400000001</v>
      </c>
      <c r="V197" s="14">
        <v>1016.55603</v>
      </c>
      <c r="W197" s="14">
        <v>1045.29573</v>
      </c>
      <c r="X197" s="14">
        <v>1072.55566</v>
      </c>
      <c r="Y197" s="14">
        <v>1051.59321</v>
      </c>
      <c r="Z197" s="14">
        <v>921.35350000000005</v>
      </c>
      <c r="AA197" s="14">
        <v>855.48590999999999</v>
      </c>
      <c r="AB197" s="14">
        <v>789.15531999999996</v>
      </c>
      <c r="AC197" s="14">
        <v>781.13715999999999</v>
      </c>
      <c r="AD197" s="14">
        <v>765.43371000000002</v>
      </c>
      <c r="AE197" s="14">
        <v>767.58439999999996</v>
      </c>
      <c r="AF197" s="14">
        <v>758.21542999999997</v>
      </c>
      <c r="AG197" s="14">
        <v>804.88891000000001</v>
      </c>
      <c r="AH197" s="14">
        <v>777.66746999999998</v>
      </c>
      <c r="AI197" s="14">
        <v>725.96852999999999</v>
      </c>
      <c r="AJ197" s="14">
        <v>728.56142999999997</v>
      </c>
      <c r="AK197" s="14">
        <v>826.91449</v>
      </c>
      <c r="AL197" s="14">
        <v>879.06858</v>
      </c>
      <c r="AM197" s="14">
        <v>1016.82497</v>
      </c>
      <c r="AN197" s="14">
        <v>983.92228999999998</v>
      </c>
      <c r="AO197" s="14">
        <v>984.03683999999998</v>
      </c>
      <c r="AP197" s="14">
        <v>981.4076</v>
      </c>
      <c r="AQ197" s="14">
        <v>976.44748000000004</v>
      </c>
      <c r="AR197" s="14">
        <v>961.93059000000005</v>
      </c>
      <c r="AS197" s="14">
        <v>955.14935000000003</v>
      </c>
      <c r="AT197" s="14">
        <v>960.34325999999999</v>
      </c>
      <c r="AU197" s="14">
        <v>930.64621</v>
      </c>
      <c r="AV197" s="14">
        <v>952.80542000000003</v>
      </c>
      <c r="AW197" s="14">
        <v>1001.04052</v>
      </c>
      <c r="AX197" s="14">
        <v>1019.25371</v>
      </c>
      <c r="AY197" s="14">
        <v>1194.7508800000001</v>
      </c>
      <c r="AZ197" s="14">
        <v>1152.0240200000001</v>
      </c>
      <c r="BA197" s="14">
        <v>1238.4590700000001</v>
      </c>
      <c r="BB197" s="14">
        <v>1378.23343</v>
      </c>
      <c r="BC197" s="14">
        <v>1477.5934199999999</v>
      </c>
      <c r="BD197" s="14">
        <v>1421.3874000000001</v>
      </c>
      <c r="BE197" s="14">
        <v>1301.3777</v>
      </c>
      <c r="BF197" s="14">
        <v>1298.5379600000001</v>
      </c>
      <c r="BG197" s="14">
        <v>1298.6956499999999</v>
      </c>
    </row>
    <row r="198" spans="1:59" ht="15" customHeight="1" x14ac:dyDescent="0.2">
      <c r="A198" s="1"/>
      <c r="B198" s="15">
        <v>8.8114349319462271E-2</v>
      </c>
      <c r="C198" s="2"/>
      <c r="D198" s="2">
        <v>23</v>
      </c>
      <c r="E198" s="2" t="s">
        <v>172</v>
      </c>
      <c r="F198" s="2" t="s">
        <v>166</v>
      </c>
      <c r="G198" s="2"/>
      <c r="H198" s="7">
        <v>4</v>
      </c>
      <c r="I198" s="1"/>
      <c r="J198" s="2" t="s">
        <v>172</v>
      </c>
      <c r="K198" s="2" t="s">
        <v>173</v>
      </c>
      <c r="L198" s="14"/>
      <c r="M198" s="14">
        <v>37726.947449643929</v>
      </c>
      <c r="N198" s="14">
        <v>42700.537238574434</v>
      </c>
      <c r="O198" s="14">
        <v>40639.192373848608</v>
      </c>
      <c r="P198" s="14">
        <v>42845.714790939921</v>
      </c>
      <c r="Q198" s="14">
        <v>41937.571012908513</v>
      </c>
      <c r="R198" s="14">
        <v>42088.454675518835</v>
      </c>
      <c r="S198" s="14">
        <v>45147.12910122655</v>
      </c>
      <c r="T198" s="14">
        <v>49439.277894770683</v>
      </c>
      <c r="U198" s="14">
        <v>50061.736139019718</v>
      </c>
      <c r="V198" s="14">
        <v>48464.65478161622</v>
      </c>
      <c r="W198" s="14">
        <v>51088.443744273158</v>
      </c>
      <c r="X198" s="14">
        <v>51603.644605912516</v>
      </c>
      <c r="Y198" s="14">
        <v>48792.453260887036</v>
      </c>
      <c r="Z198" s="14">
        <v>42865.674281029467</v>
      </c>
      <c r="AA198" s="14">
        <v>39744.184416544762</v>
      </c>
      <c r="AB198" s="14">
        <v>37072.26325011655</v>
      </c>
      <c r="AC198" s="14">
        <v>37107.488224797846</v>
      </c>
      <c r="AD198" s="14">
        <v>36831.486488658833</v>
      </c>
      <c r="AE198" s="14">
        <v>37668.271737907315</v>
      </c>
      <c r="AF198" s="14">
        <v>37189.495394408987</v>
      </c>
      <c r="AG198" s="14">
        <v>37292.44265114858</v>
      </c>
      <c r="AH198" s="14">
        <v>36082.710627421358</v>
      </c>
      <c r="AI198" s="14">
        <v>34875.897889305066</v>
      </c>
      <c r="AJ198" s="14">
        <v>35230.1503046281</v>
      </c>
      <c r="AK198" s="14">
        <v>37774.341472824599</v>
      </c>
      <c r="AL198" s="14">
        <v>39294.289067146783</v>
      </c>
      <c r="AM198" s="14">
        <v>41860.191939813842</v>
      </c>
      <c r="AN198" s="14">
        <v>39262.115196039034</v>
      </c>
      <c r="AO198" s="14">
        <v>39338.007298214034</v>
      </c>
      <c r="AP198" s="14">
        <v>39741.632292185765</v>
      </c>
      <c r="AQ198" s="14">
        <v>39560.854887713605</v>
      </c>
      <c r="AR198" s="14">
        <v>40478.7027183436</v>
      </c>
      <c r="AS198" s="14">
        <v>40520.082627357049</v>
      </c>
      <c r="AT198" s="14">
        <v>41381.096339640229</v>
      </c>
      <c r="AU198" s="14">
        <v>38388.623145305188</v>
      </c>
      <c r="AV198" s="14">
        <v>39276.591058884042</v>
      </c>
      <c r="AW198" s="14">
        <v>41790.599771729874</v>
      </c>
      <c r="AX198" s="14">
        <v>42177.151124471522</v>
      </c>
      <c r="AY198" s="14">
        <v>46679.184657675178</v>
      </c>
      <c r="AZ198" s="14">
        <v>47160.659089813045</v>
      </c>
      <c r="BA198" s="14">
        <v>49269.711768771995</v>
      </c>
      <c r="BB198" s="14">
        <v>52985.031588084938</v>
      </c>
      <c r="BC198" s="14">
        <v>56436.816435449386</v>
      </c>
      <c r="BD198" s="14">
        <v>54513.059945022265</v>
      </c>
      <c r="BE198" s="14">
        <v>52220.106097384538</v>
      </c>
      <c r="BF198" s="14">
        <v>53136.656967865354</v>
      </c>
      <c r="BG198" s="14">
        <v>52828.158567363811</v>
      </c>
    </row>
    <row r="199" spans="1:59" ht="15" customHeight="1" x14ac:dyDescent="0.2">
      <c r="A199" s="1"/>
      <c r="B199" s="15">
        <v>-8.1554281866621392E-2</v>
      </c>
      <c r="C199" s="2"/>
      <c r="D199" s="2">
        <v>13</v>
      </c>
      <c r="E199" s="2" t="s">
        <v>174</v>
      </c>
      <c r="F199" s="2" t="s">
        <v>166</v>
      </c>
      <c r="G199" s="2"/>
      <c r="H199" s="7">
        <v>5</v>
      </c>
      <c r="I199" s="1"/>
      <c r="J199" s="2" t="s">
        <v>174</v>
      </c>
      <c r="K199" s="2" t="s">
        <v>175</v>
      </c>
      <c r="L199" s="14"/>
      <c r="M199" s="14">
        <v>3234.1323204784026</v>
      </c>
      <c r="N199" s="14">
        <v>3538.5146870930921</v>
      </c>
      <c r="O199" s="14">
        <v>3381.2426514700915</v>
      </c>
      <c r="P199" s="14">
        <v>3628.5718870866622</v>
      </c>
      <c r="Q199" s="14">
        <v>3667.2802501326219</v>
      </c>
      <c r="R199" s="14">
        <v>3948.592530744128</v>
      </c>
      <c r="S199" s="14">
        <v>4246.9523468419948</v>
      </c>
      <c r="T199" s="14">
        <v>4195.3797980934623</v>
      </c>
      <c r="U199" s="14">
        <v>4312.8434443069109</v>
      </c>
      <c r="V199" s="14">
        <v>4144.401076084685</v>
      </c>
      <c r="W199" s="14">
        <v>4174.7521397913415</v>
      </c>
      <c r="X199" s="14">
        <v>4478.5975465783595</v>
      </c>
      <c r="Y199" s="14">
        <v>4834.6540161075127</v>
      </c>
      <c r="Z199" s="14">
        <v>4492.4496346070382</v>
      </c>
      <c r="AA199" s="14">
        <v>4216.7840136962086</v>
      </c>
      <c r="AB199" s="14">
        <v>4107.101371871333</v>
      </c>
      <c r="AC199" s="14">
        <v>4271.1136280482906</v>
      </c>
      <c r="AD199" s="14">
        <v>4228.9238162907714</v>
      </c>
      <c r="AE199" s="14">
        <v>4282.4116343819833</v>
      </c>
      <c r="AF199" s="14">
        <v>4407.4140463291915</v>
      </c>
      <c r="AG199" s="14">
        <v>4666.7902091404503</v>
      </c>
      <c r="AH199" s="14">
        <v>4656.3882698088637</v>
      </c>
      <c r="AI199" s="14">
        <v>4416.1688183001916</v>
      </c>
      <c r="AJ199" s="14">
        <v>4320.4126853891039</v>
      </c>
      <c r="AK199" s="14">
        <v>4374.4498908482965</v>
      </c>
      <c r="AL199" s="14">
        <v>4367.2678926808885</v>
      </c>
      <c r="AM199" s="14">
        <v>4392.3098014692878</v>
      </c>
      <c r="AN199" s="14">
        <v>4276.6398675390228</v>
      </c>
      <c r="AO199" s="14">
        <v>4451.3366576108801</v>
      </c>
      <c r="AP199" s="14">
        <v>4490.7677814393874</v>
      </c>
      <c r="AQ199" s="14">
        <v>4558.70027810375</v>
      </c>
      <c r="AR199" s="14">
        <v>4628.6268439243177</v>
      </c>
      <c r="AS199" s="14">
        <v>4628.2253881395982</v>
      </c>
      <c r="AT199" s="14">
        <v>4584.4262237368785</v>
      </c>
      <c r="AU199" s="14">
        <v>4348.2857900236304</v>
      </c>
      <c r="AV199" s="14">
        <v>4450.8018647419094</v>
      </c>
      <c r="AW199" s="14">
        <v>4617.3132534923716</v>
      </c>
      <c r="AX199" s="14">
        <v>4624.1221286993423</v>
      </c>
      <c r="AY199" s="14">
        <v>5081.4136023277115</v>
      </c>
      <c r="AZ199" s="14">
        <v>5174.7223164595625</v>
      </c>
      <c r="BA199" s="14">
        <v>5544.8721439709352</v>
      </c>
      <c r="BB199" s="14">
        <v>5915.7587769865122</v>
      </c>
      <c r="BC199" s="14">
        <v>6511.7575906248494</v>
      </c>
      <c r="BD199" s="14">
        <v>6299.0085353738323</v>
      </c>
      <c r="BE199" s="14">
        <v>6115.2651826964811</v>
      </c>
      <c r="BF199" s="14">
        <v>6388.6322648576524</v>
      </c>
      <c r="BG199" s="14">
        <v>6333.6055678621369</v>
      </c>
    </row>
    <row r="200" spans="1:59" ht="15" customHeight="1" x14ac:dyDescent="0.2">
      <c r="A200" s="1"/>
      <c r="B200" s="15">
        <v>8.7013067072920114E-2</v>
      </c>
      <c r="C200" s="2"/>
      <c r="D200" s="2">
        <v>11</v>
      </c>
      <c r="E200" s="2" t="s">
        <v>176</v>
      </c>
      <c r="F200" s="2" t="s">
        <v>166</v>
      </c>
      <c r="G200" s="2"/>
      <c r="H200" s="7">
        <v>6</v>
      </c>
      <c r="I200" s="1"/>
      <c r="J200" s="2" t="s">
        <v>176</v>
      </c>
      <c r="K200" s="2" t="s">
        <v>177</v>
      </c>
      <c r="L200" s="14"/>
      <c r="M200" s="14">
        <v>16369.077563618244</v>
      </c>
      <c r="N200" s="14">
        <v>17590.665327053226</v>
      </c>
      <c r="O200" s="14">
        <v>18324.420563602165</v>
      </c>
      <c r="P200" s="14">
        <v>19708.941855418201</v>
      </c>
      <c r="Q200" s="14">
        <v>20176.25010047101</v>
      </c>
      <c r="R200" s="14">
        <v>21669.937724050353</v>
      </c>
      <c r="S200" s="14">
        <v>25100.097191634381</v>
      </c>
      <c r="T200" s="14">
        <v>27534.271995113086</v>
      </c>
      <c r="U200" s="14">
        <v>27287.803880592219</v>
      </c>
      <c r="V200" s="14">
        <v>28004.731750446088</v>
      </c>
      <c r="W200" s="14">
        <v>29302.077901200828</v>
      </c>
      <c r="X200" s="14">
        <v>29964.666934589353</v>
      </c>
      <c r="Y200" s="14">
        <v>28420.799395566421</v>
      </c>
      <c r="Z200" s="14">
        <v>25380.94407381806</v>
      </c>
      <c r="AA200" s="14">
        <v>26503.475332358095</v>
      </c>
      <c r="AB200" s="14">
        <v>25452.338482807398</v>
      </c>
      <c r="AC200" s="14">
        <v>25671.550886556175</v>
      </c>
      <c r="AD200" s="14">
        <v>24777.903708585851</v>
      </c>
      <c r="AE200" s="14">
        <v>24970.787242593273</v>
      </c>
      <c r="AF200" s="14">
        <v>23899.005899657597</v>
      </c>
      <c r="AG200" s="14">
        <v>24377.916504573441</v>
      </c>
      <c r="AH200" s="14">
        <v>24332.811484238111</v>
      </c>
      <c r="AI200" s="14">
        <v>23476.093622904176</v>
      </c>
      <c r="AJ200" s="14">
        <v>23445.976915781182</v>
      </c>
      <c r="AK200" s="14">
        <v>25676.986062661759</v>
      </c>
      <c r="AL200" s="14">
        <v>27099.401353545421</v>
      </c>
      <c r="AM200" s="14">
        <v>28733.924220746856</v>
      </c>
      <c r="AN200" s="14">
        <v>26450.084041988845</v>
      </c>
      <c r="AO200" s="14">
        <v>26249.421608500652</v>
      </c>
      <c r="AP200" s="14">
        <v>26048.142588454677</v>
      </c>
      <c r="AQ200" s="14">
        <v>26414.106997604773</v>
      </c>
      <c r="AR200" s="14">
        <v>26566.130821290208</v>
      </c>
      <c r="AS200" s="14">
        <v>27503.781471538572</v>
      </c>
      <c r="AT200" s="14">
        <v>28143.650328741136</v>
      </c>
      <c r="AU200" s="14">
        <v>27345.740704422333</v>
      </c>
      <c r="AV200" s="14">
        <v>28474.278457408327</v>
      </c>
      <c r="AW200" s="14">
        <v>29554.50222643754</v>
      </c>
      <c r="AX200" s="14">
        <v>29282.985869757424</v>
      </c>
      <c r="AY200" s="14">
        <v>33329.011075923932</v>
      </c>
      <c r="AZ200" s="14">
        <v>33912.635941292778</v>
      </c>
      <c r="BA200" s="14">
        <v>36874.377996045463</v>
      </c>
      <c r="BB200" s="14">
        <v>41734.383654572637</v>
      </c>
      <c r="BC200" s="14">
        <v>45639.983281624241</v>
      </c>
      <c r="BD200" s="14">
        <v>44474.844856688149</v>
      </c>
      <c r="BE200" s="14">
        <v>42045.83831401611</v>
      </c>
      <c r="BF200" s="14">
        <v>43076.614979021651</v>
      </c>
      <c r="BG200" s="14">
        <v>42635.26394135708</v>
      </c>
    </row>
    <row r="201" spans="1:59" ht="15" customHeight="1" x14ac:dyDescent="0.2">
      <c r="A201" s="1"/>
      <c r="B201" s="15">
        <v>0.12642445504079336</v>
      </c>
      <c r="C201" s="2"/>
      <c r="D201" s="2">
        <v>25</v>
      </c>
      <c r="E201" s="2" t="s">
        <v>178</v>
      </c>
      <c r="F201" s="2" t="s">
        <v>166</v>
      </c>
      <c r="G201" s="2"/>
      <c r="H201" s="7">
        <v>7</v>
      </c>
      <c r="I201" s="1"/>
      <c r="J201" s="2" t="s">
        <v>178</v>
      </c>
      <c r="K201" s="2" t="s">
        <v>179</v>
      </c>
      <c r="L201" s="14"/>
      <c r="M201" s="14">
        <v>243.45889497966468</v>
      </c>
      <c r="N201" s="14">
        <v>262.55406529811756</v>
      </c>
      <c r="O201" s="14">
        <v>266.93791631166908</v>
      </c>
      <c r="P201" s="14">
        <v>292.56482550195312</v>
      </c>
      <c r="Q201" s="14">
        <v>293.38013406851314</v>
      </c>
      <c r="R201" s="14">
        <v>314.70110405581369</v>
      </c>
      <c r="S201" s="14">
        <v>351.06742006526594</v>
      </c>
      <c r="T201" s="14">
        <v>345.2298924558329</v>
      </c>
      <c r="U201" s="14">
        <v>343.01157233108813</v>
      </c>
      <c r="V201" s="14">
        <v>327.62407446107352</v>
      </c>
      <c r="W201" s="14">
        <v>337.3037275547768</v>
      </c>
      <c r="X201" s="14">
        <v>345.72928802224828</v>
      </c>
      <c r="Y201" s="14">
        <v>326.50130371180092</v>
      </c>
      <c r="Z201" s="14">
        <v>279.96667416850198</v>
      </c>
      <c r="AA201" s="14">
        <v>261.20033533203662</v>
      </c>
      <c r="AB201" s="14">
        <v>249.96973427427781</v>
      </c>
      <c r="AC201" s="14">
        <v>253.70951564936422</v>
      </c>
      <c r="AD201" s="14">
        <v>258.12088060829166</v>
      </c>
      <c r="AE201" s="14">
        <v>254.12283215715274</v>
      </c>
      <c r="AF201" s="14">
        <v>237.34441140064624</v>
      </c>
      <c r="AG201" s="14">
        <v>244.31215393765976</v>
      </c>
      <c r="AH201" s="14">
        <v>237.83725754336328</v>
      </c>
      <c r="AI201" s="14">
        <v>227.81832333981706</v>
      </c>
      <c r="AJ201" s="14">
        <v>227.17248862668185</v>
      </c>
      <c r="AK201" s="14">
        <v>248.6867532592795</v>
      </c>
      <c r="AL201" s="14">
        <v>264.65861848345043</v>
      </c>
      <c r="AM201" s="14">
        <v>286.06207661517192</v>
      </c>
      <c r="AN201" s="14">
        <v>267.9057032166798</v>
      </c>
      <c r="AO201" s="14">
        <v>270.0669198000225</v>
      </c>
      <c r="AP201" s="14">
        <v>277.14172585078853</v>
      </c>
      <c r="AQ201" s="14">
        <v>273.99287507836738</v>
      </c>
      <c r="AR201" s="14">
        <v>271.35443760348511</v>
      </c>
      <c r="AS201" s="14">
        <v>271.7581873422605</v>
      </c>
      <c r="AT201" s="14">
        <v>267.82365553715823</v>
      </c>
      <c r="AU201" s="14">
        <v>265.3892532994679</v>
      </c>
      <c r="AV201" s="14">
        <v>272.77998778272541</v>
      </c>
      <c r="AW201" s="14">
        <v>282.75440738180589</v>
      </c>
      <c r="AX201" s="14">
        <v>287.40964393074734</v>
      </c>
      <c r="AY201" s="14">
        <v>332.2196723841368</v>
      </c>
      <c r="AZ201" s="14">
        <v>335.59309949041102</v>
      </c>
      <c r="BA201" s="14">
        <v>355.15235680871928</v>
      </c>
      <c r="BB201" s="14">
        <v>389.95641197935925</v>
      </c>
      <c r="BC201" s="14">
        <v>424.51325188483611</v>
      </c>
      <c r="BD201" s="14">
        <v>399.64746796984264</v>
      </c>
      <c r="BE201" s="14">
        <v>373.67602906425321</v>
      </c>
      <c r="BF201" s="14">
        <v>376.9992084492099</v>
      </c>
      <c r="BG201" s="14">
        <v>372.191051167875</v>
      </c>
    </row>
    <row r="202" spans="1:59" ht="15" customHeight="1" x14ac:dyDescent="0.2">
      <c r="A202" s="1"/>
      <c r="B202" s="15">
        <v>0.256357283599848</v>
      </c>
      <c r="C202" s="2"/>
      <c r="D202" s="2">
        <v>20</v>
      </c>
      <c r="E202" s="2" t="s">
        <v>180</v>
      </c>
      <c r="F202" s="2" t="s">
        <v>166</v>
      </c>
      <c r="G202" s="2"/>
      <c r="H202" s="7">
        <v>8</v>
      </c>
      <c r="I202" s="1"/>
      <c r="J202" s="2" t="s">
        <v>180</v>
      </c>
      <c r="K202" s="2" t="s">
        <v>181</v>
      </c>
      <c r="L202" s="14"/>
      <c r="M202" s="14">
        <v>53.843760027006603</v>
      </c>
      <c r="N202" s="14">
        <v>59.364243895381549</v>
      </c>
      <c r="O202" s="14">
        <v>59.681596926390924</v>
      </c>
      <c r="P202" s="14">
        <v>64.220237272332696</v>
      </c>
      <c r="Q202" s="14">
        <v>70.302792290256718</v>
      </c>
      <c r="R202" s="14">
        <v>76.043743630138081</v>
      </c>
      <c r="S202" s="14">
        <v>95.288217724693354</v>
      </c>
      <c r="T202" s="14">
        <v>99.517059494912147</v>
      </c>
      <c r="U202" s="14">
        <v>97.588256627067693</v>
      </c>
      <c r="V202" s="14">
        <v>93.45411609625927</v>
      </c>
      <c r="W202" s="14">
        <v>95.768413201086702</v>
      </c>
      <c r="X202" s="14">
        <v>99.344983040493844</v>
      </c>
      <c r="Y202" s="14">
        <v>93.626769977655258</v>
      </c>
      <c r="Z202" s="14">
        <v>83.617639493947621</v>
      </c>
      <c r="AA202" s="14">
        <v>84.006782837944286</v>
      </c>
      <c r="AB202" s="14">
        <v>82.798342630250602</v>
      </c>
      <c r="AC202" s="14">
        <v>92.049568055042045</v>
      </c>
      <c r="AD202" s="14">
        <v>87.476511003584804</v>
      </c>
      <c r="AE202" s="14">
        <v>89.101734209976371</v>
      </c>
      <c r="AF202" s="14">
        <v>87.223748131239248</v>
      </c>
      <c r="AG202" s="14">
        <v>96.504404327487265</v>
      </c>
      <c r="AH202" s="14">
        <v>102.33597151445979</v>
      </c>
      <c r="AI202" s="14">
        <v>103.14501712025978</v>
      </c>
      <c r="AJ202" s="14">
        <v>103.43922195251338</v>
      </c>
      <c r="AK202" s="14">
        <v>111.89717813107849</v>
      </c>
      <c r="AL202" s="14">
        <v>117.34866204767953</v>
      </c>
      <c r="AM202" s="14">
        <v>127.22904817785781</v>
      </c>
      <c r="AN202" s="14">
        <v>128.57054318645811</v>
      </c>
      <c r="AO202" s="14">
        <v>144.92995707878535</v>
      </c>
      <c r="AP202" s="14">
        <v>144.39041844165448</v>
      </c>
      <c r="AQ202" s="14">
        <v>144.3565196842799</v>
      </c>
      <c r="AR202" s="14">
        <v>155.93808703200605</v>
      </c>
      <c r="AS202" s="14">
        <v>163.04368575883743</v>
      </c>
      <c r="AT202" s="14">
        <v>183.91091549182568</v>
      </c>
      <c r="AU202" s="14">
        <v>220.09047341939009</v>
      </c>
      <c r="AV202" s="14">
        <v>217.67203112189944</v>
      </c>
      <c r="AW202" s="14">
        <v>225.34853440931084</v>
      </c>
      <c r="AX202" s="14">
        <v>247.07484013053192</v>
      </c>
      <c r="AY202" s="14">
        <v>268.59942707412347</v>
      </c>
      <c r="AZ202" s="14">
        <v>275.71514073978813</v>
      </c>
      <c r="BA202" s="14">
        <v>311.20931213529019</v>
      </c>
      <c r="BB202" s="14">
        <v>377.90360441750931</v>
      </c>
      <c r="BC202" s="14">
        <v>444.08676290449631</v>
      </c>
      <c r="BD202" s="14">
        <v>475.68182294597074</v>
      </c>
      <c r="BE202" s="14">
        <v>426.68146350089216</v>
      </c>
      <c r="BF202" s="14">
        <v>490.85665632485092</v>
      </c>
      <c r="BG202" s="14">
        <v>491.7814438889514</v>
      </c>
    </row>
    <row r="203" spans="1:59" ht="15.75" customHeight="1" x14ac:dyDescent="0.2">
      <c r="A203" s="1"/>
      <c r="B203" s="2"/>
      <c r="C203" s="2"/>
      <c r="D203" s="2"/>
      <c r="E203" s="2"/>
      <c r="F203" s="2"/>
      <c r="G203" s="2"/>
      <c r="H203" s="2"/>
      <c r="I203" s="1"/>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row>
    <row r="204" spans="1:59" ht="15.75" customHeight="1" x14ac:dyDescent="0.2">
      <c r="A204" s="1"/>
      <c r="B204" s="2"/>
      <c r="C204" s="2"/>
      <c r="D204" s="2"/>
      <c r="E204" s="2"/>
      <c r="F204" s="2"/>
      <c r="G204" s="2"/>
      <c r="H204" s="2"/>
      <c r="I204" s="1"/>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row>
    <row r="205" spans="1:59" ht="15.75" customHeight="1" x14ac:dyDescent="0.2">
      <c r="A205" s="1"/>
      <c r="B205" s="2"/>
      <c r="C205" s="2"/>
      <c r="D205" s="2"/>
      <c r="E205" s="2"/>
      <c r="F205" s="2"/>
      <c r="G205" s="2"/>
      <c r="H205" s="2"/>
      <c r="I205" s="1"/>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row>
    <row r="206" spans="1:59" ht="15.75" customHeight="1" x14ac:dyDescent="0.2">
      <c r="A206" s="1"/>
      <c r="B206" s="2"/>
      <c r="C206" s="2"/>
      <c r="D206" s="2"/>
      <c r="E206" s="2"/>
      <c r="F206" s="2"/>
      <c r="G206" s="2"/>
      <c r="H206" s="2"/>
      <c r="I206" s="1"/>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row>
    <row r="207" spans="1:59" ht="15.75" customHeight="1" x14ac:dyDescent="0.2">
      <c r="A207" s="1"/>
      <c r="B207" s="2"/>
      <c r="C207" s="2"/>
      <c r="D207" s="2"/>
      <c r="E207" s="2"/>
      <c r="F207" s="2"/>
      <c r="G207" s="2"/>
      <c r="H207" s="2"/>
      <c r="I207" s="1"/>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row>
    <row r="208" spans="1:59" ht="15.75" customHeight="1" x14ac:dyDescent="0.2">
      <c r="A208" s="1"/>
      <c r="B208" s="2"/>
      <c r="C208" s="2"/>
      <c r="D208" s="2"/>
      <c r="E208" s="2"/>
      <c r="F208" s="2"/>
      <c r="G208" s="2"/>
      <c r="H208" s="2"/>
      <c r="I208" s="1"/>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row>
    <row r="209" spans="1:59" ht="15.75" customHeight="1" x14ac:dyDescent="0.2">
      <c r="A209" s="1"/>
      <c r="B209" s="2"/>
      <c r="C209" s="2"/>
      <c r="D209" s="2"/>
      <c r="E209" s="2"/>
      <c r="F209" s="2"/>
      <c r="G209" s="2"/>
      <c r="H209" s="2"/>
      <c r="I209" s="1"/>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row>
    <row r="210" spans="1:59" ht="15.75" customHeight="1" x14ac:dyDescent="0.2">
      <c r="A210" s="1"/>
      <c r="B210" s="2"/>
      <c r="C210" s="2"/>
      <c r="D210" s="2"/>
      <c r="E210" s="2"/>
      <c r="F210" s="2"/>
      <c r="G210" s="2"/>
      <c r="H210" s="2"/>
      <c r="I210" s="1"/>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row>
    <row r="211" spans="1:59" ht="15.75" customHeight="1" x14ac:dyDescent="0.2">
      <c r="A211" s="1"/>
      <c r="B211" s="2"/>
      <c r="C211" s="2"/>
      <c r="D211" s="2"/>
      <c r="E211" s="2"/>
      <c r="F211" s="2"/>
      <c r="G211" s="2"/>
      <c r="H211" s="2"/>
      <c r="I211" s="1"/>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row>
    <row r="212" spans="1:59" ht="15.75" customHeight="1" x14ac:dyDescent="0.2">
      <c r="A212" s="1"/>
      <c r="B212" s="2"/>
      <c r="C212" s="2"/>
      <c r="D212" s="2"/>
      <c r="E212" s="2"/>
      <c r="F212" s="2"/>
      <c r="G212" s="2"/>
      <c r="H212" s="2"/>
      <c r="I212" s="1"/>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row>
    <row r="213" spans="1:59" ht="15.75" customHeight="1" x14ac:dyDescent="0.2">
      <c r="A213" s="1"/>
      <c r="B213" s="2"/>
      <c r="C213" s="2"/>
      <c r="D213" s="2"/>
      <c r="E213" s="2"/>
      <c r="F213" s="2"/>
      <c r="G213" s="2"/>
      <c r="H213" s="2"/>
      <c r="I213" s="1"/>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row>
    <row r="214" spans="1:59" ht="15.75" customHeight="1" x14ac:dyDescent="0.2">
      <c r="A214" s="1"/>
      <c r="B214" s="2"/>
      <c r="C214" s="2"/>
      <c r="D214" s="2"/>
      <c r="E214" s="2"/>
      <c r="F214" s="2"/>
      <c r="G214" s="2"/>
      <c r="H214" s="2"/>
      <c r="I214" s="1"/>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row>
    <row r="215" spans="1:59" ht="15.75" customHeight="1" x14ac:dyDescent="0.2">
      <c r="A215" s="1"/>
      <c r="B215" s="2"/>
      <c r="C215" s="2"/>
      <c r="D215" s="2"/>
      <c r="E215" s="2"/>
      <c r="F215" s="2"/>
      <c r="G215" s="2"/>
      <c r="H215" s="2"/>
      <c r="I215" s="1"/>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row>
    <row r="216" spans="1:59" ht="15.75" customHeight="1" x14ac:dyDescent="0.2">
      <c r="A216" s="1"/>
      <c r="B216" s="2"/>
      <c r="C216" s="2"/>
      <c r="D216" s="2"/>
      <c r="E216" s="2"/>
      <c r="F216" s="2"/>
      <c r="G216" s="2"/>
      <c r="H216" s="2"/>
      <c r="I216" s="1"/>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row>
    <row r="217" spans="1:59" ht="15.75" customHeight="1" x14ac:dyDescent="0.2">
      <c r="A217" s="1"/>
      <c r="B217" s="2"/>
      <c r="C217" s="2"/>
      <c r="D217" s="2"/>
      <c r="E217" s="2"/>
      <c r="F217" s="2"/>
      <c r="G217" s="2"/>
      <c r="H217" s="2"/>
      <c r="I217" s="1"/>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row>
    <row r="218" spans="1:59" ht="15.75" customHeight="1" x14ac:dyDescent="0.2">
      <c r="A218" s="1"/>
      <c r="B218" s="2"/>
      <c r="C218" s="2"/>
      <c r="D218" s="2"/>
      <c r="E218" s="2"/>
      <c r="F218" s="2"/>
      <c r="G218" s="2"/>
      <c r="H218" s="2"/>
      <c r="I218" s="1"/>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row>
    <row r="219" spans="1:59" ht="15.75" customHeight="1" x14ac:dyDescent="0.2">
      <c r="A219" s="1"/>
      <c r="B219" s="2"/>
      <c r="C219" s="2"/>
      <c r="D219" s="2"/>
      <c r="E219" s="2"/>
      <c r="F219" s="2"/>
      <c r="G219" s="2"/>
      <c r="H219" s="2"/>
      <c r="I219" s="1"/>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row>
    <row r="220" spans="1:59" ht="15.75" customHeight="1" x14ac:dyDescent="0.2">
      <c r="A220" s="1"/>
      <c r="B220" s="2"/>
      <c r="C220" s="2"/>
      <c r="D220" s="2"/>
      <c r="E220" s="2"/>
      <c r="F220" s="2"/>
      <c r="G220" s="2"/>
      <c r="H220" s="2"/>
      <c r="I220" s="1"/>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row>
    <row r="221" spans="1:59" ht="15.75" customHeight="1" x14ac:dyDescent="0.2">
      <c r="A221" s="1"/>
      <c r="B221" s="2"/>
      <c r="C221" s="2"/>
      <c r="D221" s="2"/>
      <c r="E221" s="2"/>
      <c r="F221" s="2"/>
      <c r="G221" s="2"/>
      <c r="H221" s="2"/>
      <c r="I221" s="1"/>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row>
    <row r="222" spans="1:59" ht="15.75" customHeight="1" x14ac:dyDescent="0.2">
      <c r="A222" s="1"/>
      <c r="B222" s="2"/>
      <c r="C222" s="2"/>
      <c r="D222" s="2"/>
      <c r="E222" s="2"/>
      <c r="F222" s="2"/>
      <c r="G222" s="2"/>
      <c r="H222" s="2"/>
      <c r="I222" s="1"/>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row>
    <row r="223" spans="1:59" ht="15.75" customHeight="1" x14ac:dyDescent="0.2">
      <c r="A223" s="1"/>
      <c r="B223" s="2"/>
      <c r="C223" s="2"/>
      <c r="D223" s="2"/>
      <c r="E223" s="2"/>
      <c r="F223" s="2"/>
      <c r="G223" s="2"/>
      <c r="H223" s="2"/>
      <c r="I223" s="1"/>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row>
    <row r="224" spans="1:59" ht="15.75" customHeight="1" x14ac:dyDescent="0.2">
      <c r="A224" s="1"/>
      <c r="B224" s="2"/>
      <c r="C224" s="2"/>
      <c r="D224" s="2"/>
      <c r="E224" s="2"/>
      <c r="F224" s="2"/>
      <c r="G224" s="2"/>
      <c r="H224" s="2"/>
      <c r="I224" s="1"/>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row>
    <row r="225" spans="1:59" ht="15.75" customHeight="1" x14ac:dyDescent="0.2">
      <c r="A225" s="1"/>
      <c r="B225" s="2"/>
      <c r="C225" s="2"/>
      <c r="D225" s="2"/>
      <c r="E225" s="2"/>
      <c r="F225" s="2"/>
      <c r="G225" s="2"/>
      <c r="H225" s="2"/>
      <c r="I225" s="1"/>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row>
    <row r="226" spans="1:59" ht="15.75" customHeight="1" x14ac:dyDescent="0.2">
      <c r="A226" s="1"/>
      <c r="B226" s="2"/>
      <c r="C226" s="2"/>
      <c r="D226" s="2"/>
      <c r="E226" s="2"/>
      <c r="F226" s="2"/>
      <c r="G226" s="2"/>
      <c r="H226" s="2"/>
      <c r="I226" s="1"/>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row>
    <row r="227" spans="1:59" ht="15.75" customHeight="1" x14ac:dyDescent="0.2">
      <c r="A227" s="1"/>
      <c r="B227" s="2"/>
      <c r="C227" s="2"/>
      <c r="D227" s="2"/>
      <c r="E227" s="2"/>
      <c r="F227" s="2"/>
      <c r="G227" s="2"/>
      <c r="H227" s="2"/>
      <c r="I227" s="1"/>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row>
    <row r="228" spans="1:59" ht="15.75" customHeight="1" x14ac:dyDescent="0.2">
      <c r="A228" s="1"/>
      <c r="B228" s="2"/>
      <c r="C228" s="2"/>
      <c r="D228" s="2"/>
      <c r="E228" s="2"/>
      <c r="F228" s="2"/>
      <c r="G228" s="2"/>
      <c r="H228" s="2"/>
      <c r="I228" s="1"/>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row>
    <row r="229" spans="1:59" ht="15.75" customHeight="1" x14ac:dyDescent="0.2">
      <c r="A229" s="1"/>
      <c r="B229" s="2"/>
      <c r="C229" s="2"/>
      <c r="D229" s="2"/>
      <c r="E229" s="2"/>
      <c r="F229" s="2"/>
      <c r="G229" s="2"/>
      <c r="H229" s="2"/>
      <c r="I229" s="1"/>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row>
    <row r="230" spans="1:59" ht="15.75" customHeight="1" x14ac:dyDescent="0.2">
      <c r="A230" s="1"/>
      <c r="B230" s="2"/>
      <c r="C230" s="2"/>
      <c r="D230" s="2"/>
      <c r="E230" s="2"/>
      <c r="F230" s="2"/>
      <c r="G230" s="2"/>
      <c r="H230" s="2"/>
      <c r="I230" s="1"/>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row>
    <row r="231" spans="1:59" ht="15.75" customHeight="1" x14ac:dyDescent="0.2">
      <c r="A231" s="1"/>
      <c r="B231" s="2"/>
      <c r="C231" s="2"/>
      <c r="D231" s="2"/>
      <c r="E231" s="2"/>
      <c r="F231" s="2"/>
      <c r="G231" s="2"/>
      <c r="H231" s="2"/>
      <c r="I231" s="1"/>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row>
    <row r="232" spans="1:59" ht="15.75" customHeight="1" x14ac:dyDescent="0.2">
      <c r="A232" s="1"/>
      <c r="B232" s="2"/>
      <c r="C232" s="2"/>
      <c r="D232" s="2"/>
      <c r="E232" s="2"/>
      <c r="F232" s="2"/>
      <c r="G232" s="2"/>
      <c r="H232" s="2"/>
      <c r="I232" s="1"/>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row>
    <row r="233" spans="1:59" ht="15.75" customHeight="1" x14ac:dyDescent="0.2">
      <c r="A233" s="1"/>
      <c r="B233" s="2"/>
      <c r="C233" s="2"/>
      <c r="D233" s="2"/>
      <c r="E233" s="2"/>
      <c r="F233" s="2"/>
      <c r="G233" s="2"/>
      <c r="H233" s="2"/>
      <c r="I233" s="1"/>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row>
    <row r="234" spans="1:59" ht="15.75" customHeight="1" x14ac:dyDescent="0.2">
      <c r="A234" s="1"/>
      <c r="B234" s="2"/>
      <c r="C234" s="2"/>
      <c r="D234" s="2"/>
      <c r="E234" s="2"/>
      <c r="F234" s="2"/>
      <c r="G234" s="2"/>
      <c r="H234" s="2"/>
      <c r="I234" s="1"/>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row>
    <row r="235" spans="1:59" ht="15.75" customHeight="1" x14ac:dyDescent="0.2">
      <c r="A235" s="1"/>
      <c r="B235" s="2"/>
      <c r="C235" s="2"/>
      <c r="D235" s="2"/>
      <c r="E235" s="2"/>
      <c r="F235" s="2"/>
      <c r="G235" s="2"/>
      <c r="H235" s="2"/>
      <c r="I235" s="1"/>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row>
    <row r="236" spans="1:59" ht="15.75" customHeight="1" x14ac:dyDescent="0.2">
      <c r="A236" s="1"/>
      <c r="B236" s="2"/>
      <c r="C236" s="2"/>
      <c r="D236" s="2"/>
      <c r="E236" s="2"/>
      <c r="F236" s="2"/>
      <c r="G236" s="2"/>
      <c r="H236" s="2"/>
      <c r="I236" s="1"/>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row>
    <row r="237" spans="1:59" ht="15.75" customHeight="1" x14ac:dyDescent="0.2">
      <c r="A237" s="1"/>
      <c r="B237" s="2"/>
      <c r="C237" s="2"/>
      <c r="D237" s="2"/>
      <c r="E237" s="2"/>
      <c r="F237" s="2"/>
      <c r="G237" s="2"/>
      <c r="H237" s="2"/>
      <c r="I237" s="1"/>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row>
    <row r="238" spans="1:59" ht="15.75" customHeight="1" x14ac:dyDescent="0.2">
      <c r="A238" s="1"/>
      <c r="B238" s="2"/>
      <c r="C238" s="2"/>
      <c r="D238" s="2"/>
      <c r="E238" s="2"/>
      <c r="F238" s="2"/>
      <c r="G238" s="2"/>
      <c r="H238" s="2"/>
      <c r="I238" s="1"/>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row>
    <row r="239" spans="1:59" ht="15.75" customHeight="1" x14ac:dyDescent="0.2">
      <c r="A239" s="1"/>
      <c r="B239" s="2"/>
      <c r="C239" s="2"/>
      <c r="D239" s="2"/>
      <c r="E239" s="2"/>
      <c r="F239" s="2"/>
      <c r="G239" s="2"/>
      <c r="H239" s="2"/>
      <c r="I239" s="1"/>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row>
    <row r="240" spans="1:59" ht="15.75" customHeight="1" x14ac:dyDescent="0.2">
      <c r="A240" s="1"/>
      <c r="B240" s="2"/>
      <c r="C240" s="2"/>
      <c r="D240" s="2"/>
      <c r="E240" s="2"/>
      <c r="F240" s="2"/>
      <c r="G240" s="2"/>
      <c r="H240" s="2"/>
      <c r="I240" s="1"/>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row>
    <row r="241" spans="1:59" ht="15.75" customHeight="1" x14ac:dyDescent="0.2">
      <c r="A241" s="1"/>
      <c r="B241" s="2"/>
      <c r="C241" s="2"/>
      <c r="D241" s="2"/>
      <c r="E241" s="2"/>
      <c r="F241" s="2"/>
      <c r="G241" s="2"/>
      <c r="H241" s="2"/>
      <c r="I241" s="1"/>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row>
    <row r="242" spans="1:59" ht="15.75" customHeight="1" x14ac:dyDescent="0.2">
      <c r="A242" s="1"/>
      <c r="B242" s="2"/>
      <c r="C242" s="2"/>
      <c r="D242" s="2"/>
      <c r="E242" s="2"/>
      <c r="F242" s="2"/>
      <c r="G242" s="2"/>
      <c r="H242" s="2"/>
      <c r="I242" s="1"/>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row>
    <row r="243" spans="1:59" ht="15.75" customHeight="1" x14ac:dyDescent="0.2">
      <c r="A243" s="1"/>
      <c r="B243" s="2"/>
      <c r="C243" s="2"/>
      <c r="D243" s="2"/>
      <c r="E243" s="2"/>
      <c r="F243" s="2"/>
      <c r="G243" s="2"/>
      <c r="H243" s="2"/>
      <c r="I243" s="1"/>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row>
    <row r="244" spans="1:59" ht="15.75" customHeight="1" x14ac:dyDescent="0.2">
      <c r="A244" s="1"/>
      <c r="B244" s="2"/>
      <c r="C244" s="2"/>
      <c r="D244" s="2"/>
      <c r="E244" s="2"/>
      <c r="F244" s="2"/>
      <c r="G244" s="2"/>
      <c r="H244" s="2"/>
      <c r="I244" s="1"/>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row>
    <row r="245" spans="1:59" ht="15.75" customHeight="1" x14ac:dyDescent="0.2">
      <c r="A245" s="1"/>
      <c r="B245" s="2"/>
      <c r="C245" s="2"/>
      <c r="D245" s="2"/>
      <c r="E245" s="2"/>
      <c r="F245" s="2"/>
      <c r="G245" s="2"/>
      <c r="H245" s="2"/>
      <c r="I245" s="1"/>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row>
    <row r="246" spans="1:59" ht="15.75" customHeight="1" x14ac:dyDescent="0.2">
      <c r="A246" s="1"/>
      <c r="B246" s="2"/>
      <c r="C246" s="2"/>
      <c r="D246" s="2"/>
      <c r="E246" s="2"/>
      <c r="F246" s="2"/>
      <c r="G246" s="2"/>
      <c r="H246" s="2"/>
      <c r="I246" s="1"/>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row>
    <row r="247" spans="1:59" ht="15.75" customHeight="1" x14ac:dyDescent="0.2">
      <c r="A247" s="1"/>
      <c r="B247" s="2"/>
      <c r="C247" s="2"/>
      <c r="D247" s="2"/>
      <c r="E247" s="2"/>
      <c r="F247" s="2"/>
      <c r="G247" s="2"/>
      <c r="H247" s="2"/>
      <c r="I247" s="1"/>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row>
    <row r="248" spans="1:59" ht="15.75" customHeight="1" x14ac:dyDescent="0.2">
      <c r="A248" s="1"/>
      <c r="B248" s="2"/>
      <c r="C248" s="2"/>
      <c r="D248" s="2"/>
      <c r="E248" s="2"/>
      <c r="F248" s="2"/>
      <c r="G248" s="2"/>
      <c r="H248" s="2"/>
      <c r="I248" s="1"/>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row>
    <row r="249" spans="1:59" ht="15.75" customHeight="1" x14ac:dyDescent="0.2">
      <c r="A249" s="1"/>
      <c r="B249" s="2"/>
      <c r="C249" s="2"/>
      <c r="D249" s="2"/>
      <c r="E249" s="2"/>
      <c r="F249" s="2"/>
      <c r="G249" s="2"/>
      <c r="H249" s="2"/>
      <c r="I249" s="1"/>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row>
    <row r="250" spans="1:59" ht="15.75" customHeight="1" x14ac:dyDescent="0.2">
      <c r="A250" s="1"/>
      <c r="B250" s="2"/>
      <c r="C250" s="2"/>
      <c r="D250" s="2"/>
      <c r="E250" s="2"/>
      <c r="F250" s="2"/>
      <c r="G250" s="2"/>
      <c r="H250" s="2"/>
      <c r="I250" s="1"/>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row>
    <row r="251" spans="1:59" ht="15.75" customHeight="1" x14ac:dyDescent="0.2">
      <c r="A251" s="1"/>
      <c r="B251" s="2"/>
      <c r="C251" s="2"/>
      <c r="D251" s="2"/>
      <c r="E251" s="2"/>
      <c r="F251" s="2"/>
      <c r="G251" s="2"/>
      <c r="H251" s="2"/>
      <c r="I251" s="1"/>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row>
    <row r="252" spans="1:59" ht="15.75" customHeight="1" x14ac:dyDescent="0.2">
      <c r="A252" s="1"/>
      <c r="B252" s="2"/>
      <c r="C252" s="2"/>
      <c r="D252" s="2"/>
      <c r="E252" s="2"/>
      <c r="F252" s="2"/>
      <c r="G252" s="2"/>
      <c r="H252" s="2"/>
      <c r="I252" s="1"/>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row>
    <row r="253" spans="1:59" ht="15.75" customHeight="1" x14ac:dyDescent="0.2">
      <c r="A253" s="1"/>
      <c r="B253" s="2"/>
      <c r="C253" s="2"/>
      <c r="D253" s="2"/>
      <c r="E253" s="2"/>
      <c r="F253" s="2"/>
      <c r="G253" s="2"/>
      <c r="H253" s="2"/>
      <c r="I253" s="1"/>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row>
    <row r="254" spans="1:59" ht="15.75" customHeight="1" x14ac:dyDescent="0.2">
      <c r="A254" s="1"/>
      <c r="B254" s="2"/>
      <c r="C254" s="2"/>
      <c r="D254" s="2"/>
      <c r="E254" s="2"/>
      <c r="F254" s="2"/>
      <c r="G254" s="2"/>
      <c r="H254" s="2"/>
      <c r="I254" s="1"/>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row>
    <row r="255" spans="1:59" ht="15.75" customHeight="1" x14ac:dyDescent="0.2">
      <c r="A255" s="1"/>
      <c r="B255" s="2"/>
      <c r="C255" s="2"/>
      <c r="D255" s="2"/>
      <c r="E255" s="2"/>
      <c r="F255" s="2"/>
      <c r="G255" s="2"/>
      <c r="H255" s="2"/>
      <c r="I255" s="1"/>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row>
    <row r="256" spans="1:59" ht="15.75" customHeight="1" x14ac:dyDescent="0.2">
      <c r="A256" s="1"/>
      <c r="B256" s="2"/>
      <c r="C256" s="2"/>
      <c r="D256" s="2"/>
      <c r="E256" s="2"/>
      <c r="F256" s="2"/>
      <c r="G256" s="2"/>
      <c r="H256" s="2"/>
      <c r="I256" s="1"/>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row>
    <row r="257" spans="1:59" ht="15.75" customHeight="1" x14ac:dyDescent="0.2">
      <c r="A257" s="1"/>
      <c r="B257" s="2"/>
      <c r="C257" s="2"/>
      <c r="D257" s="2"/>
      <c r="E257" s="2"/>
      <c r="F257" s="2"/>
      <c r="G257" s="2"/>
      <c r="H257" s="2"/>
      <c r="I257" s="1"/>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row>
    <row r="258" spans="1:59" ht="15.75" customHeight="1" x14ac:dyDescent="0.2">
      <c r="A258" s="1"/>
      <c r="B258" s="2"/>
      <c r="C258" s="2"/>
      <c r="D258" s="2"/>
      <c r="E258" s="2"/>
      <c r="F258" s="2"/>
      <c r="G258" s="2"/>
      <c r="H258" s="2"/>
      <c r="I258" s="1"/>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row>
    <row r="259" spans="1:59" ht="15.75" customHeight="1" x14ac:dyDescent="0.2">
      <c r="A259" s="1"/>
      <c r="B259" s="2"/>
      <c r="C259" s="2"/>
      <c r="D259" s="2"/>
      <c r="E259" s="2"/>
      <c r="F259" s="2"/>
      <c r="G259" s="2"/>
      <c r="H259" s="2"/>
      <c r="I259" s="1"/>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row>
    <row r="260" spans="1:59" ht="15.75" customHeight="1" x14ac:dyDescent="0.2">
      <c r="A260" s="1"/>
      <c r="B260" s="2"/>
      <c r="C260" s="2"/>
      <c r="D260" s="2"/>
      <c r="E260" s="2"/>
      <c r="F260" s="2"/>
      <c r="G260" s="2"/>
      <c r="H260" s="2"/>
      <c r="I260" s="1"/>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row>
    <row r="261" spans="1:59" ht="15.75" customHeight="1" x14ac:dyDescent="0.2">
      <c r="A261" s="1"/>
      <c r="B261" s="2"/>
      <c r="C261" s="2"/>
      <c r="D261" s="2"/>
      <c r="E261" s="2"/>
      <c r="F261" s="2"/>
      <c r="G261" s="2"/>
      <c r="H261" s="2"/>
      <c r="I261" s="1"/>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row>
    <row r="262" spans="1:59" ht="15.75" customHeight="1" x14ac:dyDescent="0.2">
      <c r="A262" s="1"/>
      <c r="B262" s="2"/>
      <c r="C262" s="2"/>
      <c r="D262" s="2"/>
      <c r="E262" s="2"/>
      <c r="F262" s="2"/>
      <c r="G262" s="2"/>
      <c r="H262" s="2"/>
      <c r="I262" s="1"/>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row>
    <row r="263" spans="1:59" ht="15.75" customHeight="1" x14ac:dyDescent="0.2">
      <c r="A263" s="1"/>
      <c r="B263" s="2"/>
      <c r="C263" s="2"/>
      <c r="D263" s="2"/>
      <c r="E263" s="2"/>
      <c r="F263" s="2"/>
      <c r="G263" s="2"/>
      <c r="H263" s="2"/>
      <c r="I263" s="1"/>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row>
    <row r="264" spans="1:59" ht="15.75" customHeight="1" x14ac:dyDescent="0.2">
      <c r="A264" s="1"/>
      <c r="B264" s="2"/>
      <c r="C264" s="2"/>
      <c r="D264" s="2"/>
      <c r="E264" s="2"/>
      <c r="F264" s="2"/>
      <c r="G264" s="2"/>
      <c r="H264" s="2"/>
      <c r="I264" s="1"/>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row>
    <row r="265" spans="1:59" ht="15.75" customHeight="1" x14ac:dyDescent="0.2">
      <c r="A265" s="1"/>
      <c r="B265" s="2"/>
      <c r="C265" s="2"/>
      <c r="D265" s="2"/>
      <c r="E265" s="2"/>
      <c r="F265" s="2"/>
      <c r="G265" s="2"/>
      <c r="H265" s="2"/>
      <c r="I265" s="1"/>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row>
    <row r="266" spans="1:59" ht="15.75" customHeight="1" x14ac:dyDescent="0.2">
      <c r="A266" s="1"/>
      <c r="B266" s="2"/>
      <c r="C266" s="2"/>
      <c r="D266" s="2"/>
      <c r="E266" s="2"/>
      <c r="F266" s="2"/>
      <c r="G266" s="2"/>
      <c r="H266" s="2"/>
      <c r="I266" s="1"/>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row>
    <row r="267" spans="1:59" ht="15.75" customHeight="1" x14ac:dyDescent="0.2">
      <c r="A267" s="1"/>
      <c r="B267" s="2"/>
      <c r="C267" s="2"/>
      <c r="D267" s="2"/>
      <c r="E267" s="2"/>
      <c r="F267" s="2"/>
      <c r="G267" s="2"/>
      <c r="H267" s="2"/>
      <c r="I267" s="1"/>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row>
    <row r="268" spans="1:59" ht="15.75" customHeight="1" x14ac:dyDescent="0.2">
      <c r="A268" s="1"/>
      <c r="B268" s="2"/>
      <c r="C268" s="2"/>
      <c r="D268" s="2"/>
      <c r="E268" s="2"/>
      <c r="F268" s="2"/>
      <c r="G268" s="2"/>
      <c r="H268" s="2"/>
      <c r="I268" s="1"/>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row>
    <row r="269" spans="1:59" ht="15.75" customHeight="1" x14ac:dyDescent="0.2">
      <c r="A269" s="1"/>
      <c r="B269" s="2"/>
      <c r="C269" s="2"/>
      <c r="D269" s="2"/>
      <c r="E269" s="2"/>
      <c r="F269" s="2"/>
      <c r="G269" s="2"/>
      <c r="H269" s="2"/>
      <c r="I269" s="1"/>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row>
    <row r="270" spans="1:59" ht="15.75" customHeight="1" x14ac:dyDescent="0.2">
      <c r="A270" s="1"/>
      <c r="B270" s="2"/>
      <c r="C270" s="2"/>
      <c r="D270" s="2"/>
      <c r="E270" s="2"/>
      <c r="F270" s="2"/>
      <c r="G270" s="2"/>
      <c r="H270" s="2"/>
      <c r="I270" s="1"/>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row>
    <row r="271" spans="1:59" ht="15.75" customHeight="1" x14ac:dyDescent="0.2">
      <c r="A271" s="1"/>
      <c r="B271" s="2"/>
      <c r="C271" s="2"/>
      <c r="D271" s="2"/>
      <c r="E271" s="2"/>
      <c r="F271" s="2"/>
      <c r="G271" s="2"/>
      <c r="H271" s="2"/>
      <c r="I271" s="1"/>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row>
    <row r="272" spans="1:59" ht="15.75" customHeight="1" x14ac:dyDescent="0.2">
      <c r="A272" s="1"/>
      <c r="B272" s="2"/>
      <c r="C272" s="2"/>
      <c r="D272" s="2"/>
      <c r="E272" s="2"/>
      <c r="F272" s="2"/>
      <c r="G272" s="2"/>
      <c r="H272" s="2"/>
      <c r="I272" s="1"/>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row>
    <row r="273" spans="1:59" ht="15.75" customHeight="1" x14ac:dyDescent="0.2">
      <c r="A273" s="1"/>
      <c r="B273" s="2"/>
      <c r="C273" s="2"/>
      <c r="D273" s="2"/>
      <c r="E273" s="2"/>
      <c r="F273" s="2"/>
      <c r="G273" s="2"/>
      <c r="H273" s="2"/>
      <c r="I273" s="1"/>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row>
    <row r="274" spans="1:59" ht="15.75" customHeight="1" x14ac:dyDescent="0.2">
      <c r="A274" s="1"/>
      <c r="B274" s="2"/>
      <c r="C274" s="2"/>
      <c r="D274" s="2"/>
      <c r="E274" s="2"/>
      <c r="F274" s="2"/>
      <c r="G274" s="2"/>
      <c r="H274" s="2"/>
      <c r="I274" s="1"/>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row>
    <row r="275" spans="1:59" ht="15.75" customHeight="1" x14ac:dyDescent="0.2">
      <c r="A275" s="1"/>
      <c r="B275" s="2"/>
      <c r="C275" s="2"/>
      <c r="D275" s="2"/>
      <c r="E275" s="2"/>
      <c r="F275" s="2"/>
      <c r="G275" s="2"/>
      <c r="H275" s="2"/>
      <c r="I275" s="1"/>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row>
    <row r="276" spans="1:59" ht="15.75" customHeight="1" x14ac:dyDescent="0.2">
      <c r="A276" s="1"/>
      <c r="B276" s="2"/>
      <c r="C276" s="2"/>
      <c r="D276" s="2"/>
      <c r="E276" s="2"/>
      <c r="F276" s="2"/>
      <c r="G276" s="2"/>
      <c r="H276" s="2"/>
      <c r="I276" s="1"/>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row>
    <row r="277" spans="1:59" ht="15.75" customHeight="1" x14ac:dyDescent="0.2">
      <c r="A277" s="1"/>
      <c r="B277" s="2"/>
      <c r="C277" s="2"/>
      <c r="D277" s="2"/>
      <c r="E277" s="2"/>
      <c r="F277" s="2"/>
      <c r="G277" s="2"/>
      <c r="H277" s="2"/>
      <c r="I277" s="1"/>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row>
    <row r="278" spans="1:59" ht="15.75" customHeight="1" x14ac:dyDescent="0.2">
      <c r="A278" s="1"/>
      <c r="B278" s="2"/>
      <c r="C278" s="2"/>
      <c r="D278" s="2"/>
      <c r="E278" s="2"/>
      <c r="F278" s="2"/>
      <c r="G278" s="2"/>
      <c r="H278" s="2"/>
      <c r="I278" s="1"/>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row>
    <row r="279" spans="1:59" ht="15.75" customHeight="1" x14ac:dyDescent="0.2">
      <c r="A279" s="1"/>
      <c r="B279" s="2"/>
      <c r="C279" s="2"/>
      <c r="D279" s="2"/>
      <c r="E279" s="2"/>
      <c r="F279" s="2"/>
      <c r="G279" s="2"/>
      <c r="H279" s="2"/>
      <c r="I279" s="1"/>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row>
    <row r="280" spans="1:59" ht="15.75" customHeight="1" x14ac:dyDescent="0.2">
      <c r="A280" s="1"/>
      <c r="B280" s="2"/>
      <c r="C280" s="2"/>
      <c r="D280" s="2"/>
      <c r="E280" s="2"/>
      <c r="F280" s="2"/>
      <c r="G280" s="2"/>
      <c r="H280" s="2"/>
      <c r="I280" s="1"/>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row>
    <row r="281" spans="1:59" ht="15.75" customHeight="1" x14ac:dyDescent="0.2">
      <c r="A281" s="1"/>
      <c r="B281" s="2"/>
      <c r="C281" s="2"/>
      <c r="D281" s="2"/>
      <c r="E281" s="2"/>
      <c r="F281" s="2"/>
      <c r="G281" s="2"/>
      <c r="H281" s="2"/>
      <c r="I281" s="1"/>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row>
    <row r="282" spans="1:59" ht="15.75" customHeight="1" x14ac:dyDescent="0.2">
      <c r="A282" s="1"/>
      <c r="B282" s="2"/>
      <c r="C282" s="2"/>
      <c r="D282" s="2"/>
      <c r="E282" s="2"/>
      <c r="F282" s="2"/>
      <c r="G282" s="2"/>
      <c r="H282" s="2"/>
      <c r="I282" s="1"/>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row>
    <row r="283" spans="1:59" ht="15.75" customHeight="1" x14ac:dyDescent="0.2">
      <c r="A283" s="1"/>
      <c r="B283" s="2"/>
      <c r="C283" s="2"/>
      <c r="D283" s="2"/>
      <c r="E283" s="2"/>
      <c r="F283" s="2"/>
      <c r="G283" s="2"/>
      <c r="H283" s="2"/>
      <c r="I283" s="1"/>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row>
    <row r="284" spans="1:59" ht="15.75" customHeight="1" x14ac:dyDescent="0.2">
      <c r="A284" s="1"/>
      <c r="B284" s="2"/>
      <c r="C284" s="2"/>
      <c r="D284" s="2"/>
      <c r="E284" s="2"/>
      <c r="F284" s="2"/>
      <c r="G284" s="2"/>
      <c r="H284" s="2"/>
      <c r="I284" s="1"/>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row>
    <row r="285" spans="1:59" ht="15.75" customHeight="1" x14ac:dyDescent="0.2">
      <c r="A285" s="1"/>
      <c r="B285" s="2"/>
      <c r="C285" s="2"/>
      <c r="D285" s="2"/>
      <c r="E285" s="2"/>
      <c r="F285" s="2"/>
      <c r="G285" s="2"/>
      <c r="H285" s="2"/>
      <c r="I285" s="1"/>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row>
    <row r="286" spans="1:59" ht="15.75" customHeight="1" x14ac:dyDescent="0.2">
      <c r="A286" s="1"/>
      <c r="B286" s="2"/>
      <c r="C286" s="2"/>
      <c r="D286" s="2"/>
      <c r="E286" s="2"/>
      <c r="F286" s="2"/>
      <c r="G286" s="2"/>
      <c r="H286" s="2"/>
      <c r="I286" s="1"/>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row>
    <row r="287" spans="1:59" ht="15.75" customHeight="1" x14ac:dyDescent="0.2">
      <c r="A287" s="1"/>
      <c r="B287" s="2"/>
      <c r="C287" s="2"/>
      <c r="D287" s="2"/>
      <c r="E287" s="2"/>
      <c r="F287" s="2"/>
      <c r="G287" s="2"/>
      <c r="H287" s="2"/>
      <c r="I287" s="1"/>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row>
    <row r="288" spans="1:59" ht="15.75" customHeight="1" x14ac:dyDescent="0.2">
      <c r="A288" s="1"/>
      <c r="B288" s="2"/>
      <c r="C288" s="2"/>
      <c r="D288" s="2"/>
      <c r="E288" s="2"/>
      <c r="F288" s="2"/>
      <c r="G288" s="2"/>
      <c r="H288" s="2"/>
      <c r="I288" s="1"/>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row>
    <row r="289" spans="1:59" ht="15.75" customHeight="1" x14ac:dyDescent="0.2">
      <c r="A289" s="1"/>
      <c r="B289" s="2"/>
      <c r="C289" s="2"/>
      <c r="D289" s="2"/>
      <c r="E289" s="2"/>
      <c r="F289" s="2"/>
      <c r="G289" s="2"/>
      <c r="H289" s="2"/>
      <c r="I289" s="1"/>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row>
    <row r="290" spans="1:59" ht="15.75" customHeight="1" x14ac:dyDescent="0.2">
      <c r="A290" s="1"/>
      <c r="B290" s="2"/>
      <c r="C290" s="2"/>
      <c r="D290" s="2"/>
      <c r="E290" s="2"/>
      <c r="F290" s="2"/>
      <c r="G290" s="2"/>
      <c r="H290" s="2"/>
      <c r="I290" s="1"/>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row>
    <row r="291" spans="1:59" ht="15.75" customHeight="1" x14ac:dyDescent="0.2">
      <c r="A291" s="1"/>
      <c r="B291" s="2"/>
      <c r="C291" s="2"/>
      <c r="D291" s="2"/>
      <c r="E291" s="2"/>
      <c r="F291" s="2"/>
      <c r="G291" s="2"/>
      <c r="H291" s="2"/>
      <c r="I291" s="1"/>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row>
    <row r="292" spans="1:59" ht="15.75" customHeight="1" x14ac:dyDescent="0.2">
      <c r="A292" s="1"/>
      <c r="B292" s="2"/>
      <c r="C292" s="2"/>
      <c r="D292" s="2"/>
      <c r="E292" s="2"/>
      <c r="F292" s="2"/>
      <c r="G292" s="2"/>
      <c r="H292" s="2"/>
      <c r="I292" s="1"/>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row>
    <row r="293" spans="1:59" ht="15.75" customHeight="1" x14ac:dyDescent="0.2">
      <c r="A293" s="1"/>
      <c r="B293" s="2"/>
      <c r="C293" s="2"/>
      <c r="D293" s="2"/>
      <c r="E293" s="2"/>
      <c r="F293" s="2"/>
      <c r="G293" s="2"/>
      <c r="H293" s="2"/>
      <c r="I293" s="1"/>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row>
    <row r="294" spans="1:59" ht="15.75" customHeight="1" x14ac:dyDescent="0.2">
      <c r="A294" s="1"/>
      <c r="B294" s="2"/>
      <c r="C294" s="2"/>
      <c r="D294" s="2"/>
      <c r="E294" s="2"/>
      <c r="F294" s="2"/>
      <c r="G294" s="2"/>
      <c r="H294" s="2"/>
      <c r="I294" s="1"/>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row>
    <row r="295" spans="1:59" ht="15.75" customHeight="1" x14ac:dyDescent="0.2">
      <c r="A295" s="1"/>
      <c r="B295" s="2"/>
      <c r="C295" s="2"/>
      <c r="D295" s="2"/>
      <c r="E295" s="2"/>
      <c r="F295" s="2"/>
      <c r="G295" s="2"/>
      <c r="H295" s="2"/>
      <c r="I295" s="1"/>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row>
    <row r="296" spans="1:59" ht="15.75" customHeight="1" x14ac:dyDescent="0.2">
      <c r="A296" s="1"/>
      <c r="B296" s="2"/>
      <c r="C296" s="2"/>
      <c r="D296" s="2"/>
      <c r="E296" s="2"/>
      <c r="F296" s="2"/>
      <c r="G296" s="2"/>
      <c r="H296" s="2"/>
      <c r="I296" s="1"/>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row>
    <row r="297" spans="1:59" ht="15.75" customHeight="1" x14ac:dyDescent="0.2">
      <c r="A297" s="1"/>
      <c r="B297" s="2"/>
      <c r="C297" s="2"/>
      <c r="D297" s="2"/>
      <c r="E297" s="2"/>
      <c r="F297" s="2"/>
      <c r="G297" s="2"/>
      <c r="H297" s="2"/>
      <c r="I297" s="1"/>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row>
    <row r="298" spans="1:59" ht="15.75" customHeight="1" x14ac:dyDescent="0.2">
      <c r="A298" s="1"/>
      <c r="B298" s="2"/>
      <c r="C298" s="2"/>
      <c r="D298" s="2"/>
      <c r="E298" s="2"/>
      <c r="F298" s="2"/>
      <c r="G298" s="2"/>
      <c r="H298" s="2"/>
      <c r="I298" s="1"/>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row>
    <row r="299" spans="1:59" ht="15.75" customHeight="1" x14ac:dyDescent="0.2">
      <c r="A299" s="1"/>
      <c r="B299" s="2"/>
      <c r="C299" s="2"/>
      <c r="D299" s="2"/>
      <c r="E299" s="2"/>
      <c r="F299" s="2"/>
      <c r="G299" s="2"/>
      <c r="H299" s="2"/>
      <c r="I299" s="1"/>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row>
    <row r="300" spans="1:59" ht="15.75" customHeight="1" x14ac:dyDescent="0.2">
      <c r="A300" s="1"/>
      <c r="B300" s="2"/>
      <c r="C300" s="2"/>
      <c r="D300" s="2"/>
      <c r="E300" s="2"/>
      <c r="F300" s="2"/>
      <c r="G300" s="2"/>
      <c r="H300" s="2"/>
      <c r="I300" s="1"/>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row>
    <row r="301" spans="1:59" ht="15.75" customHeight="1" x14ac:dyDescent="0.2">
      <c r="A301" s="1"/>
      <c r="B301" s="2"/>
      <c r="C301" s="2"/>
      <c r="D301" s="2"/>
      <c r="E301" s="2"/>
      <c r="F301" s="2"/>
      <c r="G301" s="2"/>
      <c r="H301" s="2"/>
      <c r="I301" s="1"/>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row>
    <row r="302" spans="1:59" ht="15.75" customHeight="1" x14ac:dyDescent="0.2">
      <c r="A302" s="1"/>
      <c r="B302" s="2"/>
      <c r="C302" s="2"/>
      <c r="D302" s="2"/>
      <c r="E302" s="2"/>
      <c r="F302" s="2"/>
      <c r="G302" s="2"/>
      <c r="H302" s="2"/>
      <c r="I302" s="1"/>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row>
    <row r="303" spans="1:59" ht="15.75" customHeight="1" x14ac:dyDescent="0.2">
      <c r="A303" s="1"/>
      <c r="B303" s="2"/>
      <c r="C303" s="2"/>
      <c r="D303" s="2"/>
      <c r="E303" s="2"/>
      <c r="F303" s="2"/>
      <c r="G303" s="2"/>
      <c r="H303" s="2"/>
      <c r="I303" s="1"/>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row>
    <row r="304" spans="1:59" ht="15.75" customHeight="1" x14ac:dyDescent="0.2">
      <c r="A304" s="1"/>
      <c r="B304" s="2"/>
      <c r="C304" s="2"/>
      <c r="D304" s="2"/>
      <c r="E304" s="2"/>
      <c r="F304" s="2"/>
      <c r="G304" s="2"/>
      <c r="H304" s="2"/>
      <c r="I304" s="1"/>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row>
    <row r="305" spans="1:59" ht="15.75" customHeight="1" x14ac:dyDescent="0.2">
      <c r="A305" s="1"/>
      <c r="B305" s="2"/>
      <c r="C305" s="2"/>
      <c r="D305" s="2"/>
      <c r="E305" s="2"/>
      <c r="F305" s="2"/>
      <c r="G305" s="2"/>
      <c r="H305" s="2"/>
      <c r="I305" s="1"/>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row>
    <row r="306" spans="1:59" ht="15.75" customHeight="1" x14ac:dyDescent="0.2">
      <c r="A306" s="1"/>
      <c r="B306" s="2"/>
      <c r="C306" s="2"/>
      <c r="D306" s="2"/>
      <c r="E306" s="2"/>
      <c r="F306" s="2"/>
      <c r="G306" s="2"/>
      <c r="H306" s="2"/>
      <c r="I306" s="1"/>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row>
    <row r="307" spans="1:59" ht="15.75" customHeight="1" x14ac:dyDescent="0.2">
      <c r="A307" s="1"/>
      <c r="B307" s="2"/>
      <c r="C307" s="2"/>
      <c r="D307" s="2"/>
      <c r="E307" s="2"/>
      <c r="F307" s="2"/>
      <c r="G307" s="2"/>
      <c r="H307" s="2"/>
      <c r="I307" s="1"/>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row>
    <row r="308" spans="1:59" ht="15.75" customHeight="1" x14ac:dyDescent="0.2">
      <c r="A308" s="1"/>
      <c r="B308" s="2"/>
      <c r="C308" s="2"/>
      <c r="D308" s="2"/>
      <c r="E308" s="2"/>
      <c r="F308" s="2"/>
      <c r="G308" s="2"/>
      <c r="H308" s="2"/>
      <c r="I308" s="1"/>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row>
    <row r="309" spans="1:59" ht="15.75" customHeight="1" x14ac:dyDescent="0.2">
      <c r="A309" s="1"/>
      <c r="B309" s="2"/>
      <c r="C309" s="2"/>
      <c r="D309" s="2"/>
      <c r="E309" s="2"/>
      <c r="F309" s="2"/>
      <c r="G309" s="2"/>
      <c r="H309" s="2"/>
      <c r="I309" s="1"/>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row>
    <row r="310" spans="1:59" ht="15.75" customHeight="1" x14ac:dyDescent="0.2">
      <c r="A310" s="1"/>
      <c r="B310" s="2"/>
      <c r="C310" s="2"/>
      <c r="D310" s="2"/>
      <c r="E310" s="2"/>
      <c r="F310" s="2"/>
      <c r="G310" s="2"/>
      <c r="H310" s="2"/>
      <c r="I310" s="1"/>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row>
    <row r="311" spans="1:59" ht="15.75" customHeight="1" x14ac:dyDescent="0.2">
      <c r="A311" s="1"/>
      <c r="B311" s="2"/>
      <c r="C311" s="2"/>
      <c r="D311" s="2"/>
      <c r="E311" s="2"/>
      <c r="F311" s="2"/>
      <c r="G311" s="2"/>
      <c r="H311" s="2"/>
      <c r="I311" s="1"/>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row>
    <row r="312" spans="1:59" ht="15.75" customHeight="1" x14ac:dyDescent="0.2">
      <c r="A312" s="1"/>
      <c r="B312" s="2"/>
      <c r="C312" s="2"/>
      <c r="D312" s="2"/>
      <c r="E312" s="2"/>
      <c r="F312" s="2"/>
      <c r="G312" s="2"/>
      <c r="H312" s="2"/>
      <c r="I312" s="1"/>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row>
    <row r="313" spans="1:59" ht="15.75" customHeight="1" x14ac:dyDescent="0.2">
      <c r="A313" s="1"/>
      <c r="B313" s="2"/>
      <c r="C313" s="2"/>
      <c r="D313" s="2"/>
      <c r="E313" s="2"/>
      <c r="F313" s="2"/>
      <c r="G313" s="2"/>
      <c r="H313" s="2"/>
      <c r="I313" s="1"/>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row>
    <row r="314" spans="1:59" ht="15.75" customHeight="1" x14ac:dyDescent="0.2">
      <c r="A314" s="1"/>
      <c r="B314" s="2"/>
      <c r="C314" s="2"/>
      <c r="D314" s="2"/>
      <c r="E314" s="2"/>
      <c r="F314" s="2"/>
      <c r="G314" s="2"/>
      <c r="H314" s="2"/>
      <c r="I314" s="1"/>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row>
    <row r="315" spans="1:59" ht="15.75" customHeight="1" x14ac:dyDescent="0.2">
      <c r="A315" s="1"/>
      <c r="B315" s="2"/>
      <c r="C315" s="2"/>
      <c r="D315" s="2"/>
      <c r="E315" s="2"/>
      <c r="F315" s="2"/>
      <c r="G315" s="2"/>
      <c r="H315" s="2"/>
      <c r="I315" s="1"/>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row>
    <row r="316" spans="1:59" ht="15.75" customHeight="1" x14ac:dyDescent="0.2">
      <c r="A316" s="1"/>
      <c r="B316" s="2"/>
      <c r="C316" s="2"/>
      <c r="D316" s="2"/>
      <c r="E316" s="2"/>
      <c r="F316" s="2"/>
      <c r="G316" s="2"/>
      <c r="H316" s="2"/>
      <c r="I316" s="1"/>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row>
    <row r="317" spans="1:59" ht="15.75" customHeight="1" x14ac:dyDescent="0.2">
      <c r="A317" s="1"/>
      <c r="B317" s="2"/>
      <c r="C317" s="2"/>
      <c r="D317" s="2"/>
      <c r="E317" s="2"/>
      <c r="F317" s="2"/>
      <c r="G317" s="2"/>
      <c r="H317" s="2"/>
      <c r="I317" s="1"/>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row>
    <row r="318" spans="1:59" ht="15.75" customHeight="1" x14ac:dyDescent="0.2">
      <c r="A318" s="1"/>
      <c r="B318" s="2"/>
      <c r="C318" s="2"/>
      <c r="D318" s="2"/>
      <c r="E318" s="2"/>
      <c r="F318" s="2"/>
      <c r="G318" s="2"/>
      <c r="H318" s="2"/>
      <c r="I318" s="1"/>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row>
    <row r="319" spans="1:59" ht="15.75" customHeight="1" x14ac:dyDescent="0.2">
      <c r="A319" s="1"/>
      <c r="B319" s="2"/>
      <c r="C319" s="2"/>
      <c r="D319" s="2"/>
      <c r="E319" s="2"/>
      <c r="F319" s="2"/>
      <c r="G319" s="2"/>
      <c r="H319" s="2"/>
      <c r="I319" s="1"/>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row>
    <row r="320" spans="1:59" ht="15.75" customHeight="1" x14ac:dyDescent="0.2">
      <c r="A320" s="1"/>
      <c r="B320" s="2"/>
      <c r="C320" s="2"/>
      <c r="D320" s="2"/>
      <c r="E320" s="2"/>
      <c r="F320" s="2"/>
      <c r="G320" s="2"/>
      <c r="H320" s="2"/>
      <c r="I320" s="1"/>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row>
    <row r="321" spans="1:59" ht="15.75" customHeight="1" x14ac:dyDescent="0.2">
      <c r="A321" s="1"/>
      <c r="B321" s="2"/>
      <c r="C321" s="2"/>
      <c r="D321" s="2"/>
      <c r="E321" s="2"/>
      <c r="F321" s="2"/>
      <c r="G321" s="2"/>
      <c r="H321" s="2"/>
      <c r="I321" s="1"/>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row>
    <row r="322" spans="1:59" ht="15.75" customHeight="1" x14ac:dyDescent="0.2">
      <c r="A322" s="1"/>
      <c r="B322" s="2"/>
      <c r="C322" s="2"/>
      <c r="D322" s="2"/>
      <c r="E322" s="2"/>
      <c r="F322" s="2"/>
      <c r="G322" s="2"/>
      <c r="H322" s="2"/>
      <c r="I322" s="1"/>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row>
    <row r="323" spans="1:59" ht="15.75" customHeight="1" x14ac:dyDescent="0.2">
      <c r="A323" s="1"/>
      <c r="B323" s="2"/>
      <c r="C323" s="2"/>
      <c r="D323" s="2"/>
      <c r="E323" s="2"/>
      <c r="F323" s="2"/>
      <c r="G323" s="2"/>
      <c r="H323" s="2"/>
      <c r="I323" s="1"/>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row>
    <row r="324" spans="1:59" ht="15.75" customHeight="1" x14ac:dyDescent="0.2">
      <c r="A324" s="1"/>
      <c r="B324" s="2"/>
      <c r="C324" s="2"/>
      <c r="D324" s="2"/>
      <c r="E324" s="2"/>
      <c r="F324" s="2"/>
      <c r="G324" s="2"/>
      <c r="H324" s="2"/>
      <c r="I324" s="1"/>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row>
    <row r="325" spans="1:59" ht="15.75" customHeight="1" x14ac:dyDescent="0.2">
      <c r="A325" s="1"/>
      <c r="B325" s="2"/>
      <c r="C325" s="2"/>
      <c r="D325" s="2"/>
      <c r="E325" s="2"/>
      <c r="F325" s="2"/>
      <c r="G325" s="2"/>
      <c r="H325" s="2"/>
      <c r="I325" s="1"/>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row>
    <row r="326" spans="1:59" ht="15.75" customHeight="1" x14ac:dyDescent="0.2">
      <c r="A326" s="1"/>
      <c r="B326" s="2"/>
      <c r="C326" s="2"/>
      <c r="D326" s="2"/>
      <c r="E326" s="2"/>
      <c r="F326" s="2"/>
      <c r="G326" s="2"/>
      <c r="H326" s="2"/>
      <c r="I326" s="1"/>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row>
    <row r="327" spans="1:59" ht="15.75" customHeight="1" x14ac:dyDescent="0.2">
      <c r="A327" s="1"/>
      <c r="B327" s="2"/>
      <c r="C327" s="2"/>
      <c r="D327" s="2"/>
      <c r="E327" s="2"/>
      <c r="F327" s="2"/>
      <c r="G327" s="2"/>
      <c r="H327" s="2"/>
      <c r="I327" s="1"/>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row>
    <row r="328" spans="1:59" ht="15.75" customHeight="1" x14ac:dyDescent="0.2">
      <c r="A328" s="1"/>
      <c r="B328" s="2"/>
      <c r="C328" s="2"/>
      <c r="D328" s="2"/>
      <c r="E328" s="2"/>
      <c r="F328" s="2"/>
      <c r="G328" s="2"/>
      <c r="H328" s="2"/>
      <c r="I328" s="1"/>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row>
    <row r="329" spans="1:59" ht="15.75" customHeight="1" x14ac:dyDescent="0.2">
      <c r="A329" s="1"/>
      <c r="B329" s="2"/>
      <c r="C329" s="2"/>
      <c r="D329" s="2"/>
      <c r="E329" s="2"/>
      <c r="F329" s="2"/>
      <c r="G329" s="2"/>
      <c r="H329" s="2"/>
      <c r="I329" s="1"/>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row>
    <row r="330" spans="1:59" ht="15.75" customHeight="1" x14ac:dyDescent="0.2">
      <c r="A330" s="1"/>
      <c r="B330" s="2"/>
      <c r="C330" s="2"/>
      <c r="D330" s="2"/>
      <c r="E330" s="2"/>
      <c r="F330" s="2"/>
      <c r="G330" s="2"/>
      <c r="H330" s="2"/>
      <c r="I330" s="1"/>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row>
    <row r="331" spans="1:59" ht="15.75" customHeight="1" x14ac:dyDescent="0.2">
      <c r="A331" s="1"/>
      <c r="B331" s="2"/>
      <c r="C331" s="2"/>
      <c r="D331" s="2"/>
      <c r="E331" s="2"/>
      <c r="F331" s="2"/>
      <c r="G331" s="2"/>
      <c r="H331" s="2"/>
      <c r="I331" s="1"/>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row>
    <row r="332" spans="1:59" ht="15.75" customHeight="1" x14ac:dyDescent="0.2">
      <c r="A332" s="1"/>
      <c r="B332" s="2"/>
      <c r="C332" s="2"/>
      <c r="D332" s="2"/>
      <c r="E332" s="2"/>
      <c r="F332" s="2"/>
      <c r="G332" s="2"/>
      <c r="H332" s="2"/>
      <c r="I332" s="1"/>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row>
    <row r="333" spans="1:59" ht="15.75" customHeight="1" x14ac:dyDescent="0.2">
      <c r="A333" s="1"/>
      <c r="B333" s="2"/>
      <c r="C333" s="2"/>
      <c r="D333" s="2"/>
      <c r="E333" s="2"/>
      <c r="F333" s="2"/>
      <c r="G333" s="2"/>
      <c r="H333" s="2"/>
      <c r="I333" s="1"/>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row>
    <row r="334" spans="1:59" ht="15.75" customHeight="1" x14ac:dyDescent="0.2">
      <c r="A334" s="1"/>
      <c r="B334" s="2"/>
      <c r="C334" s="2"/>
      <c r="D334" s="2"/>
      <c r="E334" s="2"/>
      <c r="F334" s="2"/>
      <c r="G334" s="2"/>
      <c r="H334" s="2"/>
      <c r="I334" s="1"/>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row>
    <row r="335" spans="1:59" ht="15.75" customHeight="1" x14ac:dyDescent="0.2">
      <c r="A335" s="1"/>
      <c r="B335" s="2"/>
      <c r="C335" s="2"/>
      <c r="D335" s="2"/>
      <c r="E335" s="2"/>
      <c r="F335" s="2"/>
      <c r="G335" s="2"/>
      <c r="H335" s="2"/>
      <c r="I335" s="1"/>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row>
    <row r="336" spans="1:59" ht="15.75" customHeight="1" x14ac:dyDescent="0.2">
      <c r="A336" s="1"/>
      <c r="B336" s="2"/>
      <c r="C336" s="2"/>
      <c r="D336" s="2"/>
      <c r="E336" s="2"/>
      <c r="F336" s="2"/>
      <c r="G336" s="2"/>
      <c r="H336" s="2"/>
      <c r="I336" s="1"/>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row>
    <row r="337" spans="1:59" ht="15.75" customHeight="1" x14ac:dyDescent="0.2">
      <c r="A337" s="1"/>
      <c r="B337" s="2"/>
      <c r="C337" s="2"/>
      <c r="D337" s="2"/>
      <c r="E337" s="2"/>
      <c r="F337" s="2"/>
      <c r="G337" s="2"/>
      <c r="H337" s="2"/>
      <c r="I337" s="1"/>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row>
    <row r="338" spans="1:59" ht="15.75" customHeight="1" x14ac:dyDescent="0.2">
      <c r="A338" s="1"/>
      <c r="B338" s="2"/>
      <c r="C338" s="2"/>
      <c r="D338" s="2"/>
      <c r="E338" s="2"/>
      <c r="F338" s="2"/>
      <c r="G338" s="2"/>
      <c r="H338" s="2"/>
      <c r="I338" s="1"/>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row>
    <row r="339" spans="1:59" ht="15.75" customHeight="1" x14ac:dyDescent="0.2">
      <c r="A339" s="1"/>
      <c r="B339" s="2"/>
      <c r="C339" s="2"/>
      <c r="D339" s="2"/>
      <c r="E339" s="2"/>
      <c r="F339" s="2"/>
      <c r="G339" s="2"/>
      <c r="H339" s="2"/>
      <c r="I339" s="1"/>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row>
    <row r="340" spans="1:59" ht="15.75" customHeight="1" x14ac:dyDescent="0.2">
      <c r="A340" s="1"/>
      <c r="B340" s="2"/>
      <c r="C340" s="2"/>
      <c r="D340" s="2"/>
      <c r="E340" s="2"/>
      <c r="F340" s="2"/>
      <c r="G340" s="2"/>
      <c r="H340" s="2"/>
      <c r="I340" s="1"/>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row>
    <row r="341" spans="1:59" ht="15.75" customHeight="1" x14ac:dyDescent="0.2">
      <c r="A341" s="1"/>
      <c r="B341" s="2"/>
      <c r="C341" s="2"/>
      <c r="D341" s="2"/>
      <c r="E341" s="2"/>
      <c r="F341" s="2"/>
      <c r="G341" s="2"/>
      <c r="H341" s="2"/>
      <c r="I341" s="1"/>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row>
    <row r="342" spans="1:59" ht="15.75" customHeight="1" x14ac:dyDescent="0.2">
      <c r="A342" s="1"/>
      <c r="B342" s="2"/>
      <c r="C342" s="2"/>
      <c r="D342" s="2"/>
      <c r="E342" s="2"/>
      <c r="F342" s="2"/>
      <c r="G342" s="2"/>
      <c r="H342" s="2"/>
      <c r="I342" s="1"/>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row>
    <row r="343" spans="1:59" ht="15.75" customHeight="1" x14ac:dyDescent="0.2">
      <c r="A343" s="1"/>
      <c r="B343" s="2"/>
      <c r="C343" s="2"/>
      <c r="D343" s="2"/>
      <c r="E343" s="2"/>
      <c r="F343" s="2"/>
      <c r="G343" s="2"/>
      <c r="H343" s="2"/>
      <c r="I343" s="1"/>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row>
    <row r="344" spans="1:59" ht="15.75" customHeight="1" x14ac:dyDescent="0.2">
      <c r="A344" s="1"/>
      <c r="B344" s="2"/>
      <c r="C344" s="2"/>
      <c r="D344" s="2"/>
      <c r="E344" s="2"/>
      <c r="F344" s="2"/>
      <c r="G344" s="2"/>
      <c r="H344" s="2"/>
      <c r="I344" s="1"/>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row>
    <row r="345" spans="1:59" ht="15.75" customHeight="1" x14ac:dyDescent="0.2">
      <c r="A345" s="1"/>
      <c r="B345" s="2"/>
      <c r="C345" s="2"/>
      <c r="D345" s="2"/>
      <c r="E345" s="2"/>
      <c r="F345" s="2"/>
      <c r="G345" s="2"/>
      <c r="H345" s="2"/>
      <c r="I345" s="1"/>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row>
    <row r="346" spans="1:59" ht="15.75" customHeight="1" x14ac:dyDescent="0.2">
      <c r="A346" s="1"/>
      <c r="B346" s="2"/>
      <c r="C346" s="2"/>
      <c r="D346" s="2"/>
      <c r="E346" s="2"/>
      <c r="F346" s="2"/>
      <c r="G346" s="2"/>
      <c r="H346" s="2"/>
      <c r="I346" s="1"/>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row>
    <row r="347" spans="1:59" ht="15.75" customHeight="1" x14ac:dyDescent="0.2">
      <c r="A347" s="1"/>
      <c r="B347" s="2"/>
      <c r="C347" s="2"/>
      <c r="D347" s="2"/>
      <c r="E347" s="2"/>
      <c r="F347" s="2"/>
      <c r="G347" s="2"/>
      <c r="H347" s="2"/>
      <c r="I347" s="1"/>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row>
    <row r="348" spans="1:59" ht="15.75" customHeight="1" x14ac:dyDescent="0.2">
      <c r="A348" s="1"/>
      <c r="B348" s="2"/>
      <c r="C348" s="2"/>
      <c r="D348" s="2"/>
      <c r="E348" s="2"/>
      <c r="F348" s="2"/>
      <c r="G348" s="2"/>
      <c r="H348" s="2"/>
      <c r="I348" s="1"/>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row>
    <row r="349" spans="1:59" ht="15.75" customHeight="1" x14ac:dyDescent="0.2">
      <c r="A349" s="1"/>
      <c r="B349" s="2"/>
      <c r="C349" s="2"/>
      <c r="D349" s="2"/>
      <c r="E349" s="2"/>
      <c r="F349" s="2"/>
      <c r="G349" s="2"/>
      <c r="H349" s="2"/>
      <c r="I349" s="1"/>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row>
    <row r="350" spans="1:59" ht="15.75" customHeight="1" x14ac:dyDescent="0.2">
      <c r="A350" s="1"/>
      <c r="B350" s="2"/>
      <c r="C350" s="2"/>
      <c r="D350" s="2"/>
      <c r="E350" s="2"/>
      <c r="F350" s="2"/>
      <c r="G350" s="2"/>
      <c r="H350" s="2"/>
      <c r="I350" s="1"/>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row>
    <row r="351" spans="1:59" ht="15.75" customHeight="1" x14ac:dyDescent="0.2">
      <c r="A351" s="1"/>
      <c r="B351" s="2"/>
      <c r="C351" s="2"/>
      <c r="D351" s="2"/>
      <c r="E351" s="2"/>
      <c r="F351" s="2"/>
      <c r="G351" s="2"/>
      <c r="H351" s="2"/>
      <c r="I351" s="1"/>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row>
    <row r="352" spans="1:59" ht="15.75" customHeight="1" x14ac:dyDescent="0.2">
      <c r="A352" s="1"/>
      <c r="B352" s="2"/>
      <c r="C352" s="2"/>
      <c r="D352" s="2"/>
      <c r="E352" s="2"/>
      <c r="F352" s="2"/>
      <c r="G352" s="2"/>
      <c r="H352" s="2"/>
      <c r="I352" s="1"/>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row>
    <row r="353" spans="1:59" ht="15.75" customHeight="1" x14ac:dyDescent="0.2">
      <c r="A353" s="1"/>
      <c r="B353" s="2"/>
      <c r="C353" s="2"/>
      <c r="D353" s="2"/>
      <c r="E353" s="2"/>
      <c r="F353" s="2"/>
      <c r="G353" s="2"/>
      <c r="H353" s="2"/>
      <c r="I353" s="1"/>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row>
    <row r="354" spans="1:59" ht="15.75" customHeight="1" x14ac:dyDescent="0.2">
      <c r="A354" s="1"/>
      <c r="B354" s="2"/>
      <c r="C354" s="2"/>
      <c r="D354" s="2"/>
      <c r="E354" s="2"/>
      <c r="F354" s="2"/>
      <c r="G354" s="2"/>
      <c r="H354" s="2"/>
      <c r="I354" s="1"/>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row>
    <row r="355" spans="1:59" ht="15.75" customHeight="1" x14ac:dyDescent="0.2">
      <c r="A355" s="1"/>
      <c r="B355" s="2"/>
      <c r="C355" s="2"/>
      <c r="D355" s="2"/>
      <c r="E355" s="2"/>
      <c r="F355" s="2"/>
      <c r="G355" s="2"/>
      <c r="H355" s="2"/>
      <c r="I355" s="1"/>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row>
    <row r="356" spans="1:59" ht="15.75" customHeight="1" x14ac:dyDescent="0.2">
      <c r="A356" s="1"/>
      <c r="B356" s="2"/>
      <c r="C356" s="2"/>
      <c r="D356" s="2"/>
      <c r="E356" s="2"/>
      <c r="F356" s="2"/>
      <c r="G356" s="2"/>
      <c r="H356" s="2"/>
      <c r="I356" s="1"/>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row>
    <row r="357" spans="1:59" ht="15.75" customHeight="1" x14ac:dyDescent="0.2">
      <c r="A357" s="1"/>
      <c r="B357" s="2"/>
      <c r="C357" s="2"/>
      <c r="D357" s="2"/>
      <c r="E357" s="2"/>
      <c r="F357" s="2"/>
      <c r="G357" s="2"/>
      <c r="H357" s="2"/>
      <c r="I357" s="1"/>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row>
    <row r="358" spans="1:59" ht="15.75" customHeight="1" x14ac:dyDescent="0.2">
      <c r="A358" s="1"/>
      <c r="B358" s="2"/>
      <c r="C358" s="2"/>
      <c r="D358" s="2"/>
      <c r="E358" s="2"/>
      <c r="F358" s="2"/>
      <c r="G358" s="2"/>
      <c r="H358" s="2"/>
      <c r="I358" s="1"/>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row>
    <row r="359" spans="1:59" ht="15.75" customHeight="1" x14ac:dyDescent="0.2">
      <c r="A359" s="1"/>
      <c r="B359" s="2"/>
      <c r="C359" s="2"/>
      <c r="D359" s="2"/>
      <c r="E359" s="2"/>
      <c r="F359" s="2"/>
      <c r="G359" s="2"/>
      <c r="H359" s="2"/>
      <c r="I359" s="1"/>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row>
    <row r="360" spans="1:59" ht="15.75" customHeight="1" x14ac:dyDescent="0.2">
      <c r="A360" s="1"/>
      <c r="B360" s="2"/>
      <c r="C360" s="2"/>
      <c r="D360" s="2"/>
      <c r="E360" s="2"/>
      <c r="F360" s="2"/>
      <c r="G360" s="2"/>
      <c r="H360" s="2"/>
      <c r="I360" s="1"/>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row>
    <row r="361" spans="1:59" ht="15.75" customHeight="1" x14ac:dyDescent="0.2">
      <c r="A361" s="1"/>
      <c r="B361" s="2"/>
      <c r="C361" s="2"/>
      <c r="D361" s="2"/>
      <c r="E361" s="2"/>
      <c r="F361" s="2"/>
      <c r="G361" s="2"/>
      <c r="H361" s="2"/>
      <c r="I361" s="1"/>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row>
    <row r="362" spans="1:59" ht="15.75" customHeight="1" x14ac:dyDescent="0.2">
      <c r="A362" s="1"/>
      <c r="B362" s="2"/>
      <c r="C362" s="2"/>
      <c r="D362" s="2"/>
      <c r="E362" s="2"/>
      <c r="F362" s="2"/>
      <c r="G362" s="2"/>
      <c r="H362" s="2"/>
      <c r="I362" s="1"/>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row>
    <row r="363" spans="1:59" ht="15.75" customHeight="1" x14ac:dyDescent="0.2">
      <c r="A363" s="1"/>
      <c r="B363" s="2"/>
      <c r="C363" s="2"/>
      <c r="D363" s="2"/>
      <c r="E363" s="2"/>
      <c r="F363" s="2"/>
      <c r="G363" s="2"/>
      <c r="H363" s="2"/>
      <c r="I363" s="1"/>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row>
    <row r="364" spans="1:59" ht="15.75" customHeight="1" x14ac:dyDescent="0.2">
      <c r="A364" s="1"/>
      <c r="B364" s="2"/>
      <c r="C364" s="2"/>
      <c r="D364" s="2"/>
      <c r="E364" s="2"/>
      <c r="F364" s="2"/>
      <c r="G364" s="2"/>
      <c r="H364" s="2"/>
      <c r="I364" s="1"/>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row>
    <row r="365" spans="1:59" ht="15.75" customHeight="1" x14ac:dyDescent="0.2">
      <c r="A365" s="1"/>
      <c r="B365" s="2"/>
      <c r="C365" s="2"/>
      <c r="D365" s="2"/>
      <c r="E365" s="2"/>
      <c r="F365" s="2"/>
      <c r="G365" s="2"/>
      <c r="H365" s="2"/>
      <c r="I365" s="1"/>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row>
    <row r="366" spans="1:59" ht="15.75" customHeight="1" x14ac:dyDescent="0.2">
      <c r="A366" s="1"/>
      <c r="B366" s="2"/>
      <c r="C366" s="2"/>
      <c r="D366" s="2"/>
      <c r="E366" s="2"/>
      <c r="F366" s="2"/>
      <c r="G366" s="2"/>
      <c r="H366" s="2"/>
      <c r="I366" s="1"/>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row>
    <row r="367" spans="1:59" ht="15.75" customHeight="1" x14ac:dyDescent="0.2">
      <c r="A367" s="1"/>
      <c r="B367" s="2"/>
      <c r="C367" s="2"/>
      <c r="D367" s="2"/>
      <c r="E367" s="2"/>
      <c r="F367" s="2"/>
      <c r="G367" s="2"/>
      <c r="H367" s="2"/>
      <c r="I367" s="1"/>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row>
    <row r="368" spans="1:59" ht="15.75" customHeight="1" x14ac:dyDescent="0.2">
      <c r="A368" s="1"/>
      <c r="B368" s="2"/>
      <c r="C368" s="2"/>
      <c r="D368" s="2"/>
      <c r="E368" s="2"/>
      <c r="F368" s="2"/>
      <c r="G368" s="2"/>
      <c r="H368" s="2"/>
      <c r="I368" s="1"/>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row>
    <row r="369" spans="1:59" ht="15.75" customHeight="1" x14ac:dyDescent="0.2">
      <c r="A369" s="1"/>
      <c r="B369" s="2"/>
      <c r="C369" s="2"/>
      <c r="D369" s="2"/>
      <c r="E369" s="2"/>
      <c r="F369" s="2"/>
      <c r="G369" s="2"/>
      <c r="H369" s="2"/>
      <c r="I369" s="1"/>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row>
    <row r="370" spans="1:59" ht="15.75" customHeight="1" x14ac:dyDescent="0.2">
      <c r="A370" s="1"/>
      <c r="B370" s="2"/>
      <c r="C370" s="2"/>
      <c r="D370" s="2"/>
      <c r="E370" s="2"/>
      <c r="F370" s="2"/>
      <c r="G370" s="2"/>
      <c r="H370" s="2"/>
      <c r="I370" s="1"/>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row>
    <row r="371" spans="1:59" ht="15.75" customHeight="1" x14ac:dyDescent="0.2">
      <c r="A371" s="1"/>
      <c r="B371" s="2"/>
      <c r="C371" s="2"/>
      <c r="D371" s="2"/>
      <c r="E371" s="2"/>
      <c r="F371" s="2"/>
      <c r="G371" s="2"/>
      <c r="H371" s="2"/>
      <c r="I371" s="1"/>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row>
    <row r="372" spans="1:59" ht="15.75" customHeight="1" x14ac:dyDescent="0.2">
      <c r="A372" s="1"/>
      <c r="B372" s="2"/>
      <c r="C372" s="2"/>
      <c r="D372" s="2"/>
      <c r="E372" s="2"/>
      <c r="F372" s="2"/>
      <c r="G372" s="2"/>
      <c r="H372" s="2"/>
      <c r="I372" s="1"/>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row>
    <row r="373" spans="1:59" ht="15.75" customHeight="1" x14ac:dyDescent="0.2">
      <c r="A373" s="1"/>
      <c r="B373" s="2"/>
      <c r="C373" s="2"/>
      <c r="D373" s="2"/>
      <c r="E373" s="2"/>
      <c r="F373" s="2"/>
      <c r="G373" s="2"/>
      <c r="H373" s="2"/>
      <c r="I373" s="1"/>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row>
    <row r="374" spans="1:59" ht="15.75" customHeight="1" x14ac:dyDescent="0.2">
      <c r="A374" s="1"/>
      <c r="B374" s="2"/>
      <c r="C374" s="2"/>
      <c r="D374" s="2"/>
      <c r="E374" s="2"/>
      <c r="F374" s="2"/>
      <c r="G374" s="2"/>
      <c r="H374" s="2"/>
      <c r="I374" s="1"/>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row>
    <row r="375" spans="1:59" ht="15.75" customHeight="1" x14ac:dyDescent="0.2">
      <c r="A375" s="1"/>
      <c r="B375" s="2"/>
      <c r="C375" s="2"/>
      <c r="D375" s="2"/>
      <c r="E375" s="2"/>
      <c r="F375" s="2"/>
      <c r="G375" s="2"/>
      <c r="H375" s="2"/>
      <c r="I375" s="1"/>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row>
    <row r="376" spans="1:59" ht="15.75" customHeight="1" x14ac:dyDescent="0.2">
      <c r="A376" s="1"/>
      <c r="B376" s="2"/>
      <c r="C376" s="2"/>
      <c r="D376" s="2"/>
      <c r="E376" s="2"/>
      <c r="F376" s="2"/>
      <c r="G376" s="2"/>
      <c r="H376" s="2"/>
      <c r="I376" s="1"/>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row>
    <row r="377" spans="1:59" ht="15.75" customHeight="1" x14ac:dyDescent="0.2">
      <c r="A377" s="1"/>
      <c r="B377" s="2"/>
      <c r="C377" s="2"/>
      <c r="D377" s="2"/>
      <c r="E377" s="2"/>
      <c r="F377" s="2"/>
      <c r="G377" s="2"/>
      <c r="H377" s="2"/>
      <c r="I377" s="1"/>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row>
    <row r="378" spans="1:59" ht="15.75" customHeight="1" x14ac:dyDescent="0.2">
      <c r="A378" s="1"/>
      <c r="B378" s="2"/>
      <c r="C378" s="2"/>
      <c r="D378" s="2"/>
      <c r="E378" s="2"/>
      <c r="F378" s="2"/>
      <c r="G378" s="2"/>
      <c r="H378" s="2"/>
      <c r="I378" s="1"/>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row>
    <row r="379" spans="1:59" ht="15.75" customHeight="1" x14ac:dyDescent="0.2">
      <c r="A379" s="1"/>
      <c r="B379" s="2"/>
      <c r="C379" s="2"/>
      <c r="D379" s="2"/>
      <c r="E379" s="2"/>
      <c r="F379" s="2"/>
      <c r="G379" s="2"/>
      <c r="H379" s="2"/>
      <c r="I379" s="1"/>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row>
    <row r="380" spans="1:59" ht="15.75" customHeight="1" x14ac:dyDescent="0.2">
      <c r="A380" s="1"/>
      <c r="B380" s="2"/>
      <c r="C380" s="2"/>
      <c r="D380" s="2"/>
      <c r="E380" s="2"/>
      <c r="F380" s="2"/>
      <c r="G380" s="2"/>
      <c r="H380" s="2"/>
      <c r="I380" s="1"/>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row>
    <row r="381" spans="1:59" ht="15.75" customHeight="1" x14ac:dyDescent="0.2">
      <c r="A381" s="1"/>
      <c r="B381" s="2"/>
      <c r="C381" s="2"/>
      <c r="D381" s="2"/>
      <c r="E381" s="2"/>
      <c r="F381" s="2"/>
      <c r="G381" s="2"/>
      <c r="H381" s="2"/>
      <c r="I381" s="1"/>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row>
    <row r="382" spans="1:59" ht="15.75" customHeight="1" x14ac:dyDescent="0.2">
      <c r="A382" s="1"/>
      <c r="B382" s="2"/>
      <c r="C382" s="2"/>
      <c r="D382" s="2"/>
      <c r="E382" s="2"/>
      <c r="F382" s="2"/>
      <c r="G382" s="2"/>
      <c r="H382" s="2"/>
      <c r="I382" s="1"/>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row>
    <row r="383" spans="1:59" ht="15.75" customHeight="1" x14ac:dyDescent="0.2">
      <c r="A383" s="1"/>
      <c r="B383" s="2"/>
      <c r="C383" s="2"/>
      <c r="D383" s="2"/>
      <c r="E383" s="2"/>
      <c r="F383" s="2"/>
      <c r="G383" s="2"/>
      <c r="H383" s="2"/>
      <c r="I383" s="1"/>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row>
    <row r="384" spans="1:59" ht="15.75" customHeight="1" x14ac:dyDescent="0.2">
      <c r="A384" s="1"/>
      <c r="B384" s="2"/>
      <c r="C384" s="2"/>
      <c r="D384" s="2"/>
      <c r="E384" s="2"/>
      <c r="F384" s="2"/>
      <c r="G384" s="2"/>
      <c r="H384" s="2"/>
      <c r="I384" s="1"/>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row>
    <row r="385" spans="1:59" ht="15.75" customHeight="1" x14ac:dyDescent="0.2">
      <c r="A385" s="1"/>
      <c r="B385" s="2"/>
      <c r="C385" s="2"/>
      <c r="D385" s="2"/>
      <c r="E385" s="2"/>
      <c r="F385" s="2"/>
      <c r="G385" s="2"/>
      <c r="H385" s="2"/>
      <c r="I385" s="1"/>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row>
    <row r="386" spans="1:59" ht="15.75" customHeight="1" x14ac:dyDescent="0.2">
      <c r="A386" s="1"/>
      <c r="B386" s="2"/>
      <c r="C386" s="2"/>
      <c r="D386" s="2"/>
      <c r="E386" s="2"/>
      <c r="F386" s="2"/>
      <c r="G386" s="2"/>
      <c r="H386" s="2"/>
      <c r="I386" s="1"/>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row>
    <row r="387" spans="1:59" ht="15.75" customHeight="1" x14ac:dyDescent="0.2">
      <c r="A387" s="1"/>
      <c r="B387" s="2"/>
      <c r="C387" s="2"/>
      <c r="D387" s="2"/>
      <c r="E387" s="2"/>
      <c r="F387" s="2"/>
      <c r="G387" s="2"/>
      <c r="H387" s="2"/>
      <c r="I387" s="1"/>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row>
    <row r="388" spans="1:59" ht="15.75" customHeight="1" x14ac:dyDescent="0.2">
      <c r="A388" s="1"/>
      <c r="B388" s="2"/>
      <c r="C388" s="2"/>
      <c r="D388" s="2"/>
      <c r="E388" s="2"/>
      <c r="F388" s="2"/>
      <c r="G388" s="2"/>
      <c r="H388" s="2"/>
      <c r="I388" s="1"/>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row>
    <row r="389" spans="1:59" ht="15.75" customHeight="1" x14ac:dyDescent="0.2">
      <c r="A389" s="1"/>
      <c r="B389" s="2"/>
      <c r="C389" s="2"/>
      <c r="D389" s="2"/>
      <c r="E389" s="2"/>
      <c r="F389" s="2"/>
      <c r="G389" s="2"/>
      <c r="H389" s="2"/>
      <c r="I389" s="1"/>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row>
    <row r="390" spans="1:59" ht="15.75" customHeight="1" x14ac:dyDescent="0.2">
      <c r="A390" s="1"/>
      <c r="B390" s="2"/>
      <c r="C390" s="2"/>
      <c r="D390" s="2"/>
      <c r="E390" s="2"/>
      <c r="F390" s="2"/>
      <c r="G390" s="2"/>
      <c r="H390" s="2"/>
      <c r="I390" s="1"/>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row>
    <row r="391" spans="1:59" ht="15.75" customHeight="1" x14ac:dyDescent="0.2">
      <c r="A391" s="1"/>
      <c r="B391" s="2"/>
      <c r="C391" s="2"/>
      <c r="D391" s="2"/>
      <c r="E391" s="2"/>
      <c r="F391" s="2"/>
      <c r="G391" s="2"/>
      <c r="H391" s="2"/>
      <c r="I391" s="1"/>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row>
    <row r="392" spans="1:59" ht="15.75" customHeight="1" x14ac:dyDescent="0.2">
      <c r="A392" s="1"/>
      <c r="B392" s="2"/>
      <c r="C392" s="2"/>
      <c r="D392" s="2"/>
      <c r="E392" s="2"/>
      <c r="F392" s="2"/>
      <c r="G392" s="2"/>
      <c r="H392" s="2"/>
      <c r="I392" s="1"/>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row>
    <row r="393" spans="1:59" ht="15.75" customHeight="1" x14ac:dyDescent="0.2">
      <c r="A393" s="1"/>
      <c r="B393" s="2"/>
      <c r="C393" s="2"/>
      <c r="D393" s="2"/>
      <c r="E393" s="2"/>
      <c r="F393" s="2"/>
      <c r="G393" s="2"/>
      <c r="H393" s="2"/>
      <c r="I393" s="1"/>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row>
    <row r="394" spans="1:59" ht="15.75" customHeight="1" x14ac:dyDescent="0.2">
      <c r="A394" s="1"/>
      <c r="B394" s="2"/>
      <c r="C394" s="2"/>
      <c r="D394" s="2"/>
      <c r="E394" s="2"/>
      <c r="F394" s="2"/>
      <c r="G394" s="2"/>
      <c r="H394" s="2"/>
      <c r="I394" s="1"/>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row>
    <row r="395" spans="1:59" ht="15.75" customHeight="1" x14ac:dyDescent="0.2">
      <c r="A395" s="1"/>
      <c r="B395" s="2"/>
      <c r="C395" s="2"/>
      <c r="D395" s="2"/>
      <c r="E395" s="2"/>
      <c r="F395" s="2"/>
      <c r="G395" s="2"/>
      <c r="H395" s="2"/>
      <c r="I395" s="1"/>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row>
    <row r="396" spans="1:59" ht="15.75" customHeight="1" x14ac:dyDescent="0.2">
      <c r="A396" s="1"/>
      <c r="B396" s="2"/>
      <c r="C396" s="2"/>
      <c r="D396" s="2"/>
      <c r="E396" s="2"/>
      <c r="F396" s="2"/>
      <c r="G396" s="2"/>
      <c r="H396" s="2"/>
      <c r="I396" s="1"/>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row>
    <row r="397" spans="1:59" ht="15.75" customHeight="1" x14ac:dyDescent="0.2">
      <c r="A397" s="1"/>
      <c r="B397" s="2"/>
      <c r="C397" s="2"/>
      <c r="D397" s="2"/>
      <c r="E397" s="2"/>
      <c r="F397" s="2"/>
      <c r="G397" s="2"/>
      <c r="H397" s="2"/>
      <c r="I397" s="1"/>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row>
    <row r="398" spans="1:59" ht="15.75" customHeight="1" x14ac:dyDescent="0.2">
      <c r="A398" s="1"/>
      <c r="B398" s="2"/>
      <c r="C398" s="2"/>
      <c r="D398" s="2"/>
      <c r="E398" s="2"/>
      <c r="F398" s="2"/>
      <c r="G398" s="2"/>
      <c r="H398" s="2"/>
      <c r="I398" s="1"/>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row>
    <row r="399" spans="1:59" ht="15.75" customHeight="1" x14ac:dyDescent="0.2">
      <c r="A399" s="1"/>
      <c r="B399" s="2"/>
      <c r="C399" s="2"/>
      <c r="D399" s="2"/>
      <c r="E399" s="2"/>
      <c r="F399" s="2"/>
      <c r="G399" s="2"/>
      <c r="H399" s="2"/>
      <c r="I399" s="1"/>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row>
    <row r="400" spans="1:59" ht="15.75" customHeight="1" x14ac:dyDescent="0.2">
      <c r="A400" s="1"/>
      <c r="B400" s="2"/>
      <c r="C400" s="2"/>
      <c r="D400" s="2"/>
      <c r="E400" s="2"/>
      <c r="F400" s="2"/>
      <c r="G400" s="2"/>
      <c r="H400" s="2"/>
      <c r="I400" s="1"/>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row>
    <row r="401" spans="1:59" ht="15.75" customHeight="1" x14ac:dyDescent="0.2">
      <c r="A401" s="1"/>
      <c r="B401" s="2"/>
      <c r="C401" s="2"/>
      <c r="D401" s="2"/>
      <c r="E401" s="2"/>
      <c r="F401" s="2"/>
      <c r="G401" s="2"/>
      <c r="H401" s="2"/>
      <c r="I401" s="1"/>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row>
    <row r="402" spans="1:59" ht="15.75" customHeight="1" x14ac:dyDescent="0.2">
      <c r="A402" s="1"/>
      <c r="B402" s="2"/>
      <c r="C402" s="2"/>
      <c r="D402" s="2"/>
      <c r="E402" s="2"/>
      <c r="F402" s="2"/>
      <c r="G402" s="2"/>
      <c r="H402" s="2"/>
      <c r="I402" s="1"/>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row>
    <row r="403" spans="1:59" ht="15.75" customHeight="1" x14ac:dyDescent="0.2">
      <c r="A403" s="1"/>
      <c r="B403" s="2"/>
      <c r="C403" s="2"/>
      <c r="D403" s="2"/>
      <c r="E403" s="2"/>
      <c r="F403" s="2"/>
      <c r="G403" s="2"/>
      <c r="H403" s="2"/>
      <c r="I403" s="1"/>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row>
    <row r="404" spans="1:59" ht="15.75" customHeight="1" x14ac:dyDescent="0.2">
      <c r="A404" s="1"/>
      <c r="B404" s="2"/>
      <c r="C404" s="2"/>
      <c r="D404" s="2"/>
      <c r="E404" s="2"/>
      <c r="F404" s="2"/>
      <c r="G404" s="2"/>
      <c r="H404" s="2"/>
      <c r="I404" s="1"/>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row>
    <row r="405" spans="1:59" ht="15.75" customHeight="1" x14ac:dyDescent="0.2">
      <c r="A405" s="1"/>
      <c r="B405" s="2"/>
      <c r="C405" s="2"/>
      <c r="D405" s="2"/>
      <c r="E405" s="2"/>
      <c r="F405" s="2"/>
      <c r="G405" s="2"/>
      <c r="H405" s="2"/>
      <c r="I405" s="1"/>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row>
    <row r="406" spans="1:59" ht="15.75" customHeight="1" x14ac:dyDescent="0.2">
      <c r="A406" s="1"/>
      <c r="B406" s="2"/>
      <c r="C406" s="2"/>
      <c r="D406" s="2"/>
      <c r="E406" s="2"/>
      <c r="F406" s="2"/>
      <c r="G406" s="2"/>
      <c r="H406" s="2"/>
      <c r="I406" s="1"/>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row>
    <row r="407" spans="1:59" ht="15.75" customHeight="1" x14ac:dyDescent="0.2">
      <c r="A407" s="1"/>
      <c r="B407" s="2"/>
      <c r="C407" s="2"/>
      <c r="D407" s="2"/>
      <c r="E407" s="2"/>
      <c r="F407" s="2"/>
      <c r="G407" s="2"/>
      <c r="H407" s="2"/>
      <c r="I407" s="1"/>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row>
    <row r="408" spans="1:59" ht="15.75" customHeight="1" x14ac:dyDescent="0.2">
      <c r="A408" s="1"/>
      <c r="B408" s="2"/>
      <c r="C408" s="2"/>
      <c r="D408" s="2"/>
      <c r="E408" s="2"/>
      <c r="F408" s="2"/>
      <c r="G408" s="2"/>
      <c r="H408" s="2"/>
      <c r="I408" s="1"/>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row>
    <row r="409" spans="1:59" ht="15.75" customHeight="1" x14ac:dyDescent="0.2">
      <c r="A409" s="1"/>
      <c r="B409" s="2"/>
      <c r="C409" s="2"/>
      <c r="D409" s="2"/>
      <c r="E409" s="2"/>
      <c r="F409" s="2"/>
      <c r="G409" s="2"/>
      <c r="H409" s="2"/>
      <c r="I409" s="1"/>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row>
    <row r="410" spans="1:59" ht="15.75" customHeight="1" x14ac:dyDescent="0.2">
      <c r="A410" s="1"/>
      <c r="B410" s="2"/>
      <c r="C410" s="2"/>
      <c r="D410" s="2"/>
      <c r="E410" s="2"/>
      <c r="F410" s="2"/>
      <c r="G410" s="2"/>
      <c r="H410" s="2"/>
      <c r="I410" s="1"/>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row>
    <row r="411" spans="1:59" ht="15.75" customHeight="1" x14ac:dyDescent="0.2">
      <c r="A411" s="1"/>
      <c r="B411" s="2"/>
      <c r="C411" s="2"/>
      <c r="D411" s="2"/>
      <c r="E411" s="2"/>
      <c r="F411" s="2"/>
      <c r="G411" s="2"/>
      <c r="H411" s="2"/>
      <c r="I411" s="1"/>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row>
    <row r="412" spans="1:59" ht="15.75" customHeight="1" x14ac:dyDescent="0.2">
      <c r="A412" s="1"/>
      <c r="B412" s="2"/>
      <c r="C412" s="2"/>
      <c r="D412" s="2"/>
      <c r="E412" s="2"/>
      <c r="F412" s="2"/>
      <c r="G412" s="2"/>
      <c r="H412" s="2"/>
      <c r="I412" s="1"/>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row>
    <row r="413" spans="1:59" ht="15.75" customHeight="1" x14ac:dyDescent="0.2">
      <c r="A413" s="1"/>
      <c r="B413" s="2"/>
      <c r="C413" s="2"/>
      <c r="D413" s="2"/>
      <c r="E413" s="2"/>
      <c r="F413" s="2"/>
      <c r="G413" s="2"/>
      <c r="H413" s="2"/>
      <c r="I413" s="1"/>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row>
    <row r="414" spans="1:59" ht="15.75" customHeight="1" x14ac:dyDescent="0.2">
      <c r="A414" s="1"/>
      <c r="B414" s="2"/>
      <c r="C414" s="2"/>
      <c r="D414" s="2"/>
      <c r="E414" s="2"/>
      <c r="F414" s="2"/>
      <c r="G414" s="2"/>
      <c r="H414" s="2"/>
      <c r="I414" s="1"/>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row>
    <row r="415" spans="1:59" ht="15.75" customHeight="1" x14ac:dyDescent="0.2">
      <c r="A415" s="1"/>
      <c r="B415" s="2"/>
      <c r="C415" s="2"/>
      <c r="D415" s="2"/>
      <c r="E415" s="2"/>
      <c r="F415" s="2"/>
      <c r="G415" s="2"/>
      <c r="H415" s="2"/>
      <c r="I415" s="1"/>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row>
    <row r="416" spans="1:59" ht="15.75" customHeight="1" x14ac:dyDescent="0.2">
      <c r="A416" s="1"/>
      <c r="B416" s="2"/>
      <c r="C416" s="2"/>
      <c r="D416" s="2"/>
      <c r="E416" s="2"/>
      <c r="F416" s="2"/>
      <c r="G416" s="2"/>
      <c r="H416" s="2"/>
      <c r="I416" s="1"/>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row>
    <row r="417" spans="1:59" ht="15.75" customHeight="1" x14ac:dyDescent="0.2">
      <c r="A417" s="1"/>
      <c r="B417" s="2"/>
      <c r="C417" s="2"/>
      <c r="D417" s="2"/>
      <c r="E417" s="2"/>
      <c r="F417" s="2"/>
      <c r="G417" s="2"/>
      <c r="H417" s="2"/>
      <c r="I417" s="1"/>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row>
    <row r="418" spans="1:59" ht="15.75" customHeight="1" x14ac:dyDescent="0.2">
      <c r="A418" s="1"/>
      <c r="B418" s="2"/>
      <c r="C418" s="2"/>
      <c r="D418" s="2"/>
      <c r="E418" s="2"/>
      <c r="F418" s="2"/>
      <c r="G418" s="2"/>
      <c r="H418" s="2"/>
      <c r="I418" s="1"/>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row>
    <row r="419" spans="1:59" ht="15.75" customHeight="1" x14ac:dyDescent="0.2">
      <c r="A419" s="1"/>
      <c r="B419" s="2"/>
      <c r="C419" s="2"/>
      <c r="D419" s="2"/>
      <c r="E419" s="2"/>
      <c r="F419" s="2"/>
      <c r="G419" s="2"/>
      <c r="H419" s="2"/>
      <c r="I419" s="1"/>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row>
    <row r="420" spans="1:59" ht="15.75" customHeight="1" x14ac:dyDescent="0.2">
      <c r="A420" s="1"/>
      <c r="B420" s="2"/>
      <c r="C420" s="2"/>
      <c r="D420" s="2"/>
      <c r="E420" s="2"/>
      <c r="F420" s="2"/>
      <c r="G420" s="2"/>
      <c r="H420" s="2"/>
      <c r="I420" s="1"/>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row>
    <row r="421" spans="1:59" ht="15.75" customHeight="1" x14ac:dyDescent="0.2">
      <c r="A421" s="1"/>
      <c r="B421" s="2"/>
      <c r="C421" s="2"/>
      <c r="D421" s="2"/>
      <c r="E421" s="2"/>
      <c r="F421" s="2"/>
      <c r="G421" s="2"/>
      <c r="H421" s="2"/>
      <c r="I421" s="1"/>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row>
    <row r="422" spans="1:59" ht="15.75" customHeight="1" x14ac:dyDescent="0.2">
      <c r="A422" s="1"/>
      <c r="B422" s="2"/>
      <c r="C422" s="2"/>
      <c r="D422" s="2"/>
      <c r="E422" s="2"/>
      <c r="F422" s="2"/>
      <c r="G422" s="2"/>
      <c r="H422" s="2"/>
      <c r="I422" s="1"/>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row>
    <row r="423" spans="1:59" ht="15.75" customHeight="1" x14ac:dyDescent="0.2">
      <c r="A423" s="1"/>
      <c r="B423" s="2"/>
      <c r="C423" s="2"/>
      <c r="D423" s="2"/>
      <c r="E423" s="2"/>
      <c r="F423" s="2"/>
      <c r="G423" s="2"/>
      <c r="H423" s="2"/>
      <c r="I423" s="1"/>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row>
    <row r="424" spans="1:59" ht="15.75" customHeight="1" x14ac:dyDescent="0.2">
      <c r="A424" s="1"/>
      <c r="B424" s="2"/>
      <c r="C424" s="2"/>
      <c r="D424" s="2"/>
      <c r="E424" s="2"/>
      <c r="F424" s="2"/>
      <c r="G424" s="2"/>
      <c r="H424" s="2"/>
      <c r="I424" s="1"/>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row>
    <row r="425" spans="1:59" ht="15.75" customHeight="1" x14ac:dyDescent="0.2">
      <c r="A425" s="1"/>
      <c r="B425" s="2"/>
      <c r="C425" s="2"/>
      <c r="D425" s="2"/>
      <c r="E425" s="2"/>
      <c r="F425" s="2"/>
      <c r="G425" s="2"/>
      <c r="H425" s="2"/>
      <c r="I425" s="1"/>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row>
    <row r="426" spans="1:59" ht="15.75" customHeight="1" x14ac:dyDescent="0.2">
      <c r="A426" s="1"/>
      <c r="B426" s="2"/>
      <c r="C426" s="2"/>
      <c r="D426" s="2"/>
      <c r="E426" s="2"/>
      <c r="F426" s="2"/>
      <c r="G426" s="2"/>
      <c r="H426" s="2"/>
      <c r="I426" s="1"/>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row>
    <row r="427" spans="1:59" ht="15.75" customHeight="1" x14ac:dyDescent="0.2">
      <c r="A427" s="1"/>
      <c r="B427" s="2"/>
      <c r="C427" s="2"/>
      <c r="D427" s="2"/>
      <c r="E427" s="2"/>
      <c r="F427" s="2"/>
      <c r="G427" s="2"/>
      <c r="H427" s="2"/>
      <c r="I427" s="1"/>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row>
    <row r="428" spans="1:59" ht="15.75" customHeight="1" x14ac:dyDescent="0.2">
      <c r="A428" s="1"/>
      <c r="B428" s="2"/>
      <c r="C428" s="2"/>
      <c r="D428" s="2"/>
      <c r="E428" s="2"/>
      <c r="F428" s="2"/>
      <c r="G428" s="2"/>
      <c r="H428" s="2"/>
      <c r="I428" s="1"/>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row>
    <row r="429" spans="1:59" ht="15.75" customHeight="1" x14ac:dyDescent="0.2">
      <c r="A429" s="1"/>
      <c r="B429" s="2"/>
      <c r="C429" s="2"/>
      <c r="D429" s="2"/>
      <c r="E429" s="2"/>
      <c r="F429" s="2"/>
      <c r="G429" s="2"/>
      <c r="H429" s="2"/>
      <c r="I429" s="1"/>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row>
    <row r="430" spans="1:59" ht="15.75" customHeight="1" x14ac:dyDescent="0.2">
      <c r="A430" s="1"/>
      <c r="B430" s="2"/>
      <c r="C430" s="2"/>
      <c r="D430" s="2"/>
      <c r="E430" s="2"/>
      <c r="F430" s="2"/>
      <c r="G430" s="2"/>
      <c r="H430" s="2"/>
      <c r="I430" s="1"/>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row>
    <row r="431" spans="1:59" ht="15.75" customHeight="1" x14ac:dyDescent="0.2">
      <c r="A431" s="1"/>
      <c r="B431" s="2"/>
      <c r="C431" s="2"/>
      <c r="D431" s="2"/>
      <c r="E431" s="2"/>
      <c r="F431" s="2"/>
      <c r="G431" s="2"/>
      <c r="H431" s="2"/>
      <c r="I431" s="1"/>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row>
    <row r="432" spans="1:59" ht="15.75" customHeight="1" x14ac:dyDescent="0.2">
      <c r="A432" s="1"/>
      <c r="B432" s="2"/>
      <c r="C432" s="2"/>
      <c r="D432" s="2"/>
      <c r="E432" s="2"/>
      <c r="F432" s="2"/>
      <c r="G432" s="2"/>
      <c r="H432" s="2"/>
      <c r="I432" s="1"/>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row>
    <row r="433" spans="1:59" ht="15.75" customHeight="1" x14ac:dyDescent="0.2">
      <c r="A433" s="1"/>
      <c r="B433" s="2"/>
      <c r="C433" s="2"/>
      <c r="D433" s="2"/>
      <c r="E433" s="2"/>
      <c r="F433" s="2"/>
      <c r="G433" s="2"/>
      <c r="H433" s="2"/>
      <c r="I433" s="1"/>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row>
    <row r="434" spans="1:59" ht="15.75" customHeight="1" x14ac:dyDescent="0.2">
      <c r="A434" s="1"/>
      <c r="B434" s="2"/>
      <c r="C434" s="2"/>
      <c r="D434" s="2"/>
      <c r="E434" s="2"/>
      <c r="F434" s="2"/>
      <c r="G434" s="2"/>
      <c r="H434" s="2"/>
      <c r="I434" s="1"/>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row>
    <row r="435" spans="1:59" ht="15.75" customHeight="1" x14ac:dyDescent="0.2">
      <c r="A435" s="1"/>
      <c r="B435" s="2"/>
      <c r="C435" s="2"/>
      <c r="D435" s="2"/>
      <c r="E435" s="2"/>
      <c r="F435" s="2"/>
      <c r="G435" s="2"/>
      <c r="H435" s="2"/>
      <c r="I435" s="1"/>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row>
    <row r="436" spans="1:59" ht="15.75" customHeight="1" x14ac:dyDescent="0.2">
      <c r="A436" s="1"/>
      <c r="B436" s="2"/>
      <c r="C436" s="2"/>
      <c r="D436" s="2"/>
      <c r="E436" s="2"/>
      <c r="F436" s="2"/>
      <c r="G436" s="2"/>
      <c r="H436" s="2"/>
      <c r="I436" s="1"/>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row>
    <row r="437" spans="1:59" ht="15.75" customHeight="1" x14ac:dyDescent="0.2">
      <c r="A437" s="1"/>
      <c r="B437" s="2"/>
      <c r="C437" s="2"/>
      <c r="D437" s="2"/>
      <c r="E437" s="2"/>
      <c r="F437" s="2"/>
      <c r="G437" s="2"/>
      <c r="H437" s="2"/>
      <c r="I437" s="1"/>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row>
    <row r="438" spans="1:59" ht="15.75" customHeight="1" x14ac:dyDescent="0.2">
      <c r="A438" s="1"/>
      <c r="B438" s="2"/>
      <c r="C438" s="2"/>
      <c r="D438" s="2"/>
      <c r="E438" s="2"/>
      <c r="F438" s="2"/>
      <c r="G438" s="2"/>
      <c r="H438" s="2"/>
      <c r="I438" s="1"/>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row>
    <row r="439" spans="1:59" ht="15.75" customHeight="1" x14ac:dyDescent="0.2">
      <c r="A439" s="1"/>
      <c r="B439" s="2"/>
      <c r="C439" s="2"/>
      <c r="D439" s="2"/>
      <c r="E439" s="2"/>
      <c r="F439" s="2"/>
      <c r="G439" s="2"/>
      <c r="H439" s="2"/>
      <c r="I439" s="1"/>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row>
    <row r="440" spans="1:59" ht="15.75" customHeight="1" x14ac:dyDescent="0.2">
      <c r="A440" s="1"/>
      <c r="B440" s="2"/>
      <c r="C440" s="2"/>
      <c r="D440" s="2"/>
      <c r="E440" s="2"/>
      <c r="F440" s="2"/>
      <c r="G440" s="2"/>
      <c r="H440" s="2"/>
      <c r="I440" s="1"/>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row>
    <row r="441" spans="1:59" ht="15.75" customHeight="1" x14ac:dyDescent="0.2">
      <c r="A441" s="1"/>
      <c r="B441" s="2"/>
      <c r="C441" s="2"/>
      <c r="D441" s="2"/>
      <c r="E441" s="2"/>
      <c r="F441" s="2"/>
      <c r="G441" s="2"/>
      <c r="H441" s="2"/>
      <c r="I441" s="1"/>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row>
    <row r="442" spans="1:59" ht="15.75" customHeight="1" x14ac:dyDescent="0.2">
      <c r="A442" s="1"/>
      <c r="B442" s="2"/>
      <c r="C442" s="2"/>
      <c r="D442" s="2"/>
      <c r="E442" s="2"/>
      <c r="F442" s="2"/>
      <c r="G442" s="2"/>
      <c r="H442" s="2"/>
      <c r="I442" s="1"/>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row>
    <row r="443" spans="1:59" ht="15.75" customHeight="1" x14ac:dyDescent="0.2">
      <c r="A443" s="1"/>
      <c r="B443" s="2"/>
      <c r="C443" s="2"/>
      <c r="D443" s="2"/>
      <c r="E443" s="2"/>
      <c r="F443" s="2"/>
      <c r="G443" s="2"/>
      <c r="H443" s="2"/>
      <c r="I443" s="1"/>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row>
    <row r="444" spans="1:59" ht="15.75" customHeight="1" x14ac:dyDescent="0.2">
      <c r="A444" s="1"/>
      <c r="B444" s="2"/>
      <c r="C444" s="2"/>
      <c r="D444" s="2"/>
      <c r="E444" s="2"/>
      <c r="F444" s="2"/>
      <c r="G444" s="2"/>
      <c r="H444" s="2"/>
      <c r="I444" s="1"/>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row>
    <row r="445" spans="1:59" ht="15.75" customHeight="1" x14ac:dyDescent="0.2">
      <c r="A445" s="1"/>
      <c r="B445" s="2"/>
      <c r="C445" s="2"/>
      <c r="D445" s="2"/>
      <c r="E445" s="2"/>
      <c r="F445" s="2"/>
      <c r="G445" s="2"/>
      <c r="H445" s="2"/>
      <c r="I445" s="1"/>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row>
    <row r="446" spans="1:59" ht="15.75" customHeight="1" x14ac:dyDescent="0.2">
      <c r="A446" s="1"/>
      <c r="B446" s="2"/>
      <c r="C446" s="2"/>
      <c r="D446" s="2"/>
      <c r="E446" s="2"/>
      <c r="F446" s="2"/>
      <c r="G446" s="2"/>
      <c r="H446" s="2"/>
      <c r="I446" s="1"/>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row>
    <row r="447" spans="1:59" ht="15.75" customHeight="1" x14ac:dyDescent="0.2">
      <c r="A447" s="1"/>
      <c r="B447" s="2"/>
      <c r="C447" s="2"/>
      <c r="D447" s="2"/>
      <c r="E447" s="2"/>
      <c r="F447" s="2"/>
      <c r="G447" s="2"/>
      <c r="H447" s="2"/>
      <c r="I447" s="1"/>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row>
    <row r="448" spans="1:59" ht="15.75" customHeight="1" x14ac:dyDescent="0.2">
      <c r="A448" s="1"/>
      <c r="B448" s="2"/>
      <c r="C448" s="2"/>
      <c r="D448" s="2"/>
      <c r="E448" s="2"/>
      <c r="F448" s="2"/>
      <c r="G448" s="2"/>
      <c r="H448" s="2"/>
      <c r="I448" s="1"/>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row>
    <row r="449" spans="1:59" ht="15.75" customHeight="1" x14ac:dyDescent="0.2">
      <c r="A449" s="1"/>
      <c r="B449" s="2"/>
      <c r="C449" s="2"/>
      <c r="D449" s="2"/>
      <c r="E449" s="2"/>
      <c r="F449" s="2"/>
      <c r="G449" s="2"/>
      <c r="H449" s="2"/>
      <c r="I449" s="1"/>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row>
    <row r="450" spans="1:59" ht="15.75" customHeight="1" x14ac:dyDescent="0.2">
      <c r="A450" s="1"/>
      <c r="B450" s="2"/>
      <c r="C450" s="2"/>
      <c r="D450" s="2"/>
      <c r="E450" s="2"/>
      <c r="F450" s="2"/>
      <c r="G450" s="2"/>
      <c r="H450" s="2"/>
      <c r="I450" s="1"/>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row>
    <row r="451" spans="1:59" ht="15.75" customHeight="1" x14ac:dyDescent="0.2">
      <c r="A451" s="1"/>
      <c r="B451" s="2"/>
      <c r="C451" s="2"/>
      <c r="D451" s="2"/>
      <c r="E451" s="2"/>
      <c r="F451" s="2"/>
      <c r="G451" s="2"/>
      <c r="H451" s="2"/>
      <c r="I451" s="1"/>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row>
    <row r="452" spans="1:59" ht="15.75" customHeight="1" x14ac:dyDescent="0.2">
      <c r="A452" s="1"/>
      <c r="B452" s="2"/>
      <c r="C452" s="2"/>
      <c r="D452" s="2"/>
      <c r="E452" s="2"/>
      <c r="F452" s="2"/>
      <c r="G452" s="2"/>
      <c r="H452" s="2"/>
      <c r="I452" s="1"/>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row>
    <row r="453" spans="1:59" ht="15.75" customHeight="1" x14ac:dyDescent="0.2">
      <c r="A453" s="1"/>
      <c r="B453" s="2"/>
      <c r="C453" s="2"/>
      <c r="D453" s="2"/>
      <c r="E453" s="2"/>
      <c r="F453" s="2"/>
      <c r="G453" s="2"/>
      <c r="H453" s="2"/>
      <c r="I453" s="1"/>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row>
    <row r="454" spans="1:59" ht="15.75" customHeight="1" x14ac:dyDescent="0.2">
      <c r="A454" s="1"/>
      <c r="B454" s="2"/>
      <c r="C454" s="2"/>
      <c r="D454" s="2"/>
      <c r="E454" s="2"/>
      <c r="F454" s="2"/>
      <c r="G454" s="2"/>
      <c r="H454" s="2"/>
      <c r="I454" s="1"/>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row>
    <row r="455" spans="1:59" ht="15.75" customHeight="1" x14ac:dyDescent="0.2">
      <c r="A455" s="1"/>
      <c r="B455" s="2"/>
      <c r="C455" s="2"/>
      <c r="D455" s="2"/>
      <c r="E455" s="2"/>
      <c r="F455" s="2"/>
      <c r="G455" s="2"/>
      <c r="H455" s="2"/>
      <c r="I455" s="1"/>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row>
    <row r="456" spans="1:59" ht="15.75" customHeight="1" x14ac:dyDescent="0.2">
      <c r="A456" s="1"/>
      <c r="B456" s="2"/>
      <c r="C456" s="2"/>
      <c r="D456" s="2"/>
      <c r="E456" s="2"/>
      <c r="F456" s="2"/>
      <c r="G456" s="2"/>
      <c r="H456" s="2"/>
      <c r="I456" s="1"/>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row>
    <row r="457" spans="1:59" ht="15.75" customHeight="1" x14ac:dyDescent="0.2">
      <c r="A457" s="1"/>
      <c r="B457" s="2"/>
      <c r="C457" s="2"/>
      <c r="D457" s="2"/>
      <c r="E457" s="2"/>
      <c r="F457" s="2"/>
      <c r="G457" s="2"/>
      <c r="H457" s="2"/>
      <c r="I457" s="1"/>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row>
    <row r="458" spans="1:59" ht="15.75" customHeight="1" x14ac:dyDescent="0.2">
      <c r="A458" s="1"/>
      <c r="B458" s="2"/>
      <c r="C458" s="2"/>
      <c r="D458" s="2"/>
      <c r="E458" s="2"/>
      <c r="F458" s="2"/>
      <c r="G458" s="2"/>
      <c r="H458" s="2"/>
      <c r="I458" s="1"/>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row>
    <row r="459" spans="1:59" ht="15.75" customHeight="1" x14ac:dyDescent="0.2">
      <c r="A459" s="1"/>
      <c r="B459" s="2"/>
      <c r="C459" s="2"/>
      <c r="D459" s="2"/>
      <c r="E459" s="2"/>
      <c r="F459" s="2"/>
      <c r="G459" s="2"/>
      <c r="H459" s="2"/>
      <c r="I459" s="1"/>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row>
    <row r="460" spans="1:59" ht="15.75" customHeight="1" x14ac:dyDescent="0.2">
      <c r="A460" s="1"/>
      <c r="B460" s="2"/>
      <c r="C460" s="2"/>
      <c r="D460" s="2"/>
      <c r="E460" s="2"/>
      <c r="F460" s="2"/>
      <c r="G460" s="2"/>
      <c r="H460" s="2"/>
      <c r="I460" s="1"/>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row>
    <row r="461" spans="1:59" ht="15.75" customHeight="1" x14ac:dyDescent="0.2">
      <c r="A461" s="1"/>
      <c r="B461" s="2"/>
      <c r="C461" s="2"/>
      <c r="D461" s="2"/>
      <c r="E461" s="2"/>
      <c r="F461" s="2"/>
      <c r="G461" s="2"/>
      <c r="H461" s="2"/>
      <c r="I461" s="1"/>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row>
    <row r="462" spans="1:59" ht="15.75" customHeight="1" x14ac:dyDescent="0.2">
      <c r="A462" s="1"/>
      <c r="B462" s="2"/>
      <c r="C462" s="2"/>
      <c r="D462" s="2"/>
      <c r="E462" s="2"/>
      <c r="F462" s="2"/>
      <c r="G462" s="2"/>
      <c r="H462" s="2"/>
      <c r="I462" s="1"/>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row>
    <row r="463" spans="1:59" ht="15.75" customHeight="1" x14ac:dyDescent="0.2">
      <c r="A463" s="1"/>
      <c r="B463" s="2"/>
      <c r="C463" s="2"/>
      <c r="D463" s="2"/>
      <c r="E463" s="2"/>
      <c r="F463" s="2"/>
      <c r="G463" s="2"/>
      <c r="H463" s="2"/>
      <c r="I463" s="1"/>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row>
    <row r="464" spans="1:59" ht="15.75" customHeight="1" x14ac:dyDescent="0.2">
      <c r="A464" s="1"/>
      <c r="B464" s="2"/>
      <c r="C464" s="2"/>
      <c r="D464" s="2"/>
      <c r="E464" s="2"/>
      <c r="F464" s="2"/>
      <c r="G464" s="2"/>
      <c r="H464" s="2"/>
      <c r="I464" s="1"/>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row>
    <row r="465" spans="1:59" ht="15.75" customHeight="1" x14ac:dyDescent="0.2">
      <c r="A465" s="1"/>
      <c r="B465" s="2"/>
      <c r="C465" s="2"/>
      <c r="D465" s="2"/>
      <c r="E465" s="2"/>
      <c r="F465" s="2"/>
      <c r="G465" s="2"/>
      <c r="H465" s="2"/>
      <c r="I465" s="1"/>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row>
    <row r="466" spans="1:59" ht="15.75" customHeight="1" x14ac:dyDescent="0.2">
      <c r="A466" s="1"/>
      <c r="B466" s="2"/>
      <c r="C466" s="2"/>
      <c r="D466" s="2"/>
      <c r="E466" s="2"/>
      <c r="F466" s="2"/>
      <c r="G466" s="2"/>
      <c r="H466" s="2"/>
      <c r="I466" s="1"/>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row>
    <row r="467" spans="1:59" ht="15.75" customHeight="1" x14ac:dyDescent="0.2">
      <c r="A467" s="1"/>
      <c r="B467" s="2"/>
      <c r="C467" s="2"/>
      <c r="D467" s="2"/>
      <c r="E467" s="2"/>
      <c r="F467" s="2"/>
      <c r="G467" s="2"/>
      <c r="H467" s="2"/>
      <c r="I467" s="1"/>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row>
    <row r="468" spans="1:59" ht="15.75" customHeight="1" x14ac:dyDescent="0.2">
      <c r="A468" s="1"/>
      <c r="B468" s="2"/>
      <c r="C468" s="2"/>
      <c r="D468" s="2"/>
      <c r="E468" s="2"/>
      <c r="F468" s="2"/>
      <c r="G468" s="2"/>
      <c r="H468" s="2"/>
      <c r="I468" s="1"/>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row>
    <row r="469" spans="1:59" ht="15.75" customHeight="1" x14ac:dyDescent="0.2">
      <c r="A469" s="1"/>
      <c r="B469" s="2"/>
      <c r="C469" s="2"/>
      <c r="D469" s="2"/>
      <c r="E469" s="2"/>
      <c r="F469" s="2"/>
      <c r="G469" s="2"/>
      <c r="H469" s="2"/>
      <c r="I469" s="1"/>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row>
    <row r="470" spans="1:59" ht="15.75" customHeight="1" x14ac:dyDescent="0.2">
      <c r="A470" s="1"/>
      <c r="B470" s="2"/>
      <c r="C470" s="2"/>
      <c r="D470" s="2"/>
      <c r="E470" s="2"/>
      <c r="F470" s="2"/>
      <c r="G470" s="2"/>
      <c r="H470" s="2"/>
      <c r="I470" s="1"/>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row>
    <row r="471" spans="1:59" ht="15.75" customHeight="1" x14ac:dyDescent="0.2">
      <c r="A471" s="1"/>
      <c r="B471" s="2"/>
      <c r="C471" s="2"/>
      <c r="D471" s="2"/>
      <c r="E471" s="2"/>
      <c r="F471" s="2"/>
      <c r="G471" s="2"/>
      <c r="H471" s="2"/>
      <c r="I471" s="1"/>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row>
    <row r="472" spans="1:59" ht="15.75" customHeight="1" x14ac:dyDescent="0.2">
      <c r="A472" s="1"/>
      <c r="B472" s="2"/>
      <c r="C472" s="2"/>
      <c r="D472" s="2"/>
      <c r="E472" s="2"/>
      <c r="F472" s="2"/>
      <c r="G472" s="2"/>
      <c r="H472" s="2"/>
      <c r="I472" s="1"/>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row>
    <row r="473" spans="1:59" ht="15.75" customHeight="1" x14ac:dyDescent="0.2">
      <c r="A473" s="1"/>
      <c r="B473" s="2"/>
      <c r="C473" s="2"/>
      <c r="D473" s="2"/>
      <c r="E473" s="2"/>
      <c r="F473" s="2"/>
      <c r="G473" s="2"/>
      <c r="H473" s="2"/>
      <c r="I473" s="1"/>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row>
    <row r="474" spans="1:59" ht="15.75" customHeight="1" x14ac:dyDescent="0.2">
      <c r="A474" s="1"/>
      <c r="B474" s="2"/>
      <c r="C474" s="2"/>
      <c r="D474" s="2"/>
      <c r="E474" s="2"/>
      <c r="F474" s="2"/>
      <c r="G474" s="2"/>
      <c r="H474" s="2"/>
      <c r="I474" s="1"/>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row>
    <row r="475" spans="1:59" ht="15.75" customHeight="1" x14ac:dyDescent="0.2">
      <c r="A475" s="1"/>
      <c r="B475" s="2"/>
      <c r="C475" s="2"/>
      <c r="D475" s="2"/>
      <c r="E475" s="2"/>
      <c r="F475" s="2"/>
      <c r="G475" s="2"/>
      <c r="H475" s="2"/>
      <c r="I475" s="1"/>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row>
    <row r="476" spans="1:59" ht="15.75" customHeight="1" x14ac:dyDescent="0.2">
      <c r="A476" s="1"/>
      <c r="B476" s="2"/>
      <c r="C476" s="2"/>
      <c r="D476" s="2"/>
      <c r="E476" s="2"/>
      <c r="F476" s="2"/>
      <c r="G476" s="2"/>
      <c r="H476" s="2"/>
      <c r="I476" s="1"/>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row>
    <row r="477" spans="1:59" ht="15.75" customHeight="1" x14ac:dyDescent="0.2">
      <c r="A477" s="1"/>
      <c r="B477" s="2"/>
      <c r="C477" s="2"/>
      <c r="D477" s="2"/>
      <c r="E477" s="2"/>
      <c r="F477" s="2"/>
      <c r="G477" s="2"/>
      <c r="H477" s="2"/>
      <c r="I477" s="1"/>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row>
    <row r="478" spans="1:59" ht="15.75" customHeight="1" x14ac:dyDescent="0.2">
      <c r="A478" s="1"/>
      <c r="B478" s="2"/>
      <c r="C478" s="2"/>
      <c r="D478" s="2"/>
      <c r="E478" s="2"/>
      <c r="F478" s="2"/>
      <c r="G478" s="2"/>
      <c r="H478" s="2"/>
      <c r="I478" s="1"/>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row>
    <row r="479" spans="1:59" ht="15.75" customHeight="1" x14ac:dyDescent="0.2">
      <c r="A479" s="1"/>
      <c r="B479" s="2"/>
      <c r="C479" s="2"/>
      <c r="D479" s="2"/>
      <c r="E479" s="2"/>
      <c r="F479" s="2"/>
      <c r="G479" s="2"/>
      <c r="H479" s="2"/>
      <c r="I479" s="1"/>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row>
    <row r="480" spans="1:59" ht="15.75" customHeight="1" x14ac:dyDescent="0.2">
      <c r="A480" s="1"/>
      <c r="B480" s="2"/>
      <c r="C480" s="2"/>
      <c r="D480" s="2"/>
      <c r="E480" s="2"/>
      <c r="F480" s="2"/>
      <c r="G480" s="2"/>
      <c r="H480" s="2"/>
      <c r="I480" s="1"/>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row>
    <row r="481" spans="1:59" ht="15.75" customHeight="1" x14ac:dyDescent="0.2">
      <c r="A481" s="1"/>
      <c r="B481" s="2"/>
      <c r="C481" s="2"/>
      <c r="D481" s="2"/>
      <c r="E481" s="2"/>
      <c r="F481" s="2"/>
      <c r="G481" s="2"/>
      <c r="H481" s="2"/>
      <c r="I481" s="1"/>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row>
    <row r="482" spans="1:59" ht="15.75" customHeight="1" x14ac:dyDescent="0.2">
      <c r="A482" s="1"/>
      <c r="B482" s="2"/>
      <c r="C482" s="2"/>
      <c r="D482" s="2"/>
      <c r="E482" s="2"/>
      <c r="F482" s="2"/>
      <c r="G482" s="2"/>
      <c r="H482" s="2"/>
      <c r="I482" s="1"/>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row>
    <row r="483" spans="1:59" ht="15.75" customHeight="1" x14ac:dyDescent="0.2">
      <c r="A483" s="1"/>
      <c r="B483" s="2"/>
      <c r="C483" s="2"/>
      <c r="D483" s="2"/>
      <c r="E483" s="2"/>
      <c r="F483" s="2"/>
      <c r="G483" s="2"/>
      <c r="H483" s="2"/>
      <c r="I483" s="1"/>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row>
    <row r="484" spans="1:59" ht="15.75" customHeight="1" x14ac:dyDescent="0.2">
      <c r="A484" s="1"/>
      <c r="B484" s="2"/>
      <c r="C484" s="2"/>
      <c r="D484" s="2"/>
      <c r="E484" s="2"/>
      <c r="F484" s="2"/>
      <c r="G484" s="2"/>
      <c r="H484" s="2"/>
      <c r="I484" s="1"/>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row>
    <row r="485" spans="1:59" ht="15.75" customHeight="1" x14ac:dyDescent="0.2">
      <c r="A485" s="1"/>
      <c r="B485" s="2"/>
      <c r="C485" s="2"/>
      <c r="D485" s="2"/>
      <c r="E485" s="2"/>
      <c r="F485" s="2"/>
      <c r="G485" s="2"/>
      <c r="H485" s="2"/>
      <c r="I485" s="1"/>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row>
    <row r="486" spans="1:59" ht="15.75" customHeight="1" x14ac:dyDescent="0.2">
      <c r="A486" s="1"/>
      <c r="B486" s="2"/>
      <c r="C486" s="2"/>
      <c r="D486" s="2"/>
      <c r="E486" s="2"/>
      <c r="F486" s="2"/>
      <c r="G486" s="2"/>
      <c r="H486" s="2"/>
      <c r="I486" s="1"/>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row>
    <row r="487" spans="1:59" ht="15.75" customHeight="1" x14ac:dyDescent="0.2">
      <c r="A487" s="1"/>
      <c r="B487" s="2"/>
      <c r="C487" s="2"/>
      <c r="D487" s="2"/>
      <c r="E487" s="2"/>
      <c r="F487" s="2"/>
      <c r="G487" s="2"/>
      <c r="H487" s="2"/>
      <c r="I487" s="1"/>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row>
    <row r="488" spans="1:59" ht="15.75" customHeight="1" x14ac:dyDescent="0.2">
      <c r="A488" s="1"/>
      <c r="B488" s="2"/>
      <c r="C488" s="2"/>
      <c r="D488" s="2"/>
      <c r="E488" s="2"/>
      <c r="F488" s="2"/>
      <c r="G488" s="2"/>
      <c r="H488" s="2"/>
      <c r="I488" s="1"/>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row>
    <row r="489" spans="1:59" ht="15.75" customHeight="1" x14ac:dyDescent="0.2">
      <c r="A489" s="1"/>
      <c r="B489" s="2"/>
      <c r="C489" s="2"/>
      <c r="D489" s="2"/>
      <c r="E489" s="2"/>
      <c r="F489" s="2"/>
      <c r="G489" s="2"/>
      <c r="H489" s="2"/>
      <c r="I489" s="1"/>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row>
    <row r="490" spans="1:59" ht="15.75" customHeight="1" x14ac:dyDescent="0.2">
      <c r="A490" s="1"/>
      <c r="B490" s="2"/>
      <c r="C490" s="2"/>
      <c r="D490" s="2"/>
      <c r="E490" s="2"/>
      <c r="F490" s="2"/>
      <c r="G490" s="2"/>
      <c r="H490" s="2"/>
      <c r="I490" s="1"/>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row>
    <row r="491" spans="1:59" ht="15.75" customHeight="1" x14ac:dyDescent="0.2">
      <c r="A491" s="1"/>
      <c r="B491" s="2"/>
      <c r="C491" s="2"/>
      <c r="D491" s="2"/>
      <c r="E491" s="2"/>
      <c r="F491" s="2"/>
      <c r="G491" s="2"/>
      <c r="H491" s="2"/>
      <c r="I491" s="1"/>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row>
    <row r="492" spans="1:59" ht="15.75" customHeight="1" x14ac:dyDescent="0.2">
      <c r="A492" s="1"/>
      <c r="B492" s="2"/>
      <c r="C492" s="2"/>
      <c r="D492" s="2"/>
      <c r="E492" s="2"/>
      <c r="F492" s="2"/>
      <c r="G492" s="2"/>
      <c r="H492" s="2"/>
      <c r="I492" s="1"/>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row>
    <row r="493" spans="1:59" ht="15.75" customHeight="1" x14ac:dyDescent="0.2">
      <c r="A493" s="1"/>
      <c r="B493" s="2"/>
      <c r="C493" s="2"/>
      <c r="D493" s="2"/>
      <c r="E493" s="2"/>
      <c r="F493" s="2"/>
      <c r="G493" s="2"/>
      <c r="H493" s="2"/>
      <c r="I493" s="1"/>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row>
    <row r="494" spans="1:59" ht="15.75" customHeight="1" x14ac:dyDescent="0.2">
      <c r="A494" s="1"/>
      <c r="B494" s="2"/>
      <c r="C494" s="2"/>
      <c r="D494" s="2"/>
      <c r="E494" s="2"/>
      <c r="F494" s="2"/>
      <c r="G494" s="2"/>
      <c r="H494" s="2"/>
      <c r="I494" s="1"/>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row>
    <row r="495" spans="1:59" ht="15.75" customHeight="1" x14ac:dyDescent="0.2">
      <c r="A495" s="1"/>
      <c r="B495" s="2"/>
      <c r="C495" s="2"/>
      <c r="D495" s="2"/>
      <c r="E495" s="2"/>
      <c r="F495" s="2"/>
      <c r="G495" s="2"/>
      <c r="H495" s="2"/>
      <c r="I495" s="1"/>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row>
    <row r="496" spans="1:59" ht="15.75" customHeight="1" x14ac:dyDescent="0.2">
      <c r="A496" s="1"/>
      <c r="B496" s="2"/>
      <c r="C496" s="2"/>
      <c r="D496" s="2"/>
      <c r="E496" s="2"/>
      <c r="F496" s="2"/>
      <c r="G496" s="2"/>
      <c r="H496" s="2"/>
      <c r="I496" s="1"/>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row>
    <row r="497" spans="1:59" ht="15.75" customHeight="1" x14ac:dyDescent="0.2">
      <c r="A497" s="1"/>
      <c r="B497" s="2"/>
      <c r="C497" s="2"/>
      <c r="D497" s="2"/>
      <c r="E497" s="2"/>
      <c r="F497" s="2"/>
      <c r="G497" s="2"/>
      <c r="H497" s="2"/>
      <c r="I497" s="1"/>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row>
    <row r="498" spans="1:59" ht="15.75" customHeight="1" x14ac:dyDescent="0.2">
      <c r="A498" s="1"/>
      <c r="B498" s="2"/>
      <c r="C498" s="2"/>
      <c r="D498" s="2"/>
      <c r="E498" s="2"/>
      <c r="F498" s="2"/>
      <c r="G498" s="2"/>
      <c r="H498" s="2"/>
      <c r="I498" s="1"/>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row>
    <row r="499" spans="1:59" ht="15.75" customHeight="1" x14ac:dyDescent="0.2">
      <c r="A499" s="1"/>
      <c r="B499" s="2"/>
      <c r="C499" s="2"/>
      <c r="D499" s="2"/>
      <c r="E499" s="2"/>
      <c r="F499" s="2"/>
      <c r="G499" s="2"/>
      <c r="H499" s="2"/>
      <c r="I499" s="1"/>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row>
    <row r="500" spans="1:59" ht="15.75" customHeight="1" x14ac:dyDescent="0.2">
      <c r="A500" s="1"/>
      <c r="B500" s="2"/>
      <c r="C500" s="2"/>
      <c r="D500" s="2"/>
      <c r="E500" s="2"/>
      <c r="F500" s="2"/>
      <c r="G500" s="2"/>
      <c r="H500" s="2"/>
      <c r="I500" s="1"/>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row>
    <row r="501" spans="1:59" ht="15.75" customHeight="1" x14ac:dyDescent="0.2">
      <c r="A501" s="1"/>
      <c r="B501" s="2"/>
      <c r="C501" s="2"/>
      <c r="D501" s="2"/>
      <c r="E501" s="2"/>
      <c r="F501" s="2"/>
      <c r="G501" s="2"/>
      <c r="H501" s="2"/>
      <c r="I501" s="1"/>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row>
    <row r="502" spans="1:59" ht="15.75" customHeight="1" x14ac:dyDescent="0.2">
      <c r="A502" s="1"/>
      <c r="B502" s="2"/>
      <c r="C502" s="2"/>
      <c r="D502" s="2"/>
      <c r="E502" s="2"/>
      <c r="F502" s="2"/>
      <c r="G502" s="2"/>
      <c r="H502" s="2"/>
      <c r="I502" s="1"/>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row>
    <row r="503" spans="1:59" ht="15.75" customHeight="1" x14ac:dyDescent="0.2">
      <c r="A503" s="1"/>
      <c r="B503" s="2"/>
      <c r="C503" s="2"/>
      <c r="D503" s="2"/>
      <c r="E503" s="2"/>
      <c r="F503" s="2"/>
      <c r="G503" s="2"/>
      <c r="H503" s="2"/>
      <c r="I503" s="1"/>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row>
    <row r="504" spans="1:59" ht="15.75" customHeight="1" x14ac:dyDescent="0.2">
      <c r="A504" s="1"/>
      <c r="B504" s="2"/>
      <c r="C504" s="2"/>
      <c r="D504" s="2"/>
      <c r="E504" s="2"/>
      <c r="F504" s="2"/>
      <c r="G504" s="2"/>
      <c r="H504" s="2"/>
      <c r="I504" s="1"/>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row>
    <row r="505" spans="1:59" ht="15.75" customHeight="1" x14ac:dyDescent="0.2">
      <c r="A505" s="1"/>
      <c r="B505" s="2"/>
      <c r="C505" s="2"/>
      <c r="D505" s="2"/>
      <c r="E505" s="2"/>
      <c r="F505" s="2"/>
      <c r="G505" s="2"/>
      <c r="H505" s="2"/>
      <c r="I505" s="1"/>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row>
    <row r="506" spans="1:59" ht="15.75" customHeight="1" x14ac:dyDescent="0.2">
      <c r="A506" s="1"/>
      <c r="B506" s="2"/>
      <c r="C506" s="2"/>
      <c r="D506" s="2"/>
      <c r="E506" s="2"/>
      <c r="F506" s="2"/>
      <c r="G506" s="2"/>
      <c r="H506" s="2"/>
      <c r="I506" s="1"/>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row>
    <row r="507" spans="1:59" ht="15.75" customHeight="1" x14ac:dyDescent="0.2">
      <c r="A507" s="1"/>
      <c r="B507" s="2"/>
      <c r="C507" s="2"/>
      <c r="D507" s="2"/>
      <c r="E507" s="2"/>
      <c r="F507" s="2"/>
      <c r="G507" s="2"/>
      <c r="H507" s="2"/>
      <c r="I507" s="1"/>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row>
    <row r="508" spans="1:59" ht="15.75" customHeight="1" x14ac:dyDescent="0.2">
      <c r="A508" s="1"/>
      <c r="B508" s="2"/>
      <c r="C508" s="2"/>
      <c r="D508" s="2"/>
      <c r="E508" s="2"/>
      <c r="F508" s="2"/>
      <c r="G508" s="2"/>
      <c r="H508" s="2"/>
      <c r="I508" s="1"/>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row>
    <row r="509" spans="1:59" ht="15.75" customHeight="1" x14ac:dyDescent="0.2">
      <c r="A509" s="1"/>
      <c r="B509" s="2"/>
      <c r="C509" s="2"/>
      <c r="D509" s="2"/>
      <c r="E509" s="2"/>
      <c r="F509" s="2"/>
      <c r="G509" s="2"/>
      <c r="H509" s="2"/>
      <c r="I509" s="1"/>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row>
    <row r="510" spans="1:59" ht="15.75" customHeight="1" x14ac:dyDescent="0.2">
      <c r="A510" s="1"/>
      <c r="B510" s="2"/>
      <c r="C510" s="2"/>
      <c r="D510" s="2"/>
      <c r="E510" s="2"/>
      <c r="F510" s="2"/>
      <c r="G510" s="2"/>
      <c r="H510" s="2"/>
      <c r="I510" s="1"/>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row>
    <row r="511" spans="1:59" ht="15.75" customHeight="1" x14ac:dyDescent="0.2">
      <c r="A511" s="1"/>
      <c r="B511" s="2"/>
      <c r="C511" s="2"/>
      <c r="D511" s="2"/>
      <c r="E511" s="2"/>
      <c r="F511" s="2"/>
      <c r="G511" s="2"/>
      <c r="H511" s="2"/>
      <c r="I511" s="1"/>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row>
    <row r="512" spans="1:59" ht="15.75" customHeight="1" x14ac:dyDescent="0.2">
      <c r="A512" s="1"/>
      <c r="B512" s="2"/>
      <c r="C512" s="2"/>
      <c r="D512" s="2"/>
      <c r="E512" s="2"/>
      <c r="F512" s="2"/>
      <c r="G512" s="2"/>
      <c r="H512" s="2"/>
      <c r="I512" s="1"/>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row>
    <row r="513" spans="1:59" ht="15.75" customHeight="1" x14ac:dyDescent="0.2">
      <c r="A513" s="1"/>
      <c r="B513" s="2"/>
      <c r="C513" s="2"/>
      <c r="D513" s="2"/>
      <c r="E513" s="2"/>
      <c r="F513" s="2"/>
      <c r="G513" s="2"/>
      <c r="H513" s="2"/>
      <c r="I513" s="1"/>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row>
    <row r="514" spans="1:59" ht="15.75" customHeight="1" x14ac:dyDescent="0.2">
      <c r="A514" s="1"/>
      <c r="B514" s="2"/>
      <c r="C514" s="2"/>
      <c r="D514" s="2"/>
      <c r="E514" s="2"/>
      <c r="F514" s="2"/>
      <c r="G514" s="2"/>
      <c r="H514" s="2"/>
      <c r="I514" s="1"/>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row>
    <row r="515" spans="1:59" ht="15.75" customHeight="1" x14ac:dyDescent="0.2">
      <c r="A515" s="1"/>
      <c r="B515" s="2"/>
      <c r="C515" s="2"/>
      <c r="D515" s="2"/>
      <c r="E515" s="2"/>
      <c r="F515" s="2"/>
      <c r="G515" s="2"/>
      <c r="H515" s="2"/>
      <c r="I515" s="1"/>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row>
    <row r="516" spans="1:59" ht="15.75" customHeight="1" x14ac:dyDescent="0.2">
      <c r="A516" s="1"/>
      <c r="B516" s="2"/>
      <c r="C516" s="2"/>
      <c r="D516" s="2"/>
      <c r="E516" s="2"/>
      <c r="F516" s="2"/>
      <c r="G516" s="2"/>
      <c r="H516" s="2"/>
      <c r="I516" s="1"/>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row>
    <row r="517" spans="1:59" ht="15.75" customHeight="1" x14ac:dyDescent="0.2">
      <c r="A517" s="1"/>
      <c r="B517" s="2"/>
      <c r="C517" s="2"/>
      <c r="D517" s="2"/>
      <c r="E517" s="2"/>
      <c r="F517" s="2"/>
      <c r="G517" s="2"/>
      <c r="H517" s="2"/>
      <c r="I517" s="1"/>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row>
    <row r="518" spans="1:59" ht="15.75" customHeight="1" x14ac:dyDescent="0.2">
      <c r="A518" s="1"/>
      <c r="B518" s="2"/>
      <c r="C518" s="2"/>
      <c r="D518" s="2"/>
      <c r="E518" s="2"/>
      <c r="F518" s="2"/>
      <c r="G518" s="2"/>
      <c r="H518" s="2"/>
      <c r="I518" s="1"/>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row>
    <row r="519" spans="1:59" ht="15.75" customHeight="1" x14ac:dyDescent="0.2">
      <c r="A519" s="1"/>
      <c r="B519" s="2"/>
      <c r="C519" s="2"/>
      <c r="D519" s="2"/>
      <c r="E519" s="2"/>
      <c r="F519" s="2"/>
      <c r="G519" s="2"/>
      <c r="H519" s="2"/>
      <c r="I519" s="1"/>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row>
    <row r="520" spans="1:59" ht="15.75" customHeight="1" x14ac:dyDescent="0.2">
      <c r="A520" s="1"/>
      <c r="B520" s="2"/>
      <c r="C520" s="2"/>
      <c r="D520" s="2"/>
      <c r="E520" s="2"/>
      <c r="F520" s="2"/>
      <c r="G520" s="2"/>
      <c r="H520" s="2"/>
      <c r="I520" s="1"/>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row>
    <row r="521" spans="1:59" ht="15.75" customHeight="1" x14ac:dyDescent="0.2">
      <c r="A521" s="1"/>
      <c r="B521" s="2"/>
      <c r="C521" s="2"/>
      <c r="D521" s="2"/>
      <c r="E521" s="2"/>
      <c r="F521" s="2"/>
      <c r="G521" s="2"/>
      <c r="H521" s="2"/>
      <c r="I521" s="1"/>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row>
    <row r="522" spans="1:59" ht="15.75" customHeight="1" x14ac:dyDescent="0.2">
      <c r="A522" s="1"/>
      <c r="B522" s="2"/>
      <c r="C522" s="2"/>
      <c r="D522" s="2"/>
      <c r="E522" s="2"/>
      <c r="F522" s="2"/>
      <c r="G522" s="2"/>
      <c r="H522" s="2"/>
      <c r="I522" s="1"/>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row>
    <row r="523" spans="1:59" ht="15.75" customHeight="1" x14ac:dyDescent="0.2">
      <c r="A523" s="1"/>
      <c r="B523" s="2"/>
      <c r="C523" s="2"/>
      <c r="D523" s="2"/>
      <c r="E523" s="2"/>
      <c r="F523" s="2"/>
      <c r="G523" s="2"/>
      <c r="H523" s="2"/>
      <c r="I523" s="1"/>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row>
    <row r="524" spans="1:59" ht="15.75" customHeight="1" x14ac:dyDescent="0.2">
      <c r="A524" s="1"/>
      <c r="B524" s="2"/>
      <c r="C524" s="2"/>
      <c r="D524" s="2"/>
      <c r="E524" s="2"/>
      <c r="F524" s="2"/>
      <c r="G524" s="2"/>
      <c r="H524" s="2"/>
      <c r="I524" s="1"/>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row>
    <row r="525" spans="1:59" ht="15.75" customHeight="1" x14ac:dyDescent="0.2">
      <c r="A525" s="1"/>
      <c r="B525" s="2"/>
      <c r="C525" s="2"/>
      <c r="D525" s="2"/>
      <c r="E525" s="2"/>
      <c r="F525" s="2"/>
      <c r="G525" s="2"/>
      <c r="H525" s="2"/>
      <c r="I525" s="1"/>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row>
    <row r="526" spans="1:59" ht="15.75" customHeight="1" x14ac:dyDescent="0.2">
      <c r="A526" s="1"/>
      <c r="B526" s="2"/>
      <c r="C526" s="2"/>
      <c r="D526" s="2"/>
      <c r="E526" s="2"/>
      <c r="F526" s="2"/>
      <c r="G526" s="2"/>
      <c r="H526" s="2"/>
      <c r="I526" s="1"/>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row>
    <row r="527" spans="1:59" ht="15.75" customHeight="1" x14ac:dyDescent="0.2">
      <c r="A527" s="1"/>
      <c r="B527" s="2"/>
      <c r="C527" s="2"/>
      <c r="D527" s="2"/>
      <c r="E527" s="2"/>
      <c r="F527" s="2"/>
      <c r="G527" s="2"/>
      <c r="H527" s="2"/>
      <c r="I527" s="1"/>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row>
    <row r="528" spans="1:59" ht="15.75" customHeight="1" x14ac:dyDescent="0.2">
      <c r="A528" s="1"/>
      <c r="B528" s="2"/>
      <c r="C528" s="2"/>
      <c r="D528" s="2"/>
      <c r="E528" s="2"/>
      <c r="F528" s="2"/>
      <c r="G528" s="2"/>
      <c r="H528" s="2"/>
      <c r="I528" s="1"/>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row>
    <row r="529" spans="1:59" ht="15.75" customHeight="1" x14ac:dyDescent="0.2">
      <c r="A529" s="1"/>
      <c r="B529" s="2"/>
      <c r="C529" s="2"/>
      <c r="D529" s="2"/>
      <c r="E529" s="2"/>
      <c r="F529" s="2"/>
      <c r="G529" s="2"/>
      <c r="H529" s="2"/>
      <c r="I529" s="1"/>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row>
    <row r="530" spans="1:59" ht="15.75" customHeight="1" x14ac:dyDescent="0.2">
      <c r="A530" s="1"/>
      <c r="B530" s="2"/>
      <c r="C530" s="2"/>
      <c r="D530" s="2"/>
      <c r="E530" s="2"/>
      <c r="F530" s="2"/>
      <c r="G530" s="2"/>
      <c r="H530" s="2"/>
      <c r="I530" s="1"/>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row>
    <row r="531" spans="1:59" ht="15.75" customHeight="1" x14ac:dyDescent="0.2">
      <c r="A531" s="1"/>
      <c r="B531" s="2"/>
      <c r="C531" s="2"/>
      <c r="D531" s="2"/>
      <c r="E531" s="2"/>
      <c r="F531" s="2"/>
      <c r="G531" s="2"/>
      <c r="H531" s="2"/>
      <c r="I531" s="1"/>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row>
    <row r="532" spans="1:59" ht="15.75" customHeight="1" x14ac:dyDescent="0.2">
      <c r="A532" s="1"/>
      <c r="B532" s="2"/>
      <c r="C532" s="2"/>
      <c r="D532" s="2"/>
      <c r="E532" s="2"/>
      <c r="F532" s="2"/>
      <c r="G532" s="2"/>
      <c r="H532" s="2"/>
      <c r="I532" s="1"/>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row>
    <row r="533" spans="1:59" ht="15.75" customHeight="1" x14ac:dyDescent="0.2">
      <c r="A533" s="1"/>
      <c r="B533" s="2"/>
      <c r="C533" s="2"/>
      <c r="D533" s="2"/>
      <c r="E533" s="2"/>
      <c r="F533" s="2"/>
      <c r="G533" s="2"/>
      <c r="H533" s="2"/>
      <c r="I533" s="1"/>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row>
    <row r="534" spans="1:59" ht="15.75" customHeight="1" x14ac:dyDescent="0.2">
      <c r="A534" s="1"/>
      <c r="B534" s="2"/>
      <c r="C534" s="2"/>
      <c r="D534" s="2"/>
      <c r="E534" s="2"/>
      <c r="F534" s="2"/>
      <c r="G534" s="2"/>
      <c r="H534" s="2"/>
      <c r="I534" s="1"/>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row>
    <row r="535" spans="1:59" ht="15.75" customHeight="1" x14ac:dyDescent="0.2">
      <c r="A535" s="1"/>
      <c r="B535" s="2"/>
      <c r="C535" s="2"/>
      <c r="D535" s="2"/>
      <c r="E535" s="2"/>
      <c r="F535" s="2"/>
      <c r="G535" s="2"/>
      <c r="H535" s="2"/>
      <c r="I535" s="1"/>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row>
    <row r="536" spans="1:59" ht="15.75" customHeight="1" x14ac:dyDescent="0.2">
      <c r="A536" s="1"/>
      <c r="B536" s="2"/>
      <c r="C536" s="2"/>
      <c r="D536" s="2"/>
      <c r="E536" s="2"/>
      <c r="F536" s="2"/>
      <c r="G536" s="2"/>
      <c r="H536" s="2"/>
      <c r="I536" s="1"/>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row>
    <row r="537" spans="1:59" ht="15.75" customHeight="1" x14ac:dyDescent="0.2">
      <c r="A537" s="1"/>
      <c r="B537" s="2"/>
      <c r="C537" s="2"/>
      <c r="D537" s="2"/>
      <c r="E537" s="2"/>
      <c r="F537" s="2"/>
      <c r="G537" s="2"/>
      <c r="H537" s="2"/>
      <c r="I537" s="1"/>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row>
    <row r="538" spans="1:59" ht="15.75" customHeight="1" x14ac:dyDescent="0.2">
      <c r="A538" s="1"/>
      <c r="B538" s="2"/>
      <c r="C538" s="2"/>
      <c r="D538" s="2"/>
      <c r="E538" s="2"/>
      <c r="F538" s="2"/>
      <c r="G538" s="2"/>
      <c r="H538" s="2"/>
      <c r="I538" s="1"/>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row>
    <row r="539" spans="1:59" ht="15.75" customHeight="1" x14ac:dyDescent="0.2">
      <c r="A539" s="1"/>
      <c r="B539" s="2"/>
      <c r="C539" s="2"/>
      <c r="D539" s="2"/>
      <c r="E539" s="2"/>
      <c r="F539" s="2"/>
      <c r="G539" s="2"/>
      <c r="H539" s="2"/>
      <c r="I539" s="1"/>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row>
    <row r="540" spans="1:59" ht="15.75" customHeight="1" x14ac:dyDescent="0.2">
      <c r="A540" s="1"/>
      <c r="B540" s="2"/>
      <c r="C540" s="2"/>
      <c r="D540" s="2"/>
      <c r="E540" s="2"/>
      <c r="F540" s="2"/>
      <c r="G540" s="2"/>
      <c r="H540" s="2"/>
      <c r="I540" s="1"/>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row>
    <row r="541" spans="1:59" ht="15.75" customHeight="1" x14ac:dyDescent="0.2">
      <c r="A541" s="1"/>
      <c r="B541" s="2"/>
      <c r="C541" s="2"/>
      <c r="D541" s="2"/>
      <c r="E541" s="2"/>
      <c r="F541" s="2"/>
      <c r="G541" s="2"/>
      <c r="H541" s="2"/>
      <c r="I541" s="1"/>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row>
    <row r="542" spans="1:59" ht="15.75" customHeight="1" x14ac:dyDescent="0.2">
      <c r="A542" s="1"/>
      <c r="B542" s="2"/>
      <c r="C542" s="2"/>
      <c r="D542" s="2"/>
      <c r="E542" s="2"/>
      <c r="F542" s="2"/>
      <c r="G542" s="2"/>
      <c r="H542" s="2"/>
      <c r="I542" s="1"/>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row>
    <row r="543" spans="1:59" ht="15.75" customHeight="1" x14ac:dyDescent="0.2">
      <c r="A543" s="1"/>
      <c r="B543" s="2"/>
      <c r="C543" s="2"/>
      <c r="D543" s="2"/>
      <c r="E543" s="2"/>
      <c r="F543" s="2"/>
      <c r="G543" s="2"/>
      <c r="H543" s="2"/>
      <c r="I543" s="1"/>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row>
    <row r="544" spans="1:59" ht="15.75" customHeight="1" x14ac:dyDescent="0.2">
      <c r="A544" s="1"/>
      <c r="B544" s="2"/>
      <c r="C544" s="2"/>
      <c r="D544" s="2"/>
      <c r="E544" s="2"/>
      <c r="F544" s="2"/>
      <c r="G544" s="2"/>
      <c r="H544" s="2"/>
      <c r="I544" s="1"/>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row>
    <row r="545" spans="1:59" ht="15.75" customHeight="1" x14ac:dyDescent="0.2">
      <c r="A545" s="1"/>
      <c r="B545" s="2"/>
      <c r="C545" s="2"/>
      <c r="D545" s="2"/>
      <c r="E545" s="2"/>
      <c r="F545" s="2"/>
      <c r="G545" s="2"/>
      <c r="H545" s="2"/>
      <c r="I545" s="1"/>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row>
    <row r="546" spans="1:59" ht="15.75" customHeight="1" x14ac:dyDescent="0.2">
      <c r="A546" s="1"/>
      <c r="B546" s="2"/>
      <c r="C546" s="2"/>
      <c r="D546" s="2"/>
      <c r="E546" s="2"/>
      <c r="F546" s="2"/>
      <c r="G546" s="2"/>
      <c r="H546" s="2"/>
      <c r="I546" s="1"/>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row>
    <row r="547" spans="1:59" ht="15.75" customHeight="1" x14ac:dyDescent="0.2">
      <c r="A547" s="1"/>
      <c r="B547" s="2"/>
      <c r="C547" s="2"/>
      <c r="D547" s="2"/>
      <c r="E547" s="2"/>
      <c r="F547" s="2"/>
      <c r="G547" s="2"/>
      <c r="H547" s="2"/>
      <c r="I547" s="1"/>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row>
    <row r="548" spans="1:59" ht="15.75" customHeight="1" x14ac:dyDescent="0.2">
      <c r="A548" s="1"/>
      <c r="B548" s="2"/>
      <c r="C548" s="2"/>
      <c r="D548" s="2"/>
      <c r="E548" s="2"/>
      <c r="F548" s="2"/>
      <c r="G548" s="2"/>
      <c r="H548" s="2"/>
      <c r="I548" s="1"/>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row>
    <row r="549" spans="1:59" ht="15.75" customHeight="1" x14ac:dyDescent="0.2">
      <c r="A549" s="1"/>
      <c r="B549" s="2"/>
      <c r="C549" s="2"/>
      <c r="D549" s="2"/>
      <c r="E549" s="2"/>
      <c r="F549" s="2"/>
      <c r="G549" s="2"/>
      <c r="H549" s="2"/>
      <c r="I549" s="1"/>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row>
    <row r="550" spans="1:59" ht="15.75" customHeight="1" x14ac:dyDescent="0.2">
      <c r="A550" s="1"/>
      <c r="B550" s="2"/>
      <c r="C550" s="2"/>
      <c r="D550" s="2"/>
      <c r="E550" s="2"/>
      <c r="F550" s="2"/>
      <c r="G550" s="2"/>
      <c r="H550" s="2"/>
      <c r="I550" s="1"/>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row>
    <row r="551" spans="1:59" ht="15.75" customHeight="1" x14ac:dyDescent="0.2">
      <c r="A551" s="1"/>
      <c r="B551" s="2"/>
      <c r="C551" s="2"/>
      <c r="D551" s="2"/>
      <c r="E551" s="2"/>
      <c r="F551" s="2"/>
      <c r="G551" s="2"/>
      <c r="H551" s="2"/>
      <c r="I551" s="1"/>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row>
    <row r="552" spans="1:59" ht="15.75" customHeight="1" x14ac:dyDescent="0.2">
      <c r="A552" s="1"/>
      <c r="B552" s="2"/>
      <c r="C552" s="2"/>
      <c r="D552" s="2"/>
      <c r="E552" s="2"/>
      <c r="F552" s="2"/>
      <c r="G552" s="2"/>
      <c r="H552" s="2"/>
      <c r="I552" s="1"/>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row>
    <row r="553" spans="1:59" ht="15.75" customHeight="1" x14ac:dyDescent="0.2">
      <c r="A553" s="1"/>
      <c r="B553" s="2"/>
      <c r="C553" s="2"/>
      <c r="D553" s="2"/>
      <c r="E553" s="2"/>
      <c r="F553" s="2"/>
      <c r="G553" s="2"/>
      <c r="H553" s="2"/>
      <c r="I553" s="1"/>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row>
    <row r="554" spans="1:59" ht="15.75" customHeight="1" x14ac:dyDescent="0.2">
      <c r="A554" s="1"/>
      <c r="B554" s="2"/>
      <c r="C554" s="2"/>
      <c r="D554" s="2"/>
      <c r="E554" s="2"/>
      <c r="F554" s="2"/>
      <c r="G554" s="2"/>
      <c r="H554" s="2"/>
      <c r="I554" s="1"/>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row>
    <row r="555" spans="1:59" ht="15.75" customHeight="1" x14ac:dyDescent="0.2">
      <c r="A555" s="1"/>
      <c r="B555" s="2"/>
      <c r="C555" s="2"/>
      <c r="D555" s="2"/>
      <c r="E555" s="2"/>
      <c r="F555" s="2"/>
      <c r="G555" s="2"/>
      <c r="H555" s="2"/>
      <c r="I555" s="1"/>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row>
    <row r="556" spans="1:59" ht="15.75" customHeight="1" x14ac:dyDescent="0.2">
      <c r="A556" s="1"/>
      <c r="B556" s="2"/>
      <c r="C556" s="2"/>
      <c r="D556" s="2"/>
      <c r="E556" s="2"/>
      <c r="F556" s="2"/>
      <c r="G556" s="2"/>
      <c r="H556" s="2"/>
      <c r="I556" s="1"/>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row>
    <row r="557" spans="1:59" ht="15.75" customHeight="1" x14ac:dyDescent="0.2">
      <c r="A557" s="1"/>
      <c r="B557" s="2"/>
      <c r="C557" s="2"/>
      <c r="D557" s="2"/>
      <c r="E557" s="2"/>
      <c r="F557" s="2"/>
      <c r="G557" s="2"/>
      <c r="H557" s="2"/>
      <c r="I557" s="1"/>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row>
    <row r="558" spans="1:59" ht="15.75" customHeight="1" x14ac:dyDescent="0.2">
      <c r="A558" s="1"/>
      <c r="B558" s="2"/>
      <c r="C558" s="2"/>
      <c r="D558" s="2"/>
      <c r="E558" s="2"/>
      <c r="F558" s="2"/>
      <c r="G558" s="2"/>
      <c r="H558" s="2"/>
      <c r="I558" s="1"/>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row>
    <row r="559" spans="1:59" ht="15.75" customHeight="1" x14ac:dyDescent="0.2">
      <c r="A559" s="1"/>
      <c r="B559" s="2"/>
      <c r="C559" s="2"/>
      <c r="D559" s="2"/>
      <c r="E559" s="2"/>
      <c r="F559" s="2"/>
      <c r="G559" s="2"/>
      <c r="H559" s="2"/>
      <c r="I559" s="1"/>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row>
    <row r="560" spans="1:59" ht="15.75" customHeight="1" x14ac:dyDescent="0.2">
      <c r="A560" s="1"/>
      <c r="B560" s="2"/>
      <c r="C560" s="2"/>
      <c r="D560" s="2"/>
      <c r="E560" s="2"/>
      <c r="F560" s="2"/>
      <c r="G560" s="2"/>
      <c r="H560" s="2"/>
      <c r="I560" s="1"/>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row>
    <row r="561" spans="1:59" ht="15.75" customHeight="1" x14ac:dyDescent="0.2">
      <c r="A561" s="1"/>
      <c r="B561" s="2"/>
      <c r="C561" s="2"/>
      <c r="D561" s="2"/>
      <c r="E561" s="2"/>
      <c r="F561" s="2"/>
      <c r="G561" s="2"/>
      <c r="H561" s="2"/>
      <c r="I561" s="1"/>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row>
    <row r="562" spans="1:59" ht="15.75" customHeight="1" x14ac:dyDescent="0.2">
      <c r="A562" s="1"/>
      <c r="B562" s="2"/>
      <c r="C562" s="2"/>
      <c r="D562" s="2"/>
      <c r="E562" s="2"/>
      <c r="F562" s="2"/>
      <c r="G562" s="2"/>
      <c r="H562" s="2"/>
      <c r="I562" s="1"/>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row>
    <row r="563" spans="1:59" ht="15.75" customHeight="1" x14ac:dyDescent="0.2">
      <c r="A563" s="1"/>
      <c r="B563" s="2"/>
      <c r="C563" s="2"/>
      <c r="D563" s="2"/>
      <c r="E563" s="2"/>
      <c r="F563" s="2"/>
      <c r="G563" s="2"/>
      <c r="H563" s="2"/>
      <c r="I563" s="1"/>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row>
    <row r="564" spans="1:59" ht="15.75" customHeight="1" x14ac:dyDescent="0.2">
      <c r="A564" s="1"/>
      <c r="B564" s="2"/>
      <c r="C564" s="2"/>
      <c r="D564" s="2"/>
      <c r="E564" s="2"/>
      <c r="F564" s="2"/>
      <c r="G564" s="2"/>
      <c r="H564" s="2"/>
      <c r="I564" s="1"/>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row>
    <row r="565" spans="1:59" ht="15.75" customHeight="1" x14ac:dyDescent="0.2">
      <c r="A565" s="1"/>
      <c r="B565" s="2"/>
      <c r="C565" s="2"/>
      <c r="D565" s="2"/>
      <c r="E565" s="2"/>
      <c r="F565" s="2"/>
      <c r="G565" s="2"/>
      <c r="H565" s="2"/>
      <c r="I565" s="1"/>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row>
    <row r="566" spans="1:59" ht="15.75" customHeight="1" x14ac:dyDescent="0.2">
      <c r="A566" s="1"/>
      <c r="B566" s="2"/>
      <c r="C566" s="2"/>
      <c r="D566" s="2"/>
      <c r="E566" s="2"/>
      <c r="F566" s="2"/>
      <c r="G566" s="2"/>
      <c r="H566" s="2"/>
      <c r="I566" s="1"/>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row>
    <row r="567" spans="1:59" ht="15.75" customHeight="1" x14ac:dyDescent="0.2">
      <c r="A567" s="1"/>
      <c r="B567" s="2"/>
      <c r="C567" s="2"/>
      <c r="D567" s="2"/>
      <c r="E567" s="2"/>
      <c r="F567" s="2"/>
      <c r="G567" s="2"/>
      <c r="H567" s="2"/>
      <c r="I567" s="1"/>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row>
    <row r="568" spans="1:59" ht="15.75" customHeight="1" x14ac:dyDescent="0.2">
      <c r="A568" s="1"/>
      <c r="B568" s="2"/>
      <c r="C568" s="2"/>
      <c r="D568" s="2"/>
      <c r="E568" s="2"/>
      <c r="F568" s="2"/>
      <c r="G568" s="2"/>
      <c r="H568" s="2"/>
      <c r="I568" s="1"/>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row>
    <row r="569" spans="1:59" ht="15.75" customHeight="1" x14ac:dyDescent="0.2">
      <c r="A569" s="1"/>
      <c r="B569" s="2"/>
      <c r="C569" s="2"/>
      <c r="D569" s="2"/>
      <c r="E569" s="2"/>
      <c r="F569" s="2"/>
      <c r="G569" s="2"/>
      <c r="H569" s="2"/>
      <c r="I569" s="1"/>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row>
    <row r="570" spans="1:59" ht="15.75" customHeight="1" x14ac:dyDescent="0.2">
      <c r="A570" s="1"/>
      <c r="B570" s="2"/>
      <c r="C570" s="2"/>
      <c r="D570" s="2"/>
      <c r="E570" s="2"/>
      <c r="F570" s="2"/>
      <c r="G570" s="2"/>
      <c r="H570" s="2"/>
      <c r="I570" s="1"/>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row>
    <row r="571" spans="1:59" ht="15.75" customHeight="1" x14ac:dyDescent="0.2">
      <c r="A571" s="1"/>
      <c r="B571" s="2"/>
      <c r="C571" s="2"/>
      <c r="D571" s="2"/>
      <c r="E571" s="2"/>
      <c r="F571" s="2"/>
      <c r="G571" s="2"/>
      <c r="H571" s="2"/>
      <c r="I571" s="1"/>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row>
    <row r="572" spans="1:59" ht="15.75" customHeight="1" x14ac:dyDescent="0.2">
      <c r="A572" s="1"/>
      <c r="B572" s="2"/>
      <c r="C572" s="2"/>
      <c r="D572" s="2"/>
      <c r="E572" s="2"/>
      <c r="F572" s="2"/>
      <c r="G572" s="2"/>
      <c r="H572" s="2"/>
      <c r="I572" s="1"/>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row>
    <row r="573" spans="1:59" ht="15.75" customHeight="1" x14ac:dyDescent="0.2">
      <c r="A573" s="1"/>
      <c r="B573" s="2"/>
      <c r="C573" s="2"/>
      <c r="D573" s="2"/>
      <c r="E573" s="2"/>
      <c r="F573" s="2"/>
      <c r="G573" s="2"/>
      <c r="H573" s="2"/>
      <c r="I573" s="1"/>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row>
    <row r="574" spans="1:59" ht="15.75" customHeight="1" x14ac:dyDescent="0.2">
      <c r="A574" s="1"/>
      <c r="B574" s="2"/>
      <c r="C574" s="2"/>
      <c r="D574" s="2"/>
      <c r="E574" s="2"/>
      <c r="F574" s="2"/>
      <c r="G574" s="2"/>
      <c r="H574" s="2"/>
      <c r="I574" s="1"/>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row>
    <row r="575" spans="1:59" ht="15.75" customHeight="1" x14ac:dyDescent="0.2">
      <c r="A575" s="1"/>
      <c r="B575" s="2"/>
      <c r="C575" s="2"/>
      <c r="D575" s="2"/>
      <c r="E575" s="2"/>
      <c r="F575" s="2"/>
      <c r="G575" s="2"/>
      <c r="H575" s="2"/>
      <c r="I575" s="1"/>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row>
    <row r="576" spans="1:59" ht="15.75" customHeight="1" x14ac:dyDescent="0.2">
      <c r="A576" s="1"/>
      <c r="B576" s="2"/>
      <c r="C576" s="2"/>
      <c r="D576" s="2"/>
      <c r="E576" s="2"/>
      <c r="F576" s="2"/>
      <c r="G576" s="2"/>
      <c r="H576" s="2"/>
      <c r="I576" s="1"/>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row>
    <row r="577" spans="1:59" ht="15.75" customHeight="1" x14ac:dyDescent="0.2">
      <c r="A577" s="1"/>
      <c r="B577" s="2"/>
      <c r="C577" s="2"/>
      <c r="D577" s="2"/>
      <c r="E577" s="2"/>
      <c r="F577" s="2"/>
      <c r="G577" s="2"/>
      <c r="H577" s="2"/>
      <c r="I577" s="1"/>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row>
    <row r="578" spans="1:59" ht="15.75" customHeight="1" x14ac:dyDescent="0.2">
      <c r="A578" s="1"/>
      <c r="B578" s="2"/>
      <c r="C578" s="2"/>
      <c r="D578" s="2"/>
      <c r="E578" s="2"/>
      <c r="F578" s="2"/>
      <c r="G578" s="2"/>
      <c r="H578" s="2"/>
      <c r="I578" s="1"/>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row>
    <row r="579" spans="1:59" ht="15.75" customHeight="1" x14ac:dyDescent="0.2">
      <c r="A579" s="1"/>
      <c r="B579" s="2"/>
      <c r="C579" s="2"/>
      <c r="D579" s="2"/>
      <c r="E579" s="2"/>
      <c r="F579" s="2"/>
      <c r="G579" s="2"/>
      <c r="H579" s="2"/>
      <c r="I579" s="1"/>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row>
    <row r="580" spans="1:59" ht="15.75" customHeight="1" x14ac:dyDescent="0.2">
      <c r="A580" s="1"/>
      <c r="B580" s="2"/>
      <c r="C580" s="2"/>
      <c r="D580" s="2"/>
      <c r="E580" s="2"/>
      <c r="F580" s="2"/>
      <c r="G580" s="2"/>
      <c r="H580" s="2"/>
      <c r="I580" s="1"/>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row>
    <row r="581" spans="1:59" ht="15.75" customHeight="1" x14ac:dyDescent="0.2">
      <c r="A581" s="1"/>
      <c r="B581" s="2"/>
      <c r="C581" s="2"/>
      <c r="D581" s="2"/>
      <c r="E581" s="2"/>
      <c r="F581" s="2"/>
      <c r="G581" s="2"/>
      <c r="H581" s="2"/>
      <c r="I581" s="1"/>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row>
    <row r="582" spans="1:59" ht="15.75" customHeight="1" x14ac:dyDescent="0.2">
      <c r="A582" s="1"/>
      <c r="B582" s="2"/>
      <c r="C582" s="2"/>
      <c r="D582" s="2"/>
      <c r="E582" s="2"/>
      <c r="F582" s="2"/>
      <c r="G582" s="2"/>
      <c r="H582" s="2"/>
      <c r="I582" s="1"/>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row>
    <row r="583" spans="1:59" ht="15.75" customHeight="1" x14ac:dyDescent="0.2">
      <c r="A583" s="1"/>
      <c r="B583" s="2"/>
      <c r="C583" s="2"/>
      <c r="D583" s="2"/>
      <c r="E583" s="2"/>
      <c r="F583" s="2"/>
      <c r="G583" s="2"/>
      <c r="H583" s="2"/>
      <c r="I583" s="1"/>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row>
    <row r="584" spans="1:59" ht="15.75" customHeight="1" x14ac:dyDescent="0.2">
      <c r="A584" s="1"/>
      <c r="B584" s="2"/>
      <c r="C584" s="2"/>
      <c r="D584" s="2"/>
      <c r="E584" s="2"/>
      <c r="F584" s="2"/>
      <c r="G584" s="2"/>
      <c r="H584" s="2"/>
      <c r="I584" s="1"/>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row>
    <row r="585" spans="1:59" ht="15.75" customHeight="1" x14ac:dyDescent="0.2">
      <c r="A585" s="1"/>
      <c r="B585" s="2"/>
      <c r="C585" s="2"/>
      <c r="D585" s="2"/>
      <c r="E585" s="2"/>
      <c r="F585" s="2"/>
      <c r="G585" s="2"/>
      <c r="H585" s="2"/>
      <c r="I585" s="1"/>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row>
    <row r="586" spans="1:59" ht="15.75" customHeight="1" x14ac:dyDescent="0.2">
      <c r="A586" s="1"/>
      <c r="B586" s="2"/>
      <c r="C586" s="2"/>
      <c r="D586" s="2"/>
      <c r="E586" s="2"/>
      <c r="F586" s="2"/>
      <c r="G586" s="2"/>
      <c r="H586" s="2"/>
      <c r="I586" s="1"/>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row>
    <row r="587" spans="1:59" ht="15.75" customHeight="1" x14ac:dyDescent="0.2">
      <c r="A587" s="1"/>
      <c r="B587" s="2"/>
      <c r="C587" s="2"/>
      <c r="D587" s="2"/>
      <c r="E587" s="2"/>
      <c r="F587" s="2"/>
      <c r="G587" s="2"/>
      <c r="H587" s="2"/>
      <c r="I587" s="1"/>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row>
    <row r="588" spans="1:59" ht="15.75" customHeight="1" x14ac:dyDescent="0.2">
      <c r="A588" s="1"/>
      <c r="B588" s="2"/>
      <c r="C588" s="2"/>
      <c r="D588" s="2"/>
      <c r="E588" s="2"/>
      <c r="F588" s="2"/>
      <c r="G588" s="2"/>
      <c r="H588" s="2"/>
      <c r="I588" s="1"/>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row>
    <row r="589" spans="1:59" ht="15.75" customHeight="1" x14ac:dyDescent="0.2">
      <c r="A589" s="1"/>
      <c r="B589" s="2"/>
      <c r="C589" s="2"/>
      <c r="D589" s="2"/>
      <c r="E589" s="2"/>
      <c r="F589" s="2"/>
      <c r="G589" s="2"/>
      <c r="H589" s="2"/>
      <c r="I589" s="1"/>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row>
    <row r="590" spans="1:59" ht="15.75" customHeight="1" x14ac:dyDescent="0.2">
      <c r="A590" s="1"/>
      <c r="B590" s="2"/>
      <c r="C590" s="2"/>
      <c r="D590" s="2"/>
      <c r="E590" s="2"/>
      <c r="F590" s="2"/>
      <c r="G590" s="2"/>
      <c r="H590" s="2"/>
      <c r="I590" s="1"/>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row>
    <row r="591" spans="1:59" ht="15.75" customHeight="1" x14ac:dyDescent="0.2">
      <c r="A591" s="1"/>
      <c r="B591" s="2"/>
      <c r="C591" s="2"/>
      <c r="D591" s="2"/>
      <c r="E591" s="2"/>
      <c r="F591" s="2"/>
      <c r="G591" s="2"/>
      <c r="H591" s="2"/>
      <c r="I591" s="1"/>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row>
    <row r="592" spans="1:59" ht="15.75" customHeight="1" x14ac:dyDescent="0.2">
      <c r="A592" s="1"/>
      <c r="B592" s="2"/>
      <c r="C592" s="2"/>
      <c r="D592" s="2"/>
      <c r="E592" s="2"/>
      <c r="F592" s="2"/>
      <c r="G592" s="2"/>
      <c r="H592" s="2"/>
      <c r="I592" s="1"/>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row>
    <row r="593" spans="1:59" ht="15.75" customHeight="1" x14ac:dyDescent="0.2">
      <c r="A593" s="1"/>
      <c r="B593" s="2"/>
      <c r="C593" s="2"/>
      <c r="D593" s="2"/>
      <c r="E593" s="2"/>
      <c r="F593" s="2"/>
      <c r="G593" s="2"/>
      <c r="H593" s="2"/>
      <c r="I593" s="1"/>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row>
    <row r="594" spans="1:59" ht="15.75" customHeight="1" x14ac:dyDescent="0.2">
      <c r="A594" s="1"/>
      <c r="B594" s="2"/>
      <c r="C594" s="2"/>
      <c r="D594" s="2"/>
      <c r="E594" s="2"/>
      <c r="F594" s="2"/>
      <c r="G594" s="2"/>
      <c r="H594" s="2"/>
      <c r="I594" s="1"/>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row>
    <row r="595" spans="1:59" ht="15.75" customHeight="1" x14ac:dyDescent="0.2">
      <c r="A595" s="1"/>
      <c r="B595" s="2"/>
      <c r="C595" s="2"/>
      <c r="D595" s="2"/>
      <c r="E595" s="2"/>
      <c r="F595" s="2"/>
      <c r="G595" s="2"/>
      <c r="H595" s="2"/>
      <c r="I595" s="1"/>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row>
    <row r="596" spans="1:59" ht="15.75" customHeight="1" x14ac:dyDescent="0.2">
      <c r="A596" s="1"/>
      <c r="B596" s="2"/>
      <c r="C596" s="2"/>
      <c r="D596" s="2"/>
      <c r="E596" s="2"/>
      <c r="F596" s="2"/>
      <c r="G596" s="2"/>
      <c r="H596" s="2"/>
      <c r="I596" s="1"/>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row>
    <row r="597" spans="1:59" ht="15.75" customHeight="1" x14ac:dyDescent="0.2">
      <c r="A597" s="1"/>
      <c r="B597" s="2"/>
      <c r="C597" s="2"/>
      <c r="D597" s="2"/>
      <c r="E597" s="2"/>
      <c r="F597" s="2"/>
      <c r="G597" s="2"/>
      <c r="H597" s="2"/>
      <c r="I597" s="1"/>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row>
    <row r="598" spans="1:59" ht="15.75" customHeight="1" x14ac:dyDescent="0.2">
      <c r="A598" s="1"/>
      <c r="B598" s="2"/>
      <c r="C598" s="2"/>
      <c r="D598" s="2"/>
      <c r="E598" s="2"/>
      <c r="F598" s="2"/>
      <c r="G598" s="2"/>
      <c r="H598" s="2"/>
      <c r="I598" s="1"/>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row>
    <row r="599" spans="1:59" ht="15.75" customHeight="1" x14ac:dyDescent="0.2">
      <c r="A599" s="1"/>
      <c r="B599" s="2"/>
      <c r="C599" s="2"/>
      <c r="D599" s="2"/>
      <c r="E599" s="2"/>
      <c r="F599" s="2"/>
      <c r="G599" s="2"/>
      <c r="H599" s="2"/>
      <c r="I599" s="1"/>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row>
    <row r="600" spans="1:59" ht="15.75" customHeight="1" x14ac:dyDescent="0.2">
      <c r="A600" s="1"/>
      <c r="B600" s="2"/>
      <c r="C600" s="2"/>
      <c r="D600" s="2"/>
      <c r="E600" s="2"/>
      <c r="F600" s="2"/>
      <c r="G600" s="2"/>
      <c r="H600" s="2"/>
      <c r="I600" s="1"/>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row>
    <row r="601" spans="1:59" ht="15.75" customHeight="1" x14ac:dyDescent="0.2">
      <c r="A601" s="1"/>
      <c r="B601" s="2"/>
      <c r="C601" s="2"/>
      <c r="D601" s="2"/>
      <c r="E601" s="2"/>
      <c r="F601" s="2"/>
      <c r="G601" s="2"/>
      <c r="H601" s="2"/>
      <c r="I601" s="1"/>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row>
    <row r="602" spans="1:59" ht="15.75" customHeight="1" x14ac:dyDescent="0.2">
      <c r="A602" s="1"/>
      <c r="B602" s="2"/>
      <c r="C602" s="2"/>
      <c r="D602" s="2"/>
      <c r="E602" s="2"/>
      <c r="F602" s="2"/>
      <c r="G602" s="2"/>
      <c r="H602" s="2"/>
      <c r="I602" s="1"/>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row>
    <row r="603" spans="1:59" ht="15.75" customHeight="1" x14ac:dyDescent="0.2">
      <c r="A603" s="1"/>
      <c r="B603" s="2"/>
      <c r="C603" s="2"/>
      <c r="D603" s="2"/>
      <c r="E603" s="2"/>
      <c r="F603" s="2"/>
      <c r="G603" s="2"/>
      <c r="H603" s="2"/>
      <c r="I603" s="1"/>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row>
    <row r="604" spans="1:59" ht="15.75" customHeight="1" x14ac:dyDescent="0.2">
      <c r="A604" s="1"/>
      <c r="B604" s="2"/>
      <c r="C604" s="2"/>
      <c r="D604" s="2"/>
      <c r="E604" s="2"/>
      <c r="F604" s="2"/>
      <c r="G604" s="2"/>
      <c r="H604" s="2"/>
      <c r="I604" s="1"/>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row>
    <row r="605" spans="1:59" ht="15.75" customHeight="1" x14ac:dyDescent="0.2">
      <c r="A605" s="1"/>
      <c r="B605" s="2"/>
      <c r="C605" s="2"/>
      <c r="D605" s="2"/>
      <c r="E605" s="2"/>
      <c r="F605" s="2"/>
      <c r="G605" s="2"/>
      <c r="H605" s="2"/>
      <c r="I605" s="1"/>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row>
    <row r="606" spans="1:59" ht="15.75" customHeight="1" x14ac:dyDescent="0.2">
      <c r="A606" s="1"/>
      <c r="B606" s="2"/>
      <c r="C606" s="2"/>
      <c r="D606" s="2"/>
      <c r="E606" s="2"/>
      <c r="F606" s="2"/>
      <c r="G606" s="2"/>
      <c r="H606" s="2"/>
      <c r="I606" s="1"/>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row>
    <row r="607" spans="1:59" ht="15.75" customHeight="1" x14ac:dyDescent="0.2">
      <c r="A607" s="1"/>
      <c r="B607" s="2"/>
      <c r="C607" s="2"/>
      <c r="D607" s="2"/>
      <c r="E607" s="2"/>
      <c r="F607" s="2"/>
      <c r="G607" s="2"/>
      <c r="H607" s="2"/>
      <c r="I607" s="1"/>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row>
    <row r="608" spans="1:59" ht="15.75" customHeight="1" x14ac:dyDescent="0.2">
      <c r="A608" s="1"/>
      <c r="B608" s="2"/>
      <c r="C608" s="2"/>
      <c r="D608" s="2"/>
      <c r="E608" s="2"/>
      <c r="F608" s="2"/>
      <c r="G608" s="2"/>
      <c r="H608" s="2"/>
      <c r="I608" s="1"/>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row>
    <row r="609" spans="1:59" ht="15.75" customHeight="1" x14ac:dyDescent="0.2">
      <c r="A609" s="1"/>
      <c r="B609" s="2"/>
      <c r="C609" s="2"/>
      <c r="D609" s="2"/>
      <c r="E609" s="2"/>
      <c r="F609" s="2"/>
      <c r="G609" s="2"/>
      <c r="H609" s="2"/>
      <c r="I609" s="1"/>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row>
    <row r="610" spans="1:59" ht="15.75" customHeight="1" x14ac:dyDescent="0.2">
      <c r="A610" s="1"/>
      <c r="B610" s="2"/>
      <c r="C610" s="2"/>
      <c r="D610" s="2"/>
      <c r="E610" s="2"/>
      <c r="F610" s="2"/>
      <c r="G610" s="2"/>
      <c r="H610" s="2"/>
      <c r="I610" s="1"/>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row>
    <row r="611" spans="1:59" ht="15.75" customHeight="1" x14ac:dyDescent="0.2">
      <c r="A611" s="1"/>
      <c r="B611" s="2"/>
      <c r="C611" s="2"/>
      <c r="D611" s="2"/>
      <c r="E611" s="2"/>
      <c r="F611" s="2"/>
      <c r="G611" s="2"/>
      <c r="H611" s="2"/>
      <c r="I611" s="1"/>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row>
    <row r="612" spans="1:59" ht="15.75" customHeight="1" x14ac:dyDescent="0.2">
      <c r="A612" s="1"/>
      <c r="B612" s="2"/>
      <c r="C612" s="2"/>
      <c r="D612" s="2"/>
      <c r="E612" s="2"/>
      <c r="F612" s="2"/>
      <c r="G612" s="2"/>
      <c r="H612" s="2"/>
      <c r="I612" s="1"/>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row>
    <row r="613" spans="1:59" ht="15.75" customHeight="1" x14ac:dyDescent="0.2">
      <c r="A613" s="1"/>
      <c r="B613" s="2"/>
      <c r="C613" s="2"/>
      <c r="D613" s="2"/>
      <c r="E613" s="2"/>
      <c r="F613" s="2"/>
      <c r="G613" s="2"/>
      <c r="H613" s="2"/>
      <c r="I613" s="1"/>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row>
    <row r="614" spans="1:59" ht="15.75" customHeight="1" x14ac:dyDescent="0.2">
      <c r="A614" s="1"/>
      <c r="B614" s="2"/>
      <c r="C614" s="2"/>
      <c r="D614" s="2"/>
      <c r="E614" s="2"/>
      <c r="F614" s="2"/>
      <c r="G614" s="2"/>
      <c r="H614" s="2"/>
      <c r="I614" s="1"/>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row>
    <row r="615" spans="1:59" ht="15.75" customHeight="1" x14ac:dyDescent="0.2">
      <c r="A615" s="1"/>
      <c r="B615" s="2"/>
      <c r="C615" s="2"/>
      <c r="D615" s="2"/>
      <c r="E615" s="2"/>
      <c r="F615" s="2"/>
      <c r="G615" s="2"/>
      <c r="H615" s="2"/>
      <c r="I615" s="1"/>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row>
    <row r="616" spans="1:59" ht="15.75" customHeight="1" x14ac:dyDescent="0.2">
      <c r="A616" s="1"/>
      <c r="B616" s="2"/>
      <c r="C616" s="2"/>
      <c r="D616" s="2"/>
      <c r="E616" s="2"/>
      <c r="F616" s="2"/>
      <c r="G616" s="2"/>
      <c r="H616" s="2"/>
      <c r="I616" s="1"/>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row>
    <row r="617" spans="1:59" ht="15.75" customHeight="1" x14ac:dyDescent="0.2">
      <c r="A617" s="1"/>
      <c r="B617" s="2"/>
      <c r="C617" s="2"/>
      <c r="D617" s="2"/>
      <c r="E617" s="2"/>
      <c r="F617" s="2"/>
      <c r="G617" s="2"/>
      <c r="H617" s="2"/>
      <c r="I617" s="1"/>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row>
    <row r="618" spans="1:59" ht="15.75" customHeight="1" x14ac:dyDescent="0.2">
      <c r="A618" s="1"/>
      <c r="B618" s="2"/>
      <c r="C618" s="2"/>
      <c r="D618" s="2"/>
      <c r="E618" s="2"/>
      <c r="F618" s="2"/>
      <c r="G618" s="2"/>
      <c r="H618" s="2"/>
      <c r="I618" s="1"/>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row>
    <row r="619" spans="1:59" ht="15.75" customHeight="1" x14ac:dyDescent="0.2">
      <c r="A619" s="1"/>
      <c r="B619" s="2"/>
      <c r="C619" s="2"/>
      <c r="D619" s="2"/>
      <c r="E619" s="2"/>
      <c r="F619" s="2"/>
      <c r="G619" s="2"/>
      <c r="H619" s="2"/>
      <c r="I619" s="1"/>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row>
    <row r="620" spans="1:59" ht="15.75" customHeight="1" x14ac:dyDescent="0.2">
      <c r="A620" s="1"/>
      <c r="B620" s="2"/>
      <c r="C620" s="2"/>
      <c r="D620" s="2"/>
      <c r="E620" s="2"/>
      <c r="F620" s="2"/>
      <c r="G620" s="2"/>
      <c r="H620" s="2"/>
      <c r="I620" s="1"/>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row>
    <row r="621" spans="1:59" ht="15.75" customHeight="1" x14ac:dyDescent="0.2">
      <c r="A621" s="1"/>
      <c r="B621" s="2"/>
      <c r="C621" s="2"/>
      <c r="D621" s="2"/>
      <c r="E621" s="2"/>
      <c r="F621" s="2"/>
      <c r="G621" s="2"/>
      <c r="H621" s="2"/>
      <c r="I621" s="1"/>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row>
    <row r="622" spans="1:59" ht="15.75" customHeight="1" x14ac:dyDescent="0.2">
      <c r="A622" s="1"/>
      <c r="B622" s="2"/>
      <c r="C622" s="2"/>
      <c r="D622" s="2"/>
      <c r="E622" s="2"/>
      <c r="F622" s="2"/>
      <c r="G622" s="2"/>
      <c r="H622" s="2"/>
      <c r="I622" s="1"/>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row>
    <row r="623" spans="1:59" ht="15.75" customHeight="1" x14ac:dyDescent="0.2">
      <c r="A623" s="1"/>
      <c r="B623" s="2"/>
      <c r="C623" s="2"/>
      <c r="D623" s="2"/>
      <c r="E623" s="2"/>
      <c r="F623" s="2"/>
      <c r="G623" s="2"/>
      <c r="H623" s="2"/>
      <c r="I623" s="1"/>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row>
    <row r="624" spans="1:59" ht="15.75" customHeight="1" x14ac:dyDescent="0.2">
      <c r="A624" s="1"/>
      <c r="B624" s="2"/>
      <c r="C624" s="2"/>
      <c r="D624" s="2"/>
      <c r="E624" s="2"/>
      <c r="F624" s="2"/>
      <c r="G624" s="2"/>
      <c r="H624" s="2"/>
      <c r="I624" s="1"/>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row>
    <row r="625" spans="1:59" ht="15.75" customHeight="1" x14ac:dyDescent="0.2">
      <c r="A625" s="1"/>
      <c r="B625" s="2"/>
      <c r="C625" s="2"/>
      <c r="D625" s="2"/>
      <c r="E625" s="2"/>
      <c r="F625" s="2"/>
      <c r="G625" s="2"/>
      <c r="H625" s="2"/>
      <c r="I625" s="1"/>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row>
    <row r="626" spans="1:59" ht="15.75" customHeight="1" x14ac:dyDescent="0.2">
      <c r="A626" s="1"/>
      <c r="B626" s="2"/>
      <c r="C626" s="2"/>
      <c r="D626" s="2"/>
      <c r="E626" s="2"/>
      <c r="F626" s="2"/>
      <c r="G626" s="2"/>
      <c r="H626" s="2"/>
      <c r="I626" s="1"/>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row>
    <row r="627" spans="1:59" ht="15.75" customHeight="1" x14ac:dyDescent="0.2">
      <c r="A627" s="1"/>
      <c r="B627" s="2"/>
      <c r="C627" s="2"/>
      <c r="D627" s="2"/>
      <c r="E627" s="2"/>
      <c r="F627" s="2"/>
      <c r="G627" s="2"/>
      <c r="H627" s="2"/>
      <c r="I627" s="1"/>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row>
    <row r="628" spans="1:59" ht="15.75" customHeight="1" x14ac:dyDescent="0.2">
      <c r="A628" s="1"/>
      <c r="B628" s="2"/>
      <c r="C628" s="2"/>
      <c r="D628" s="2"/>
      <c r="E628" s="2"/>
      <c r="F628" s="2"/>
      <c r="G628" s="2"/>
      <c r="H628" s="2"/>
      <c r="I628" s="1"/>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row>
    <row r="629" spans="1:59" ht="15.75" customHeight="1" x14ac:dyDescent="0.2">
      <c r="A629" s="1"/>
      <c r="B629" s="2"/>
      <c r="C629" s="2"/>
      <c r="D629" s="2"/>
      <c r="E629" s="2"/>
      <c r="F629" s="2"/>
      <c r="G629" s="2"/>
      <c r="H629" s="2"/>
      <c r="I629" s="1"/>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row>
    <row r="630" spans="1:59" ht="15.75" customHeight="1" x14ac:dyDescent="0.2">
      <c r="A630" s="1"/>
      <c r="B630" s="2"/>
      <c r="C630" s="2"/>
      <c r="D630" s="2"/>
      <c r="E630" s="2"/>
      <c r="F630" s="2"/>
      <c r="G630" s="2"/>
      <c r="H630" s="2"/>
      <c r="I630" s="1"/>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row>
    <row r="631" spans="1:59" ht="15.75" customHeight="1" x14ac:dyDescent="0.2">
      <c r="A631" s="1"/>
      <c r="B631" s="2"/>
      <c r="C631" s="2"/>
      <c r="D631" s="2"/>
      <c r="E631" s="2"/>
      <c r="F631" s="2"/>
      <c r="G631" s="2"/>
      <c r="H631" s="2"/>
      <c r="I631" s="1"/>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row>
    <row r="632" spans="1:59" ht="15.75" customHeight="1" x14ac:dyDescent="0.2">
      <c r="A632" s="1"/>
      <c r="B632" s="2"/>
      <c r="C632" s="2"/>
      <c r="D632" s="2"/>
      <c r="E632" s="2"/>
      <c r="F632" s="2"/>
      <c r="G632" s="2"/>
      <c r="H632" s="2"/>
      <c r="I632" s="1"/>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row>
    <row r="633" spans="1:59" ht="15.75" customHeight="1" x14ac:dyDescent="0.2">
      <c r="A633" s="1"/>
      <c r="B633" s="2"/>
      <c r="C633" s="2"/>
      <c r="D633" s="2"/>
      <c r="E633" s="2"/>
      <c r="F633" s="2"/>
      <c r="G633" s="2"/>
      <c r="H633" s="2"/>
      <c r="I633" s="1"/>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row>
    <row r="634" spans="1:59" ht="15.75" customHeight="1" x14ac:dyDescent="0.2">
      <c r="A634" s="1"/>
      <c r="B634" s="2"/>
      <c r="C634" s="2"/>
      <c r="D634" s="2"/>
      <c r="E634" s="2"/>
      <c r="F634" s="2"/>
      <c r="G634" s="2"/>
      <c r="H634" s="2"/>
      <c r="I634" s="1"/>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row>
    <row r="635" spans="1:59" ht="15.75" customHeight="1" x14ac:dyDescent="0.2">
      <c r="A635" s="1"/>
      <c r="B635" s="2"/>
      <c r="C635" s="2"/>
      <c r="D635" s="2"/>
      <c r="E635" s="2"/>
      <c r="F635" s="2"/>
      <c r="G635" s="2"/>
      <c r="H635" s="2"/>
      <c r="I635" s="1"/>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row>
    <row r="636" spans="1:59" ht="15.75" customHeight="1" x14ac:dyDescent="0.2">
      <c r="A636" s="1"/>
      <c r="B636" s="2"/>
      <c r="C636" s="2"/>
      <c r="D636" s="2"/>
      <c r="E636" s="2"/>
      <c r="F636" s="2"/>
      <c r="G636" s="2"/>
      <c r="H636" s="2"/>
      <c r="I636" s="1"/>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row>
    <row r="637" spans="1:59" ht="15.75" customHeight="1" x14ac:dyDescent="0.2">
      <c r="A637" s="1"/>
      <c r="B637" s="2"/>
      <c r="C637" s="2"/>
      <c r="D637" s="2"/>
      <c r="E637" s="2"/>
      <c r="F637" s="2"/>
      <c r="G637" s="2"/>
      <c r="H637" s="2"/>
      <c r="I637" s="1"/>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row>
    <row r="638" spans="1:59" ht="15.75" customHeight="1" x14ac:dyDescent="0.2">
      <c r="A638" s="1"/>
      <c r="B638" s="2"/>
      <c r="C638" s="2"/>
      <c r="D638" s="2"/>
      <c r="E638" s="2"/>
      <c r="F638" s="2"/>
      <c r="G638" s="2"/>
      <c r="H638" s="2"/>
      <c r="I638" s="1"/>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row>
    <row r="639" spans="1:59" ht="15.75" customHeight="1" x14ac:dyDescent="0.2">
      <c r="A639" s="1"/>
      <c r="B639" s="2"/>
      <c r="C639" s="2"/>
      <c r="D639" s="2"/>
      <c r="E639" s="2"/>
      <c r="F639" s="2"/>
      <c r="G639" s="2"/>
      <c r="H639" s="2"/>
      <c r="I639" s="1"/>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row>
    <row r="640" spans="1:59" ht="15.75" customHeight="1" x14ac:dyDescent="0.2">
      <c r="A640" s="1"/>
      <c r="B640" s="2"/>
      <c r="C640" s="2"/>
      <c r="D640" s="2"/>
      <c r="E640" s="2"/>
      <c r="F640" s="2"/>
      <c r="G640" s="2"/>
      <c r="H640" s="2"/>
      <c r="I640" s="1"/>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row>
    <row r="641" spans="1:59" ht="15.75" customHeight="1" x14ac:dyDescent="0.2">
      <c r="A641" s="1"/>
      <c r="B641" s="2"/>
      <c r="C641" s="2"/>
      <c r="D641" s="2"/>
      <c r="E641" s="2"/>
      <c r="F641" s="2"/>
      <c r="G641" s="2"/>
      <c r="H641" s="2"/>
      <c r="I641" s="1"/>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row>
    <row r="642" spans="1:59" ht="15.75" customHeight="1" x14ac:dyDescent="0.2">
      <c r="A642" s="1"/>
      <c r="B642" s="2"/>
      <c r="C642" s="2"/>
      <c r="D642" s="2"/>
      <c r="E642" s="2"/>
      <c r="F642" s="2"/>
      <c r="G642" s="2"/>
      <c r="H642" s="2"/>
      <c r="I642" s="1"/>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row>
    <row r="643" spans="1:59" ht="15.75" customHeight="1" x14ac:dyDescent="0.2">
      <c r="A643" s="1"/>
      <c r="B643" s="2"/>
      <c r="C643" s="2"/>
      <c r="D643" s="2"/>
      <c r="E643" s="2"/>
      <c r="F643" s="2"/>
      <c r="G643" s="2"/>
      <c r="H643" s="2"/>
      <c r="I643" s="1"/>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row>
    <row r="644" spans="1:59" ht="15.75" customHeight="1" x14ac:dyDescent="0.2">
      <c r="A644" s="1"/>
      <c r="B644" s="2"/>
      <c r="C644" s="2"/>
      <c r="D644" s="2"/>
      <c r="E644" s="2"/>
      <c r="F644" s="2"/>
      <c r="G644" s="2"/>
      <c r="H644" s="2"/>
      <c r="I644" s="1"/>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row>
    <row r="645" spans="1:59" ht="15.75" customHeight="1" x14ac:dyDescent="0.2">
      <c r="A645" s="1"/>
      <c r="B645" s="2"/>
      <c r="C645" s="2"/>
      <c r="D645" s="2"/>
      <c r="E645" s="2"/>
      <c r="F645" s="2"/>
      <c r="G645" s="2"/>
      <c r="H645" s="2"/>
      <c r="I645" s="1"/>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row>
    <row r="646" spans="1:59" ht="15.75" customHeight="1" x14ac:dyDescent="0.2">
      <c r="A646" s="1"/>
      <c r="B646" s="2"/>
      <c r="C646" s="2"/>
      <c r="D646" s="2"/>
      <c r="E646" s="2"/>
      <c r="F646" s="2"/>
      <c r="G646" s="2"/>
      <c r="H646" s="2"/>
      <c r="I646" s="1"/>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row>
    <row r="647" spans="1:59" ht="15.75" customHeight="1" x14ac:dyDescent="0.2">
      <c r="A647" s="1"/>
      <c r="B647" s="2"/>
      <c r="C647" s="2"/>
      <c r="D647" s="2"/>
      <c r="E647" s="2"/>
      <c r="F647" s="2"/>
      <c r="G647" s="2"/>
      <c r="H647" s="2"/>
      <c r="I647" s="1"/>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row>
    <row r="648" spans="1:59" ht="15.75" customHeight="1" x14ac:dyDescent="0.2">
      <c r="A648" s="1"/>
      <c r="B648" s="2"/>
      <c r="C648" s="2"/>
      <c r="D648" s="2"/>
      <c r="E648" s="2"/>
      <c r="F648" s="2"/>
      <c r="G648" s="2"/>
      <c r="H648" s="2"/>
      <c r="I648" s="1"/>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row>
    <row r="649" spans="1:59" ht="15.75" customHeight="1" x14ac:dyDescent="0.2">
      <c r="A649" s="1"/>
      <c r="B649" s="2"/>
      <c r="C649" s="2"/>
      <c r="D649" s="2"/>
      <c r="E649" s="2"/>
      <c r="F649" s="2"/>
      <c r="G649" s="2"/>
      <c r="H649" s="2"/>
      <c r="I649" s="1"/>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row>
    <row r="650" spans="1:59" ht="15.75" customHeight="1" x14ac:dyDescent="0.2">
      <c r="A650" s="1"/>
      <c r="B650" s="2"/>
      <c r="C650" s="2"/>
      <c r="D650" s="2"/>
      <c r="E650" s="2"/>
      <c r="F650" s="2"/>
      <c r="G650" s="2"/>
      <c r="H650" s="2"/>
      <c r="I650" s="1"/>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row>
    <row r="651" spans="1:59" ht="15.75" customHeight="1" x14ac:dyDescent="0.2">
      <c r="A651" s="1"/>
      <c r="B651" s="2"/>
      <c r="C651" s="2"/>
      <c r="D651" s="2"/>
      <c r="E651" s="2"/>
      <c r="F651" s="2"/>
      <c r="G651" s="2"/>
      <c r="H651" s="2"/>
      <c r="I651" s="1"/>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row>
    <row r="652" spans="1:59" ht="15.75" customHeight="1" x14ac:dyDescent="0.2">
      <c r="A652" s="1"/>
      <c r="B652" s="2"/>
      <c r="C652" s="2"/>
      <c r="D652" s="2"/>
      <c r="E652" s="2"/>
      <c r="F652" s="2"/>
      <c r="G652" s="2"/>
      <c r="H652" s="2"/>
      <c r="I652" s="1"/>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row>
    <row r="653" spans="1:59" ht="15.75" customHeight="1" x14ac:dyDescent="0.2">
      <c r="A653" s="1"/>
      <c r="B653" s="2"/>
      <c r="C653" s="2"/>
      <c r="D653" s="2"/>
      <c r="E653" s="2"/>
      <c r="F653" s="2"/>
      <c r="G653" s="2"/>
      <c r="H653" s="2"/>
      <c r="I653" s="1"/>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row>
    <row r="654" spans="1:59" ht="15.75" customHeight="1" x14ac:dyDescent="0.2">
      <c r="A654" s="1"/>
      <c r="B654" s="2"/>
      <c r="C654" s="2"/>
      <c r="D654" s="2"/>
      <c r="E654" s="2"/>
      <c r="F654" s="2"/>
      <c r="G654" s="2"/>
      <c r="H654" s="2"/>
      <c r="I654" s="1"/>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row>
    <row r="655" spans="1:59" ht="15.75" customHeight="1" x14ac:dyDescent="0.2">
      <c r="A655" s="1"/>
      <c r="B655" s="2"/>
      <c r="C655" s="2"/>
      <c r="D655" s="2"/>
      <c r="E655" s="2"/>
      <c r="F655" s="2"/>
      <c r="G655" s="2"/>
      <c r="H655" s="2"/>
      <c r="I655" s="1"/>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row>
    <row r="656" spans="1:59" ht="15.75" customHeight="1" x14ac:dyDescent="0.2">
      <c r="A656" s="1"/>
      <c r="B656" s="2"/>
      <c r="C656" s="2"/>
      <c r="D656" s="2"/>
      <c r="E656" s="2"/>
      <c r="F656" s="2"/>
      <c r="G656" s="2"/>
      <c r="H656" s="2"/>
      <c r="I656" s="1"/>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row>
    <row r="657" spans="1:59" ht="15.75" customHeight="1" x14ac:dyDescent="0.2">
      <c r="A657" s="1"/>
      <c r="B657" s="2"/>
      <c r="C657" s="2"/>
      <c r="D657" s="2"/>
      <c r="E657" s="2"/>
      <c r="F657" s="2"/>
      <c r="G657" s="2"/>
      <c r="H657" s="2"/>
      <c r="I657" s="1"/>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row>
    <row r="658" spans="1:59" ht="15.75" customHeight="1" x14ac:dyDescent="0.2">
      <c r="A658" s="1"/>
      <c r="B658" s="2"/>
      <c r="C658" s="2"/>
      <c r="D658" s="2"/>
      <c r="E658" s="2"/>
      <c r="F658" s="2"/>
      <c r="G658" s="2"/>
      <c r="H658" s="2"/>
      <c r="I658" s="1"/>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row>
    <row r="659" spans="1:59" ht="15.75" customHeight="1" x14ac:dyDescent="0.2">
      <c r="A659" s="1"/>
      <c r="B659" s="2"/>
      <c r="C659" s="2"/>
      <c r="D659" s="2"/>
      <c r="E659" s="2"/>
      <c r="F659" s="2"/>
      <c r="G659" s="2"/>
      <c r="H659" s="2"/>
      <c r="I659" s="1"/>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row>
    <row r="660" spans="1:59" ht="15.75" customHeight="1" x14ac:dyDescent="0.2">
      <c r="A660" s="1"/>
      <c r="B660" s="2"/>
      <c r="C660" s="2"/>
      <c r="D660" s="2"/>
      <c r="E660" s="2"/>
      <c r="F660" s="2"/>
      <c r="G660" s="2"/>
      <c r="H660" s="2"/>
      <c r="I660" s="1"/>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row>
    <row r="661" spans="1:59" ht="15.75" customHeight="1" x14ac:dyDescent="0.2">
      <c r="A661" s="1"/>
      <c r="B661" s="2"/>
      <c r="C661" s="2"/>
      <c r="D661" s="2"/>
      <c r="E661" s="2"/>
      <c r="F661" s="2"/>
      <c r="G661" s="2"/>
      <c r="H661" s="2"/>
      <c r="I661" s="1"/>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row>
    <row r="662" spans="1:59" ht="15.75" customHeight="1" x14ac:dyDescent="0.2">
      <c r="A662" s="1"/>
      <c r="B662" s="2"/>
      <c r="C662" s="2"/>
      <c r="D662" s="2"/>
      <c r="E662" s="2"/>
      <c r="F662" s="2"/>
      <c r="G662" s="2"/>
      <c r="H662" s="2"/>
      <c r="I662" s="1"/>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row>
    <row r="663" spans="1:59" ht="15.75" customHeight="1" x14ac:dyDescent="0.2">
      <c r="A663" s="1"/>
      <c r="B663" s="2"/>
      <c r="C663" s="2"/>
      <c r="D663" s="2"/>
      <c r="E663" s="2"/>
      <c r="F663" s="2"/>
      <c r="G663" s="2"/>
      <c r="H663" s="2"/>
      <c r="I663" s="1"/>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row>
    <row r="664" spans="1:59" ht="15.75" customHeight="1" x14ac:dyDescent="0.2">
      <c r="A664" s="1"/>
      <c r="B664" s="2"/>
      <c r="C664" s="2"/>
      <c r="D664" s="2"/>
      <c r="E664" s="2"/>
      <c r="F664" s="2"/>
      <c r="G664" s="2"/>
      <c r="H664" s="2"/>
      <c r="I664" s="1"/>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row>
    <row r="665" spans="1:59" ht="15.75" customHeight="1" x14ac:dyDescent="0.2">
      <c r="A665" s="1"/>
      <c r="B665" s="2"/>
      <c r="C665" s="2"/>
      <c r="D665" s="2"/>
      <c r="E665" s="2"/>
      <c r="F665" s="2"/>
      <c r="G665" s="2"/>
      <c r="H665" s="2"/>
      <c r="I665" s="1"/>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row>
    <row r="666" spans="1:59" ht="15.75" customHeight="1" x14ac:dyDescent="0.2">
      <c r="A666" s="1"/>
      <c r="B666" s="2"/>
      <c r="C666" s="2"/>
      <c r="D666" s="2"/>
      <c r="E666" s="2"/>
      <c r="F666" s="2"/>
      <c r="G666" s="2"/>
      <c r="H666" s="2"/>
      <c r="I666" s="1"/>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row>
    <row r="667" spans="1:59" ht="15.75" customHeight="1" x14ac:dyDescent="0.2">
      <c r="A667" s="1"/>
      <c r="B667" s="2"/>
      <c r="C667" s="2"/>
      <c r="D667" s="2"/>
      <c r="E667" s="2"/>
      <c r="F667" s="2"/>
      <c r="G667" s="2"/>
      <c r="H667" s="2"/>
      <c r="I667" s="1"/>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row>
    <row r="668" spans="1:59" ht="15.75" customHeight="1" x14ac:dyDescent="0.2">
      <c r="A668" s="1"/>
      <c r="B668" s="2"/>
      <c r="C668" s="2"/>
      <c r="D668" s="2"/>
      <c r="E668" s="2"/>
      <c r="F668" s="2"/>
      <c r="G668" s="2"/>
      <c r="H668" s="2"/>
      <c r="I668" s="1"/>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row>
    <row r="669" spans="1:59" ht="15.75" customHeight="1" x14ac:dyDescent="0.2">
      <c r="A669" s="1"/>
      <c r="B669" s="2"/>
      <c r="C669" s="2"/>
      <c r="D669" s="2"/>
      <c r="E669" s="2"/>
      <c r="F669" s="2"/>
      <c r="G669" s="2"/>
      <c r="H669" s="2"/>
      <c r="I669" s="1"/>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row>
    <row r="670" spans="1:59" ht="15.75" customHeight="1" x14ac:dyDescent="0.2">
      <c r="A670" s="1"/>
      <c r="B670" s="2"/>
      <c r="C670" s="2"/>
      <c r="D670" s="2"/>
      <c r="E670" s="2"/>
      <c r="F670" s="2"/>
      <c r="G670" s="2"/>
      <c r="H670" s="2"/>
      <c r="I670" s="1"/>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row>
    <row r="671" spans="1:59" ht="15.75" customHeight="1" x14ac:dyDescent="0.2">
      <c r="A671" s="1"/>
      <c r="B671" s="2"/>
      <c r="C671" s="2"/>
      <c r="D671" s="2"/>
      <c r="E671" s="2"/>
      <c r="F671" s="2"/>
      <c r="G671" s="2"/>
      <c r="H671" s="2"/>
      <c r="I671" s="1"/>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row>
    <row r="672" spans="1:59" ht="15.75" customHeight="1" x14ac:dyDescent="0.2">
      <c r="A672" s="1"/>
      <c r="B672" s="2"/>
      <c r="C672" s="2"/>
      <c r="D672" s="2"/>
      <c r="E672" s="2"/>
      <c r="F672" s="2"/>
      <c r="G672" s="2"/>
      <c r="H672" s="2"/>
      <c r="I672" s="1"/>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row>
    <row r="673" spans="1:59" ht="15.75" customHeight="1" x14ac:dyDescent="0.2">
      <c r="A673" s="1"/>
      <c r="B673" s="2"/>
      <c r="C673" s="2"/>
      <c r="D673" s="2"/>
      <c r="E673" s="2"/>
      <c r="F673" s="2"/>
      <c r="G673" s="2"/>
      <c r="H673" s="2"/>
      <c r="I673" s="1"/>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row>
    <row r="674" spans="1:59" ht="15.75" customHeight="1" x14ac:dyDescent="0.2">
      <c r="A674" s="1"/>
      <c r="B674" s="2"/>
      <c r="C674" s="2"/>
      <c r="D674" s="2"/>
      <c r="E674" s="2"/>
      <c r="F674" s="2"/>
      <c r="G674" s="2"/>
      <c r="H674" s="2"/>
      <c r="I674" s="1"/>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row>
    <row r="675" spans="1:59" ht="15.75" customHeight="1" x14ac:dyDescent="0.2">
      <c r="A675" s="1"/>
      <c r="B675" s="2"/>
      <c r="C675" s="2"/>
      <c r="D675" s="2"/>
      <c r="E675" s="2"/>
      <c r="F675" s="2"/>
      <c r="G675" s="2"/>
      <c r="H675" s="2"/>
      <c r="I675" s="1"/>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row>
    <row r="676" spans="1:59" ht="15.75" customHeight="1" x14ac:dyDescent="0.2">
      <c r="A676" s="1"/>
      <c r="B676" s="2"/>
      <c r="C676" s="2"/>
      <c r="D676" s="2"/>
      <c r="E676" s="2"/>
      <c r="F676" s="2"/>
      <c r="G676" s="2"/>
      <c r="H676" s="2"/>
      <c r="I676" s="1"/>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row>
    <row r="677" spans="1:59" ht="15.75" customHeight="1" x14ac:dyDescent="0.2">
      <c r="A677" s="1"/>
      <c r="B677" s="2"/>
      <c r="C677" s="2"/>
      <c r="D677" s="2"/>
      <c r="E677" s="2"/>
      <c r="F677" s="2"/>
      <c r="G677" s="2"/>
      <c r="H677" s="2"/>
      <c r="I677" s="1"/>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row>
    <row r="678" spans="1:59" ht="15.75" customHeight="1" x14ac:dyDescent="0.2">
      <c r="A678" s="1"/>
      <c r="B678" s="2"/>
      <c r="C678" s="2"/>
      <c r="D678" s="2"/>
      <c r="E678" s="2"/>
      <c r="F678" s="2"/>
      <c r="G678" s="2"/>
      <c r="H678" s="2"/>
      <c r="I678" s="1"/>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row>
    <row r="679" spans="1:59" ht="15.75" customHeight="1" x14ac:dyDescent="0.2">
      <c r="A679" s="1"/>
      <c r="B679" s="2"/>
      <c r="C679" s="2"/>
      <c r="D679" s="2"/>
      <c r="E679" s="2"/>
      <c r="F679" s="2"/>
      <c r="G679" s="2"/>
      <c r="H679" s="2"/>
      <c r="I679" s="1"/>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row>
    <row r="680" spans="1:59" ht="15.75" customHeight="1" x14ac:dyDescent="0.2">
      <c r="A680" s="1"/>
      <c r="B680" s="2"/>
      <c r="C680" s="2"/>
      <c r="D680" s="2"/>
      <c r="E680" s="2"/>
      <c r="F680" s="2"/>
      <c r="G680" s="2"/>
      <c r="H680" s="2"/>
      <c r="I680" s="1"/>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row>
    <row r="681" spans="1:59" ht="15.75" customHeight="1" x14ac:dyDescent="0.2">
      <c r="A681" s="1"/>
      <c r="B681" s="2"/>
      <c r="C681" s="2"/>
      <c r="D681" s="2"/>
      <c r="E681" s="2"/>
      <c r="F681" s="2"/>
      <c r="G681" s="2"/>
      <c r="H681" s="2"/>
      <c r="I681" s="1"/>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row>
    <row r="682" spans="1:59" ht="15.75" customHeight="1" x14ac:dyDescent="0.2">
      <c r="A682" s="1"/>
      <c r="B682" s="2"/>
      <c r="C682" s="2"/>
      <c r="D682" s="2"/>
      <c r="E682" s="2"/>
      <c r="F682" s="2"/>
      <c r="G682" s="2"/>
      <c r="H682" s="2"/>
      <c r="I682" s="1"/>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row>
    <row r="683" spans="1:59" ht="15.75" customHeight="1" x14ac:dyDescent="0.2">
      <c r="A683" s="1"/>
      <c r="B683" s="2"/>
      <c r="C683" s="2"/>
      <c r="D683" s="2"/>
      <c r="E683" s="2"/>
      <c r="F683" s="2"/>
      <c r="G683" s="2"/>
      <c r="H683" s="2"/>
      <c r="I683" s="1"/>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row>
    <row r="684" spans="1:59" ht="15.75" customHeight="1" x14ac:dyDescent="0.2">
      <c r="A684" s="1"/>
      <c r="B684" s="2"/>
      <c r="C684" s="2"/>
      <c r="D684" s="2"/>
      <c r="E684" s="2"/>
      <c r="F684" s="2"/>
      <c r="G684" s="2"/>
      <c r="H684" s="2"/>
      <c r="I684" s="1"/>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row>
    <row r="685" spans="1:59" ht="15.75" customHeight="1" x14ac:dyDescent="0.2">
      <c r="A685" s="1"/>
      <c r="B685" s="2"/>
      <c r="C685" s="2"/>
      <c r="D685" s="2"/>
      <c r="E685" s="2"/>
      <c r="F685" s="2"/>
      <c r="G685" s="2"/>
      <c r="H685" s="2"/>
      <c r="I685" s="1"/>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row>
    <row r="686" spans="1:59" ht="15.75" customHeight="1" x14ac:dyDescent="0.2">
      <c r="A686" s="1"/>
      <c r="B686" s="2"/>
      <c r="C686" s="2"/>
      <c r="D686" s="2"/>
      <c r="E686" s="2"/>
      <c r="F686" s="2"/>
      <c r="G686" s="2"/>
      <c r="H686" s="2"/>
      <c r="I686" s="1"/>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row>
    <row r="687" spans="1:59" ht="15.75" customHeight="1" x14ac:dyDescent="0.2">
      <c r="A687" s="1"/>
      <c r="B687" s="2"/>
      <c r="C687" s="2"/>
      <c r="D687" s="2"/>
      <c r="E687" s="2"/>
      <c r="F687" s="2"/>
      <c r="G687" s="2"/>
      <c r="H687" s="2"/>
      <c r="I687" s="1"/>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row>
    <row r="688" spans="1:59" ht="15.75" customHeight="1" x14ac:dyDescent="0.2">
      <c r="A688" s="1"/>
      <c r="B688" s="2"/>
      <c r="C688" s="2"/>
      <c r="D688" s="2"/>
      <c r="E688" s="2"/>
      <c r="F688" s="2"/>
      <c r="G688" s="2"/>
      <c r="H688" s="2"/>
      <c r="I688" s="1"/>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row>
    <row r="689" spans="1:59" ht="15.75" customHeight="1" x14ac:dyDescent="0.2">
      <c r="A689" s="1"/>
      <c r="B689" s="2"/>
      <c r="C689" s="2"/>
      <c r="D689" s="2"/>
      <c r="E689" s="2"/>
      <c r="F689" s="2"/>
      <c r="G689" s="2"/>
      <c r="H689" s="2"/>
      <c r="I689" s="1"/>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row>
    <row r="690" spans="1:59" ht="15.75" customHeight="1" x14ac:dyDescent="0.2">
      <c r="A690" s="1"/>
      <c r="B690" s="2"/>
      <c r="C690" s="2"/>
      <c r="D690" s="2"/>
      <c r="E690" s="2"/>
      <c r="F690" s="2"/>
      <c r="G690" s="2"/>
      <c r="H690" s="2"/>
      <c r="I690" s="1"/>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row>
    <row r="691" spans="1:59" ht="15.75" customHeight="1" x14ac:dyDescent="0.2">
      <c r="A691" s="1"/>
      <c r="B691" s="2"/>
      <c r="C691" s="2"/>
      <c r="D691" s="2"/>
      <c r="E691" s="2"/>
      <c r="F691" s="2"/>
      <c r="G691" s="2"/>
      <c r="H691" s="2"/>
      <c r="I691" s="1"/>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row>
    <row r="692" spans="1:59" ht="15.75" customHeight="1" x14ac:dyDescent="0.2">
      <c r="A692" s="1"/>
      <c r="B692" s="2"/>
      <c r="C692" s="2"/>
      <c r="D692" s="2"/>
      <c r="E692" s="2"/>
      <c r="F692" s="2"/>
      <c r="G692" s="2"/>
      <c r="H692" s="2"/>
      <c r="I692" s="1"/>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row>
    <row r="693" spans="1:59" ht="15.75" customHeight="1" x14ac:dyDescent="0.2">
      <c r="A693" s="1"/>
      <c r="B693" s="2"/>
      <c r="C693" s="2"/>
      <c r="D693" s="2"/>
      <c r="E693" s="2"/>
      <c r="F693" s="2"/>
      <c r="G693" s="2"/>
      <c r="H693" s="2"/>
      <c r="I693" s="1"/>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row>
    <row r="694" spans="1:59" ht="15.75" customHeight="1" x14ac:dyDescent="0.2">
      <c r="A694" s="1"/>
      <c r="B694" s="2"/>
      <c r="C694" s="2"/>
      <c r="D694" s="2"/>
      <c r="E694" s="2"/>
      <c r="F694" s="2"/>
      <c r="G694" s="2"/>
      <c r="H694" s="2"/>
      <c r="I694" s="1"/>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row>
    <row r="695" spans="1:59" ht="15.75" customHeight="1" x14ac:dyDescent="0.2">
      <c r="A695" s="1"/>
      <c r="B695" s="2"/>
      <c r="C695" s="2"/>
      <c r="D695" s="2"/>
      <c r="E695" s="2"/>
      <c r="F695" s="2"/>
      <c r="G695" s="2"/>
      <c r="H695" s="2"/>
      <c r="I695" s="1"/>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row>
    <row r="696" spans="1:59" ht="15.75" customHeight="1" x14ac:dyDescent="0.2">
      <c r="A696" s="1"/>
      <c r="B696" s="2"/>
      <c r="C696" s="2"/>
      <c r="D696" s="2"/>
      <c r="E696" s="2"/>
      <c r="F696" s="2"/>
      <c r="G696" s="2"/>
      <c r="H696" s="2"/>
      <c r="I696" s="1"/>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row>
    <row r="697" spans="1:59" ht="15.75" customHeight="1" x14ac:dyDescent="0.2">
      <c r="A697" s="1"/>
      <c r="B697" s="2"/>
      <c r="C697" s="2"/>
      <c r="D697" s="2"/>
      <c r="E697" s="2"/>
      <c r="F697" s="2"/>
      <c r="G697" s="2"/>
      <c r="H697" s="2"/>
      <c r="I697" s="1"/>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row>
    <row r="698" spans="1:59" ht="15.75" customHeight="1" x14ac:dyDescent="0.2">
      <c r="A698" s="1"/>
      <c r="B698" s="2"/>
      <c r="C698" s="2"/>
      <c r="D698" s="2"/>
      <c r="E698" s="2"/>
      <c r="F698" s="2"/>
      <c r="G698" s="2"/>
      <c r="H698" s="2"/>
      <c r="I698" s="1"/>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row>
    <row r="699" spans="1:59" ht="15.75" customHeight="1" x14ac:dyDescent="0.2">
      <c r="A699" s="1"/>
      <c r="B699" s="2"/>
      <c r="C699" s="2"/>
      <c r="D699" s="2"/>
      <c r="E699" s="2"/>
      <c r="F699" s="2"/>
      <c r="G699" s="2"/>
      <c r="H699" s="2"/>
      <c r="I699" s="1"/>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row>
    <row r="700" spans="1:59" ht="15.75" customHeight="1" x14ac:dyDescent="0.2">
      <c r="A700" s="1"/>
      <c r="B700" s="2"/>
      <c r="C700" s="2"/>
      <c r="D700" s="2"/>
      <c r="E700" s="2"/>
      <c r="F700" s="2"/>
      <c r="G700" s="2"/>
      <c r="H700" s="2"/>
      <c r="I700" s="1"/>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row>
    <row r="701" spans="1:59" ht="15.75" customHeight="1" x14ac:dyDescent="0.2">
      <c r="A701" s="1"/>
      <c r="B701" s="2"/>
      <c r="C701" s="2"/>
      <c r="D701" s="2"/>
      <c r="E701" s="2"/>
      <c r="F701" s="2"/>
      <c r="G701" s="2"/>
      <c r="H701" s="2"/>
      <c r="I701" s="1"/>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row>
    <row r="702" spans="1:59" ht="15.75" customHeight="1" x14ac:dyDescent="0.2">
      <c r="A702" s="1"/>
      <c r="B702" s="2"/>
      <c r="C702" s="2"/>
      <c r="D702" s="2"/>
      <c r="E702" s="2"/>
      <c r="F702" s="2"/>
      <c r="G702" s="2"/>
      <c r="H702" s="2"/>
      <c r="I702" s="1"/>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row>
    <row r="703" spans="1:59" ht="15.75" customHeight="1" x14ac:dyDescent="0.2">
      <c r="A703" s="1"/>
      <c r="B703" s="2"/>
      <c r="C703" s="2"/>
      <c r="D703" s="2"/>
      <c r="E703" s="2"/>
      <c r="F703" s="2"/>
      <c r="G703" s="2"/>
      <c r="H703" s="2"/>
      <c r="I703" s="1"/>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row>
    <row r="704" spans="1:59" ht="15.75" customHeight="1" x14ac:dyDescent="0.2">
      <c r="A704" s="1"/>
      <c r="B704" s="2"/>
      <c r="C704" s="2"/>
      <c r="D704" s="2"/>
      <c r="E704" s="2"/>
      <c r="F704" s="2"/>
      <c r="G704" s="2"/>
      <c r="H704" s="2"/>
      <c r="I704" s="1"/>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row>
    <row r="705" spans="1:59" ht="15.75" customHeight="1" x14ac:dyDescent="0.2">
      <c r="A705" s="1"/>
      <c r="B705" s="2"/>
      <c r="C705" s="2"/>
      <c r="D705" s="2"/>
      <c r="E705" s="2"/>
      <c r="F705" s="2"/>
      <c r="G705" s="2"/>
      <c r="H705" s="2"/>
      <c r="I705" s="1"/>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row>
    <row r="706" spans="1:59" ht="15.75" customHeight="1" x14ac:dyDescent="0.2">
      <c r="A706" s="1"/>
      <c r="B706" s="2"/>
      <c r="C706" s="2"/>
      <c r="D706" s="2"/>
      <c r="E706" s="2"/>
      <c r="F706" s="2"/>
      <c r="G706" s="2"/>
      <c r="H706" s="2"/>
      <c r="I706" s="1"/>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row>
    <row r="707" spans="1:59" ht="15.75" customHeight="1" x14ac:dyDescent="0.2">
      <c r="A707" s="1"/>
      <c r="B707" s="2"/>
      <c r="C707" s="2"/>
      <c r="D707" s="2"/>
      <c r="E707" s="2"/>
      <c r="F707" s="2"/>
      <c r="G707" s="2"/>
      <c r="H707" s="2"/>
      <c r="I707" s="1"/>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row>
    <row r="708" spans="1:59" ht="15.75" customHeight="1" x14ac:dyDescent="0.2">
      <c r="A708" s="1"/>
      <c r="B708" s="2"/>
      <c r="C708" s="2"/>
      <c r="D708" s="2"/>
      <c r="E708" s="2"/>
      <c r="F708" s="2"/>
      <c r="G708" s="2"/>
      <c r="H708" s="2"/>
      <c r="I708" s="1"/>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row>
    <row r="709" spans="1:59" ht="15.75" customHeight="1" x14ac:dyDescent="0.2">
      <c r="A709" s="1"/>
      <c r="B709" s="2"/>
      <c r="C709" s="2"/>
      <c r="D709" s="2"/>
      <c r="E709" s="2"/>
      <c r="F709" s="2"/>
      <c r="G709" s="2"/>
      <c r="H709" s="2"/>
      <c r="I709" s="1"/>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row>
    <row r="710" spans="1:59" ht="15.75" customHeight="1" x14ac:dyDescent="0.2">
      <c r="A710" s="1"/>
      <c r="B710" s="2"/>
      <c r="C710" s="2"/>
      <c r="D710" s="2"/>
      <c r="E710" s="2"/>
      <c r="F710" s="2"/>
      <c r="G710" s="2"/>
      <c r="H710" s="2"/>
      <c r="I710" s="1"/>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row>
    <row r="711" spans="1:59" ht="15.75" customHeight="1" x14ac:dyDescent="0.2">
      <c r="A711" s="1"/>
      <c r="B711" s="2"/>
      <c r="C711" s="2"/>
      <c r="D711" s="2"/>
      <c r="E711" s="2"/>
      <c r="F711" s="2"/>
      <c r="G711" s="2"/>
      <c r="H711" s="2"/>
      <c r="I711" s="1"/>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row>
    <row r="712" spans="1:59" ht="15.75" customHeight="1" x14ac:dyDescent="0.2">
      <c r="A712" s="1"/>
      <c r="B712" s="2"/>
      <c r="C712" s="2"/>
      <c r="D712" s="2"/>
      <c r="E712" s="2"/>
      <c r="F712" s="2"/>
      <c r="G712" s="2"/>
      <c r="H712" s="2"/>
      <c r="I712" s="1"/>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row>
    <row r="713" spans="1:59" ht="15.75" customHeight="1" x14ac:dyDescent="0.2">
      <c r="A713" s="1"/>
      <c r="B713" s="2"/>
      <c r="C713" s="2"/>
      <c r="D713" s="2"/>
      <c r="E713" s="2"/>
      <c r="F713" s="2"/>
      <c r="G713" s="2"/>
      <c r="H713" s="2"/>
      <c r="I713" s="1"/>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row>
    <row r="714" spans="1:59" ht="15.75" customHeight="1" x14ac:dyDescent="0.2">
      <c r="A714" s="1"/>
      <c r="B714" s="2"/>
      <c r="C714" s="2"/>
      <c r="D714" s="2"/>
      <c r="E714" s="2"/>
      <c r="F714" s="2"/>
      <c r="G714" s="2"/>
      <c r="H714" s="2"/>
      <c r="I714" s="1"/>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row>
    <row r="715" spans="1:59" ht="15.75" customHeight="1" x14ac:dyDescent="0.2">
      <c r="A715" s="1"/>
      <c r="B715" s="2"/>
      <c r="C715" s="2"/>
      <c r="D715" s="2"/>
      <c r="E715" s="2"/>
      <c r="F715" s="2"/>
      <c r="G715" s="2"/>
      <c r="H715" s="2"/>
      <c r="I715" s="1"/>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row>
    <row r="716" spans="1:59" ht="15.75" customHeight="1" x14ac:dyDescent="0.2">
      <c r="A716" s="1"/>
      <c r="B716" s="2"/>
      <c r="C716" s="2"/>
      <c r="D716" s="2"/>
      <c r="E716" s="2"/>
      <c r="F716" s="2"/>
      <c r="G716" s="2"/>
      <c r="H716" s="2"/>
      <c r="I716" s="1"/>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row>
    <row r="717" spans="1:59" ht="15.75" customHeight="1" x14ac:dyDescent="0.2">
      <c r="A717" s="1"/>
      <c r="B717" s="2"/>
      <c r="C717" s="2"/>
      <c r="D717" s="2"/>
      <c r="E717" s="2"/>
      <c r="F717" s="2"/>
      <c r="G717" s="2"/>
      <c r="H717" s="2"/>
      <c r="I717" s="1"/>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row>
    <row r="718" spans="1:59" ht="15.75" customHeight="1" x14ac:dyDescent="0.2">
      <c r="A718" s="1"/>
      <c r="B718" s="2"/>
      <c r="C718" s="2"/>
      <c r="D718" s="2"/>
      <c r="E718" s="2"/>
      <c r="F718" s="2"/>
      <c r="G718" s="2"/>
      <c r="H718" s="2"/>
      <c r="I718" s="1"/>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row>
    <row r="719" spans="1:59" ht="15.75" customHeight="1" x14ac:dyDescent="0.2">
      <c r="A719" s="1"/>
      <c r="B719" s="2"/>
      <c r="C719" s="2"/>
      <c r="D719" s="2"/>
      <c r="E719" s="2"/>
      <c r="F719" s="2"/>
      <c r="G719" s="2"/>
      <c r="H719" s="2"/>
      <c r="I719" s="1"/>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row>
    <row r="720" spans="1:59" ht="15.75" customHeight="1" x14ac:dyDescent="0.2">
      <c r="A720" s="1"/>
      <c r="B720" s="2"/>
      <c r="C720" s="2"/>
      <c r="D720" s="2"/>
      <c r="E720" s="2"/>
      <c r="F720" s="2"/>
      <c r="G720" s="2"/>
      <c r="H720" s="2"/>
      <c r="I720" s="1"/>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row>
    <row r="721" spans="1:59" ht="15.75" customHeight="1" x14ac:dyDescent="0.2">
      <c r="A721" s="1"/>
      <c r="B721" s="2"/>
      <c r="C721" s="2"/>
      <c r="D721" s="2"/>
      <c r="E721" s="2"/>
      <c r="F721" s="2"/>
      <c r="G721" s="2"/>
      <c r="H721" s="2"/>
      <c r="I721" s="1"/>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row>
    <row r="722" spans="1:59" ht="15.75" customHeight="1" x14ac:dyDescent="0.2">
      <c r="A722" s="1"/>
      <c r="B722" s="2"/>
      <c r="C722" s="2"/>
      <c r="D722" s="2"/>
      <c r="E722" s="2"/>
      <c r="F722" s="2"/>
      <c r="G722" s="2"/>
      <c r="H722" s="2"/>
      <c r="I722" s="1"/>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row>
    <row r="723" spans="1:59" ht="15.75" customHeight="1" x14ac:dyDescent="0.2">
      <c r="A723" s="1"/>
      <c r="B723" s="2"/>
      <c r="C723" s="2"/>
      <c r="D723" s="2"/>
      <c r="E723" s="2"/>
      <c r="F723" s="2"/>
      <c r="G723" s="2"/>
      <c r="H723" s="2"/>
      <c r="I723" s="1"/>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row>
    <row r="724" spans="1:59" ht="15.75" customHeight="1" x14ac:dyDescent="0.2">
      <c r="A724" s="1"/>
      <c r="B724" s="2"/>
      <c r="C724" s="2"/>
      <c r="D724" s="2"/>
      <c r="E724" s="2"/>
      <c r="F724" s="2"/>
      <c r="G724" s="2"/>
      <c r="H724" s="2"/>
      <c r="I724" s="1"/>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row>
    <row r="725" spans="1:59" ht="15.75" customHeight="1" x14ac:dyDescent="0.2">
      <c r="A725" s="1"/>
      <c r="B725" s="2"/>
      <c r="C725" s="2"/>
      <c r="D725" s="2"/>
      <c r="E725" s="2"/>
      <c r="F725" s="2"/>
      <c r="G725" s="2"/>
      <c r="H725" s="2"/>
      <c r="I725" s="1"/>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row>
    <row r="726" spans="1:59" ht="15.75" customHeight="1" x14ac:dyDescent="0.2">
      <c r="A726" s="1"/>
      <c r="B726" s="2"/>
      <c r="C726" s="2"/>
      <c r="D726" s="2"/>
      <c r="E726" s="2"/>
      <c r="F726" s="2"/>
      <c r="G726" s="2"/>
      <c r="H726" s="2"/>
      <c r="I726" s="1"/>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row>
    <row r="727" spans="1:59" ht="15.75" customHeight="1" x14ac:dyDescent="0.2">
      <c r="A727" s="1"/>
      <c r="B727" s="2"/>
      <c r="C727" s="2"/>
      <c r="D727" s="2"/>
      <c r="E727" s="2"/>
      <c r="F727" s="2"/>
      <c r="G727" s="2"/>
      <c r="H727" s="2"/>
      <c r="I727" s="1"/>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row>
    <row r="728" spans="1:59" ht="15.75" customHeight="1" x14ac:dyDescent="0.2">
      <c r="A728" s="1"/>
      <c r="B728" s="2"/>
      <c r="C728" s="2"/>
      <c r="D728" s="2"/>
      <c r="E728" s="2"/>
      <c r="F728" s="2"/>
      <c r="G728" s="2"/>
      <c r="H728" s="2"/>
      <c r="I728" s="1"/>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row>
    <row r="729" spans="1:59" ht="15.75" customHeight="1" x14ac:dyDescent="0.2">
      <c r="A729" s="1"/>
      <c r="B729" s="2"/>
      <c r="C729" s="2"/>
      <c r="D729" s="2"/>
      <c r="E729" s="2"/>
      <c r="F729" s="2"/>
      <c r="G729" s="2"/>
      <c r="H729" s="2"/>
      <c r="I729" s="1"/>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row>
    <row r="730" spans="1:59" ht="15.75" customHeight="1" x14ac:dyDescent="0.2">
      <c r="A730" s="1"/>
      <c r="B730" s="2"/>
      <c r="C730" s="2"/>
      <c r="D730" s="2"/>
      <c r="E730" s="2"/>
      <c r="F730" s="2"/>
      <c r="G730" s="2"/>
      <c r="H730" s="2"/>
      <c r="I730" s="1"/>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row>
    <row r="731" spans="1:59" ht="15.75" customHeight="1" x14ac:dyDescent="0.2">
      <c r="A731" s="1"/>
      <c r="B731" s="2"/>
      <c r="C731" s="2"/>
      <c r="D731" s="2"/>
      <c r="E731" s="2"/>
      <c r="F731" s="2"/>
      <c r="G731" s="2"/>
      <c r="H731" s="2"/>
      <c r="I731" s="1"/>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row>
    <row r="732" spans="1:59" ht="15.75" customHeight="1" x14ac:dyDescent="0.2">
      <c r="A732" s="1"/>
      <c r="B732" s="2"/>
      <c r="C732" s="2"/>
      <c r="D732" s="2"/>
      <c r="E732" s="2"/>
      <c r="F732" s="2"/>
      <c r="G732" s="2"/>
      <c r="H732" s="2"/>
      <c r="I732" s="1"/>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row>
    <row r="733" spans="1:59" ht="15.75" customHeight="1" x14ac:dyDescent="0.2">
      <c r="A733" s="1"/>
      <c r="B733" s="2"/>
      <c r="C733" s="2"/>
      <c r="D733" s="2"/>
      <c r="E733" s="2"/>
      <c r="F733" s="2"/>
      <c r="G733" s="2"/>
      <c r="H733" s="2"/>
      <c r="I733" s="1"/>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row>
    <row r="734" spans="1:59" ht="15.75" customHeight="1" x14ac:dyDescent="0.2">
      <c r="A734" s="1"/>
      <c r="B734" s="2"/>
      <c r="C734" s="2"/>
      <c r="D734" s="2"/>
      <c r="E734" s="2"/>
      <c r="F734" s="2"/>
      <c r="G734" s="2"/>
      <c r="H734" s="2"/>
      <c r="I734" s="1"/>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row>
    <row r="735" spans="1:59" ht="15.75" customHeight="1" x14ac:dyDescent="0.2">
      <c r="A735" s="1"/>
      <c r="B735" s="2"/>
      <c r="C735" s="2"/>
      <c r="D735" s="2"/>
      <c r="E735" s="2"/>
      <c r="F735" s="2"/>
      <c r="G735" s="2"/>
      <c r="H735" s="2"/>
      <c r="I735" s="1"/>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row>
    <row r="736" spans="1:59" ht="15.75" customHeight="1" x14ac:dyDescent="0.2">
      <c r="A736" s="1"/>
      <c r="B736" s="2"/>
      <c r="C736" s="2"/>
      <c r="D736" s="2"/>
      <c r="E736" s="2"/>
      <c r="F736" s="2"/>
      <c r="G736" s="2"/>
      <c r="H736" s="2"/>
      <c r="I736" s="1"/>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row>
    <row r="737" spans="1:59" ht="15.75" customHeight="1" x14ac:dyDescent="0.2">
      <c r="A737" s="1"/>
      <c r="B737" s="2"/>
      <c r="C737" s="2"/>
      <c r="D737" s="2"/>
      <c r="E737" s="2"/>
      <c r="F737" s="2"/>
      <c r="G737" s="2"/>
      <c r="H737" s="2"/>
      <c r="I737" s="1"/>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row>
    <row r="738" spans="1:59" ht="15.75" customHeight="1" x14ac:dyDescent="0.2">
      <c r="A738" s="1"/>
      <c r="B738" s="2"/>
      <c r="C738" s="2"/>
      <c r="D738" s="2"/>
      <c r="E738" s="2"/>
      <c r="F738" s="2"/>
      <c r="G738" s="2"/>
      <c r="H738" s="2"/>
      <c r="I738" s="1"/>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row>
    <row r="739" spans="1:59" ht="15.75" customHeight="1" x14ac:dyDescent="0.2">
      <c r="A739" s="1"/>
      <c r="B739" s="2"/>
      <c r="C739" s="2"/>
      <c r="D739" s="2"/>
      <c r="E739" s="2"/>
      <c r="F739" s="2"/>
      <c r="G739" s="2"/>
      <c r="H739" s="2"/>
      <c r="I739" s="1"/>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row>
    <row r="740" spans="1:59" ht="15.75" customHeight="1" x14ac:dyDescent="0.2">
      <c r="A740" s="1"/>
      <c r="B740" s="2"/>
      <c r="C740" s="2"/>
      <c r="D740" s="2"/>
      <c r="E740" s="2"/>
      <c r="F740" s="2"/>
      <c r="G740" s="2"/>
      <c r="H740" s="2"/>
      <c r="I740" s="1"/>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row>
    <row r="741" spans="1:59" ht="15.75" customHeight="1" x14ac:dyDescent="0.2">
      <c r="A741" s="1"/>
      <c r="B741" s="2"/>
      <c r="C741" s="2"/>
      <c r="D741" s="2"/>
      <c r="E741" s="2"/>
      <c r="F741" s="2"/>
      <c r="G741" s="2"/>
      <c r="H741" s="2"/>
      <c r="I741" s="1"/>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row>
    <row r="742" spans="1:59" ht="15.75" customHeight="1" x14ac:dyDescent="0.2">
      <c r="A742" s="1"/>
      <c r="B742" s="2"/>
      <c r="C742" s="2"/>
      <c r="D742" s="2"/>
      <c r="E742" s="2"/>
      <c r="F742" s="2"/>
      <c r="G742" s="2"/>
      <c r="H742" s="2"/>
      <c r="I742" s="1"/>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row>
    <row r="743" spans="1:59" ht="15.75" customHeight="1" x14ac:dyDescent="0.2">
      <c r="A743" s="1"/>
      <c r="B743" s="2"/>
      <c r="C743" s="2"/>
      <c r="D743" s="2"/>
      <c r="E743" s="2"/>
      <c r="F743" s="2"/>
      <c r="G743" s="2"/>
      <c r="H743" s="2"/>
      <c r="I743" s="1"/>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row>
    <row r="744" spans="1:59" ht="15.75" customHeight="1" x14ac:dyDescent="0.2">
      <c r="A744" s="1"/>
      <c r="B744" s="2"/>
      <c r="C744" s="2"/>
      <c r="D744" s="2"/>
      <c r="E744" s="2"/>
      <c r="F744" s="2"/>
      <c r="G744" s="2"/>
      <c r="H744" s="2"/>
      <c r="I744" s="1"/>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row>
    <row r="745" spans="1:59" ht="15.75" customHeight="1" x14ac:dyDescent="0.2">
      <c r="A745" s="1"/>
      <c r="B745" s="2"/>
      <c r="C745" s="2"/>
      <c r="D745" s="2"/>
      <c r="E745" s="2"/>
      <c r="F745" s="2"/>
      <c r="G745" s="2"/>
      <c r="H745" s="2"/>
      <c r="I745" s="1"/>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row>
    <row r="746" spans="1:59" ht="15.75" customHeight="1" x14ac:dyDescent="0.2">
      <c r="A746" s="1"/>
      <c r="B746" s="2"/>
      <c r="C746" s="2"/>
      <c r="D746" s="2"/>
      <c r="E746" s="2"/>
      <c r="F746" s="2"/>
      <c r="G746" s="2"/>
      <c r="H746" s="2"/>
      <c r="I746" s="1"/>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row>
    <row r="747" spans="1:59" ht="15.75" customHeight="1" x14ac:dyDescent="0.2">
      <c r="A747" s="1"/>
      <c r="B747" s="2"/>
      <c r="C747" s="2"/>
      <c r="D747" s="2"/>
      <c r="E747" s="2"/>
      <c r="F747" s="2"/>
      <c r="G747" s="2"/>
      <c r="H747" s="2"/>
      <c r="I747" s="1"/>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row>
    <row r="748" spans="1:59" ht="15.75" customHeight="1" x14ac:dyDescent="0.2">
      <c r="A748" s="1"/>
      <c r="B748" s="2"/>
      <c r="C748" s="2"/>
      <c r="D748" s="2"/>
      <c r="E748" s="2"/>
      <c r="F748" s="2"/>
      <c r="G748" s="2"/>
      <c r="H748" s="2"/>
      <c r="I748" s="1"/>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row>
    <row r="749" spans="1:59" ht="15.75" customHeight="1" x14ac:dyDescent="0.2">
      <c r="A749" s="1"/>
      <c r="B749" s="2"/>
      <c r="C749" s="2"/>
      <c r="D749" s="2"/>
      <c r="E749" s="2"/>
      <c r="F749" s="2"/>
      <c r="G749" s="2"/>
      <c r="H749" s="2"/>
      <c r="I749" s="1"/>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row>
    <row r="750" spans="1:59" ht="15.75" customHeight="1" x14ac:dyDescent="0.2">
      <c r="A750" s="1"/>
      <c r="B750" s="2"/>
      <c r="C750" s="2"/>
      <c r="D750" s="2"/>
      <c r="E750" s="2"/>
      <c r="F750" s="2"/>
      <c r="G750" s="2"/>
      <c r="H750" s="2"/>
      <c r="I750" s="1"/>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row>
    <row r="751" spans="1:59" ht="15.75" customHeight="1" x14ac:dyDescent="0.2">
      <c r="A751" s="1"/>
      <c r="B751" s="2"/>
      <c r="C751" s="2"/>
      <c r="D751" s="2"/>
      <c r="E751" s="2"/>
      <c r="F751" s="2"/>
      <c r="G751" s="2"/>
      <c r="H751" s="2"/>
      <c r="I751" s="1"/>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row>
    <row r="752" spans="1:59" ht="15.75" customHeight="1" x14ac:dyDescent="0.2">
      <c r="A752" s="1"/>
      <c r="B752" s="2"/>
      <c r="C752" s="2"/>
      <c r="D752" s="2"/>
      <c r="E752" s="2"/>
      <c r="F752" s="2"/>
      <c r="G752" s="2"/>
      <c r="H752" s="2"/>
      <c r="I752" s="1"/>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row>
    <row r="753" spans="1:59" ht="15.75" customHeight="1" x14ac:dyDescent="0.2">
      <c r="A753" s="1"/>
      <c r="B753" s="2"/>
      <c r="C753" s="2"/>
      <c r="D753" s="2"/>
      <c r="E753" s="2"/>
      <c r="F753" s="2"/>
      <c r="G753" s="2"/>
      <c r="H753" s="2"/>
      <c r="I753" s="1"/>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row>
    <row r="754" spans="1:59" ht="15.75" customHeight="1" x14ac:dyDescent="0.2">
      <c r="A754" s="1"/>
      <c r="B754" s="2"/>
      <c r="C754" s="2"/>
      <c r="D754" s="2"/>
      <c r="E754" s="2"/>
      <c r="F754" s="2"/>
      <c r="G754" s="2"/>
      <c r="H754" s="2"/>
      <c r="I754" s="1"/>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row>
    <row r="755" spans="1:59" ht="15.75" customHeight="1" x14ac:dyDescent="0.2">
      <c r="A755" s="1"/>
      <c r="B755" s="2"/>
      <c r="C755" s="2"/>
      <c r="D755" s="2"/>
      <c r="E755" s="2"/>
      <c r="F755" s="2"/>
      <c r="G755" s="2"/>
      <c r="H755" s="2"/>
      <c r="I755" s="1"/>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row>
    <row r="756" spans="1:59" ht="15.75" customHeight="1" x14ac:dyDescent="0.2">
      <c r="A756" s="1"/>
      <c r="B756" s="2"/>
      <c r="C756" s="2"/>
      <c r="D756" s="2"/>
      <c r="E756" s="2"/>
      <c r="F756" s="2"/>
      <c r="G756" s="2"/>
      <c r="H756" s="2"/>
      <c r="I756" s="1"/>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row>
    <row r="757" spans="1:59" ht="15.75" customHeight="1" x14ac:dyDescent="0.2">
      <c r="A757" s="1"/>
      <c r="B757" s="2"/>
      <c r="C757" s="2"/>
      <c r="D757" s="2"/>
      <c r="E757" s="2"/>
      <c r="F757" s="2"/>
      <c r="G757" s="2"/>
      <c r="H757" s="2"/>
      <c r="I757" s="1"/>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row>
    <row r="758" spans="1:59" ht="15.75" customHeight="1" x14ac:dyDescent="0.2">
      <c r="A758" s="1"/>
      <c r="B758" s="2"/>
      <c r="C758" s="2"/>
      <c r="D758" s="2"/>
      <c r="E758" s="2"/>
      <c r="F758" s="2"/>
      <c r="G758" s="2"/>
      <c r="H758" s="2"/>
      <c r="I758" s="1"/>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row>
    <row r="759" spans="1:59" ht="15.75" customHeight="1" x14ac:dyDescent="0.2">
      <c r="A759" s="1"/>
      <c r="B759" s="2"/>
      <c r="C759" s="2"/>
      <c r="D759" s="2"/>
      <c r="E759" s="2"/>
      <c r="F759" s="2"/>
      <c r="G759" s="2"/>
      <c r="H759" s="2"/>
      <c r="I759" s="1"/>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row>
    <row r="760" spans="1:59" ht="15.75" customHeight="1" x14ac:dyDescent="0.2">
      <c r="A760" s="1"/>
      <c r="B760" s="2"/>
      <c r="C760" s="2"/>
      <c r="D760" s="2"/>
      <c r="E760" s="2"/>
      <c r="F760" s="2"/>
      <c r="G760" s="2"/>
      <c r="H760" s="2"/>
      <c r="I760" s="1"/>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row>
    <row r="761" spans="1:59" ht="15.75" customHeight="1" x14ac:dyDescent="0.2">
      <c r="A761" s="1"/>
      <c r="B761" s="2"/>
      <c r="C761" s="2"/>
      <c r="D761" s="2"/>
      <c r="E761" s="2"/>
      <c r="F761" s="2"/>
      <c r="G761" s="2"/>
      <c r="H761" s="2"/>
      <c r="I761" s="1"/>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row>
    <row r="762" spans="1:59" ht="15.75" customHeight="1" x14ac:dyDescent="0.2">
      <c r="A762" s="1"/>
      <c r="B762" s="2"/>
      <c r="C762" s="2"/>
      <c r="D762" s="2"/>
      <c r="E762" s="2"/>
      <c r="F762" s="2"/>
      <c r="G762" s="2"/>
      <c r="H762" s="2"/>
      <c r="I762" s="1"/>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row>
    <row r="763" spans="1:59" ht="15.75" customHeight="1" x14ac:dyDescent="0.2">
      <c r="A763" s="1"/>
      <c r="B763" s="2"/>
      <c r="C763" s="2"/>
      <c r="D763" s="2"/>
      <c r="E763" s="2"/>
      <c r="F763" s="2"/>
      <c r="G763" s="2"/>
      <c r="H763" s="2"/>
      <c r="I763" s="1"/>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row>
    <row r="764" spans="1:59" ht="15.75" customHeight="1" x14ac:dyDescent="0.2">
      <c r="A764" s="1"/>
      <c r="B764" s="2"/>
      <c r="C764" s="2"/>
      <c r="D764" s="2"/>
      <c r="E764" s="2"/>
      <c r="F764" s="2"/>
      <c r="G764" s="2"/>
      <c r="H764" s="2"/>
      <c r="I764" s="1"/>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row>
    <row r="765" spans="1:59" ht="15.75" customHeight="1" x14ac:dyDescent="0.2">
      <c r="A765" s="1"/>
      <c r="B765" s="2"/>
      <c r="C765" s="2"/>
      <c r="D765" s="2"/>
      <c r="E765" s="2"/>
      <c r="F765" s="2"/>
      <c r="G765" s="2"/>
      <c r="H765" s="2"/>
      <c r="I765" s="1"/>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row>
    <row r="766" spans="1:59" ht="15.75" customHeight="1" x14ac:dyDescent="0.2">
      <c r="A766" s="1"/>
      <c r="B766" s="2"/>
      <c r="C766" s="2"/>
      <c r="D766" s="2"/>
      <c r="E766" s="2"/>
      <c r="F766" s="2"/>
      <c r="G766" s="2"/>
      <c r="H766" s="2"/>
      <c r="I766" s="1"/>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row>
    <row r="767" spans="1:59" ht="15.75" customHeight="1" x14ac:dyDescent="0.2">
      <c r="A767" s="1"/>
      <c r="B767" s="2"/>
      <c r="C767" s="2"/>
      <c r="D767" s="2"/>
      <c r="E767" s="2"/>
      <c r="F767" s="2"/>
      <c r="G767" s="2"/>
      <c r="H767" s="2"/>
      <c r="I767" s="1"/>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row>
    <row r="768" spans="1:59" ht="15.75" customHeight="1" x14ac:dyDescent="0.2">
      <c r="A768" s="1"/>
      <c r="B768" s="2"/>
      <c r="C768" s="2"/>
      <c r="D768" s="2"/>
      <c r="E768" s="2"/>
      <c r="F768" s="2"/>
      <c r="G768" s="2"/>
      <c r="H768" s="2"/>
      <c r="I768" s="1"/>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row>
    <row r="769" spans="1:59" ht="15.75" customHeight="1" x14ac:dyDescent="0.2">
      <c r="A769" s="1"/>
      <c r="B769" s="2"/>
      <c r="C769" s="2"/>
      <c r="D769" s="2"/>
      <c r="E769" s="2"/>
      <c r="F769" s="2"/>
      <c r="G769" s="2"/>
      <c r="H769" s="2"/>
      <c r="I769" s="1"/>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row>
    <row r="770" spans="1:59" ht="15.75" customHeight="1" x14ac:dyDescent="0.2">
      <c r="A770" s="1"/>
      <c r="B770" s="2"/>
      <c r="C770" s="2"/>
      <c r="D770" s="2"/>
      <c r="E770" s="2"/>
      <c r="F770" s="2"/>
      <c r="G770" s="2"/>
      <c r="H770" s="2"/>
      <c r="I770" s="1"/>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row>
    <row r="771" spans="1:59" ht="15.75" customHeight="1" x14ac:dyDescent="0.2">
      <c r="A771" s="1"/>
      <c r="B771" s="2"/>
      <c r="C771" s="2"/>
      <c r="D771" s="2"/>
      <c r="E771" s="2"/>
      <c r="F771" s="2"/>
      <c r="G771" s="2"/>
      <c r="H771" s="2"/>
      <c r="I771" s="1"/>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row>
    <row r="772" spans="1:59" ht="15.75" customHeight="1" x14ac:dyDescent="0.2">
      <c r="A772" s="1"/>
      <c r="B772" s="2"/>
      <c r="C772" s="2"/>
      <c r="D772" s="2"/>
      <c r="E772" s="2"/>
      <c r="F772" s="2"/>
      <c r="G772" s="2"/>
      <c r="H772" s="2"/>
      <c r="I772" s="1"/>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row>
    <row r="773" spans="1:59" ht="15.75" customHeight="1" x14ac:dyDescent="0.2">
      <c r="A773" s="1"/>
      <c r="B773" s="2"/>
      <c r="C773" s="2"/>
      <c r="D773" s="2"/>
      <c r="E773" s="2"/>
      <c r="F773" s="2"/>
      <c r="G773" s="2"/>
      <c r="H773" s="2"/>
      <c r="I773" s="1"/>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row>
    <row r="774" spans="1:59" ht="15.75" customHeight="1" x14ac:dyDescent="0.2">
      <c r="A774" s="1"/>
      <c r="B774" s="2"/>
      <c r="C774" s="2"/>
      <c r="D774" s="2"/>
      <c r="E774" s="2"/>
      <c r="F774" s="2"/>
      <c r="G774" s="2"/>
      <c r="H774" s="2"/>
      <c r="I774" s="1"/>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row>
    <row r="775" spans="1:59" ht="15.75" customHeight="1" x14ac:dyDescent="0.2">
      <c r="A775" s="1"/>
      <c r="B775" s="2"/>
      <c r="C775" s="2"/>
      <c r="D775" s="2"/>
      <c r="E775" s="2"/>
      <c r="F775" s="2"/>
      <c r="G775" s="2"/>
      <c r="H775" s="2"/>
      <c r="I775" s="1"/>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row>
    <row r="776" spans="1:59" ht="15.75" customHeight="1" x14ac:dyDescent="0.2">
      <c r="A776" s="1"/>
      <c r="B776" s="2"/>
      <c r="C776" s="2"/>
      <c r="D776" s="2"/>
      <c r="E776" s="2"/>
      <c r="F776" s="2"/>
      <c r="G776" s="2"/>
      <c r="H776" s="2"/>
      <c r="I776" s="1"/>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row>
    <row r="777" spans="1:59" ht="15.75" customHeight="1" x14ac:dyDescent="0.2">
      <c r="A777" s="1"/>
      <c r="B777" s="2"/>
      <c r="C777" s="2"/>
      <c r="D777" s="2"/>
      <c r="E777" s="2"/>
      <c r="F777" s="2"/>
      <c r="G777" s="2"/>
      <c r="H777" s="2"/>
      <c r="I777" s="1"/>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row>
    <row r="778" spans="1:59" ht="15.75" customHeight="1" x14ac:dyDescent="0.2">
      <c r="A778" s="1"/>
      <c r="B778" s="2"/>
      <c r="C778" s="2"/>
      <c r="D778" s="2"/>
      <c r="E778" s="2"/>
      <c r="F778" s="2"/>
      <c r="G778" s="2"/>
      <c r="H778" s="2"/>
      <c r="I778" s="1"/>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row>
    <row r="779" spans="1:59" ht="15.75" customHeight="1" x14ac:dyDescent="0.2">
      <c r="A779" s="1"/>
      <c r="B779" s="2"/>
      <c r="C779" s="2"/>
      <c r="D779" s="2"/>
      <c r="E779" s="2"/>
      <c r="F779" s="2"/>
      <c r="G779" s="2"/>
      <c r="H779" s="2"/>
      <c r="I779" s="1"/>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row>
    <row r="780" spans="1:59" ht="15.75" customHeight="1" x14ac:dyDescent="0.2">
      <c r="A780" s="1"/>
      <c r="B780" s="2"/>
      <c r="C780" s="2"/>
      <c r="D780" s="2"/>
      <c r="E780" s="2"/>
      <c r="F780" s="2"/>
      <c r="G780" s="2"/>
      <c r="H780" s="2"/>
      <c r="I780" s="1"/>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row>
    <row r="781" spans="1:59" ht="15.75" customHeight="1" x14ac:dyDescent="0.2">
      <c r="A781" s="1"/>
      <c r="B781" s="2"/>
      <c r="C781" s="2"/>
      <c r="D781" s="2"/>
      <c r="E781" s="2"/>
      <c r="F781" s="2"/>
      <c r="G781" s="2"/>
      <c r="H781" s="2"/>
      <c r="I781" s="1"/>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row>
    <row r="782" spans="1:59" ht="15.75" customHeight="1" x14ac:dyDescent="0.2">
      <c r="A782" s="1"/>
      <c r="B782" s="2"/>
      <c r="C782" s="2"/>
      <c r="D782" s="2"/>
      <c r="E782" s="2"/>
      <c r="F782" s="2"/>
      <c r="G782" s="2"/>
      <c r="H782" s="2"/>
      <c r="I782" s="1"/>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row>
    <row r="783" spans="1:59" ht="15.75" customHeight="1" x14ac:dyDescent="0.2">
      <c r="A783" s="1"/>
      <c r="B783" s="2"/>
      <c r="C783" s="2"/>
      <c r="D783" s="2"/>
      <c r="E783" s="2"/>
      <c r="F783" s="2"/>
      <c r="G783" s="2"/>
      <c r="H783" s="2"/>
      <c r="I783" s="1"/>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row>
    <row r="784" spans="1:59" ht="15.75" customHeight="1" x14ac:dyDescent="0.2">
      <c r="A784" s="1"/>
      <c r="B784" s="2"/>
      <c r="C784" s="2"/>
      <c r="D784" s="2"/>
      <c r="E784" s="2"/>
      <c r="F784" s="2"/>
      <c r="G784" s="2"/>
      <c r="H784" s="2"/>
      <c r="I784" s="1"/>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row>
    <row r="785" spans="1:59" ht="15.75" customHeight="1" x14ac:dyDescent="0.2">
      <c r="A785" s="1"/>
      <c r="B785" s="2"/>
      <c r="C785" s="2"/>
      <c r="D785" s="2"/>
      <c r="E785" s="2"/>
      <c r="F785" s="2"/>
      <c r="G785" s="2"/>
      <c r="H785" s="2"/>
      <c r="I785" s="1"/>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row>
    <row r="786" spans="1:59" ht="15.75" customHeight="1" x14ac:dyDescent="0.2">
      <c r="A786" s="1"/>
      <c r="B786" s="2"/>
      <c r="C786" s="2"/>
      <c r="D786" s="2"/>
      <c r="E786" s="2"/>
      <c r="F786" s="2"/>
      <c r="G786" s="2"/>
      <c r="H786" s="2"/>
      <c r="I786" s="1"/>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row>
    <row r="787" spans="1:59" ht="15.75" customHeight="1" x14ac:dyDescent="0.2">
      <c r="A787" s="1"/>
      <c r="B787" s="2"/>
      <c r="C787" s="2"/>
      <c r="D787" s="2"/>
      <c r="E787" s="2"/>
      <c r="F787" s="2"/>
      <c r="G787" s="2"/>
      <c r="H787" s="2"/>
      <c r="I787" s="1"/>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row>
    <row r="788" spans="1:59" ht="15.75" customHeight="1" x14ac:dyDescent="0.2">
      <c r="A788" s="1"/>
      <c r="B788" s="2"/>
      <c r="C788" s="2"/>
      <c r="D788" s="2"/>
      <c r="E788" s="2"/>
      <c r="F788" s="2"/>
      <c r="G788" s="2"/>
      <c r="H788" s="2"/>
      <c r="I788" s="1"/>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row>
    <row r="789" spans="1:59" ht="15.75" customHeight="1" x14ac:dyDescent="0.2">
      <c r="A789" s="1"/>
      <c r="B789" s="2"/>
      <c r="C789" s="2"/>
      <c r="D789" s="2"/>
      <c r="E789" s="2"/>
      <c r="F789" s="2"/>
      <c r="G789" s="2"/>
      <c r="H789" s="2"/>
      <c r="I789" s="1"/>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row>
    <row r="790" spans="1:59" ht="15.75" customHeight="1" x14ac:dyDescent="0.2">
      <c r="A790" s="1"/>
      <c r="B790" s="2"/>
      <c r="C790" s="2"/>
      <c r="D790" s="2"/>
      <c r="E790" s="2"/>
      <c r="F790" s="2"/>
      <c r="G790" s="2"/>
      <c r="H790" s="2"/>
      <c r="I790" s="1"/>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row>
    <row r="791" spans="1:59" ht="15.75" customHeight="1" x14ac:dyDescent="0.2">
      <c r="A791" s="1"/>
      <c r="B791" s="2"/>
      <c r="C791" s="2"/>
      <c r="D791" s="2"/>
      <c r="E791" s="2"/>
      <c r="F791" s="2"/>
      <c r="G791" s="2"/>
      <c r="H791" s="2"/>
      <c r="I791" s="1"/>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row>
    <row r="792" spans="1:59" ht="15.75" customHeight="1" x14ac:dyDescent="0.2">
      <c r="A792" s="1"/>
      <c r="B792" s="2"/>
      <c r="C792" s="2"/>
      <c r="D792" s="2"/>
      <c r="E792" s="2"/>
      <c r="F792" s="2"/>
      <c r="G792" s="2"/>
      <c r="H792" s="2"/>
      <c r="I792" s="1"/>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row>
    <row r="793" spans="1:59" ht="15.75" customHeight="1" x14ac:dyDescent="0.2">
      <c r="A793" s="1"/>
      <c r="B793" s="2"/>
      <c r="C793" s="2"/>
      <c r="D793" s="2"/>
      <c r="E793" s="2"/>
      <c r="F793" s="2"/>
      <c r="G793" s="2"/>
      <c r="H793" s="2"/>
      <c r="I793" s="1"/>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row>
    <row r="794" spans="1:59" ht="15.75" customHeight="1" x14ac:dyDescent="0.2">
      <c r="A794" s="1"/>
      <c r="B794" s="2"/>
      <c r="C794" s="2"/>
      <c r="D794" s="2"/>
      <c r="E794" s="2"/>
      <c r="F794" s="2"/>
      <c r="G794" s="2"/>
      <c r="H794" s="2"/>
      <c r="I794" s="1"/>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row>
    <row r="795" spans="1:59" ht="15.75" customHeight="1" x14ac:dyDescent="0.2">
      <c r="A795" s="1"/>
      <c r="B795" s="2"/>
      <c r="C795" s="2"/>
      <c r="D795" s="2"/>
      <c r="E795" s="2"/>
      <c r="F795" s="2"/>
      <c r="G795" s="2"/>
      <c r="H795" s="2"/>
      <c r="I795" s="1"/>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row>
    <row r="796" spans="1:59" ht="15.75" customHeight="1" x14ac:dyDescent="0.2">
      <c r="A796" s="1"/>
      <c r="B796" s="2"/>
      <c r="C796" s="2"/>
      <c r="D796" s="2"/>
      <c r="E796" s="2"/>
      <c r="F796" s="2"/>
      <c r="G796" s="2"/>
      <c r="H796" s="2"/>
      <c r="I796" s="1"/>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row>
    <row r="797" spans="1:59" ht="15.75" customHeight="1" x14ac:dyDescent="0.2">
      <c r="A797" s="1"/>
      <c r="B797" s="2"/>
      <c r="C797" s="2"/>
      <c r="D797" s="2"/>
      <c r="E797" s="2"/>
      <c r="F797" s="2"/>
      <c r="G797" s="2"/>
      <c r="H797" s="2"/>
      <c r="I797" s="1"/>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row>
    <row r="798" spans="1:59" ht="15.75" customHeight="1" x14ac:dyDescent="0.2">
      <c r="A798" s="1"/>
      <c r="B798" s="2"/>
      <c r="C798" s="2"/>
      <c r="D798" s="2"/>
      <c r="E798" s="2"/>
      <c r="F798" s="2"/>
      <c r="G798" s="2"/>
      <c r="H798" s="2"/>
      <c r="I798" s="1"/>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row>
    <row r="799" spans="1:59" ht="15.75" customHeight="1" x14ac:dyDescent="0.2">
      <c r="A799" s="1"/>
      <c r="B799" s="2"/>
      <c r="C799" s="2"/>
      <c r="D799" s="2"/>
      <c r="E799" s="2"/>
      <c r="F799" s="2"/>
      <c r="G799" s="2"/>
      <c r="H799" s="2"/>
      <c r="I799" s="1"/>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row>
    <row r="800" spans="1:59" ht="15.75" customHeight="1" x14ac:dyDescent="0.2">
      <c r="A800" s="1"/>
      <c r="B800" s="2"/>
      <c r="C800" s="2"/>
      <c r="D800" s="2"/>
      <c r="E800" s="2"/>
      <c r="F800" s="2"/>
      <c r="G800" s="2"/>
      <c r="H800" s="2"/>
      <c r="I800" s="1"/>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row>
    <row r="801" spans="1:59" ht="15.75" customHeight="1" x14ac:dyDescent="0.2">
      <c r="A801" s="1"/>
      <c r="B801" s="2"/>
      <c r="C801" s="2"/>
      <c r="D801" s="2"/>
      <c r="E801" s="2"/>
      <c r="F801" s="2"/>
      <c r="G801" s="2"/>
      <c r="H801" s="2"/>
      <c r="I801" s="1"/>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row>
    <row r="802" spans="1:59" ht="15.75" customHeight="1" x14ac:dyDescent="0.2">
      <c r="A802" s="1"/>
      <c r="B802" s="2"/>
      <c r="C802" s="2"/>
      <c r="D802" s="2"/>
      <c r="E802" s="2"/>
      <c r="F802" s="2"/>
      <c r="G802" s="2"/>
      <c r="H802" s="2"/>
      <c r="I802" s="1"/>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row>
    <row r="803" spans="1:59" ht="15.75" customHeight="1" x14ac:dyDescent="0.2">
      <c r="A803" s="1"/>
      <c r="B803" s="2"/>
      <c r="C803" s="2"/>
      <c r="D803" s="2"/>
      <c r="E803" s="2"/>
      <c r="F803" s="2"/>
      <c r="G803" s="2"/>
      <c r="H803" s="2"/>
      <c r="I803" s="1"/>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row>
    <row r="804" spans="1:59" ht="15.75" customHeight="1" x14ac:dyDescent="0.2">
      <c r="A804" s="1"/>
      <c r="B804" s="2"/>
      <c r="C804" s="2"/>
      <c r="D804" s="2"/>
      <c r="E804" s="2"/>
      <c r="F804" s="2"/>
      <c r="G804" s="2"/>
      <c r="H804" s="2"/>
      <c r="I804" s="1"/>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row>
    <row r="805" spans="1:59" ht="15.75" customHeight="1" x14ac:dyDescent="0.2">
      <c r="A805" s="1"/>
      <c r="B805" s="2"/>
      <c r="C805" s="2"/>
      <c r="D805" s="2"/>
      <c r="E805" s="2"/>
      <c r="F805" s="2"/>
      <c r="G805" s="2"/>
      <c r="H805" s="2"/>
      <c r="I805" s="1"/>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row>
    <row r="806" spans="1:59" ht="15.75" customHeight="1" x14ac:dyDescent="0.2">
      <c r="A806" s="1"/>
      <c r="B806" s="2"/>
      <c r="C806" s="2"/>
      <c r="D806" s="2"/>
      <c r="E806" s="2"/>
      <c r="F806" s="2"/>
      <c r="G806" s="2"/>
      <c r="H806" s="2"/>
      <c r="I806" s="1"/>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row>
    <row r="807" spans="1:59" ht="15.75" customHeight="1" x14ac:dyDescent="0.2">
      <c r="A807" s="1"/>
      <c r="B807" s="2"/>
      <c r="C807" s="2"/>
      <c r="D807" s="2"/>
      <c r="E807" s="2"/>
      <c r="F807" s="2"/>
      <c r="G807" s="2"/>
      <c r="H807" s="2"/>
      <c r="I807" s="1"/>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row>
    <row r="808" spans="1:59" ht="15.75" customHeight="1" x14ac:dyDescent="0.2">
      <c r="A808" s="1"/>
      <c r="B808" s="2"/>
      <c r="C808" s="2"/>
      <c r="D808" s="2"/>
      <c r="E808" s="2"/>
      <c r="F808" s="2"/>
      <c r="G808" s="2"/>
      <c r="H808" s="2"/>
      <c r="I808" s="1"/>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row>
    <row r="809" spans="1:59" ht="15.75" customHeight="1" x14ac:dyDescent="0.2">
      <c r="A809" s="1"/>
      <c r="B809" s="2"/>
      <c r="C809" s="2"/>
      <c r="D809" s="2"/>
      <c r="E809" s="2"/>
      <c r="F809" s="2"/>
      <c r="G809" s="2"/>
      <c r="H809" s="2"/>
      <c r="I809" s="1"/>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row>
    <row r="810" spans="1:59" ht="15.75" customHeight="1" x14ac:dyDescent="0.2">
      <c r="A810" s="1"/>
      <c r="B810" s="2"/>
      <c r="C810" s="2"/>
      <c r="D810" s="2"/>
      <c r="E810" s="2"/>
      <c r="F810" s="2"/>
      <c r="G810" s="2"/>
      <c r="H810" s="2"/>
      <c r="I810" s="1"/>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row>
    <row r="811" spans="1:59" ht="15.75" customHeight="1" x14ac:dyDescent="0.2">
      <c r="A811" s="1"/>
      <c r="B811" s="2"/>
      <c r="C811" s="2"/>
      <c r="D811" s="2"/>
      <c r="E811" s="2"/>
      <c r="F811" s="2"/>
      <c r="G811" s="2"/>
      <c r="H811" s="2"/>
      <c r="I811" s="1"/>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row>
    <row r="812" spans="1:59" ht="15.75" customHeight="1" x14ac:dyDescent="0.2">
      <c r="A812" s="1"/>
      <c r="B812" s="2"/>
      <c r="C812" s="2"/>
      <c r="D812" s="2"/>
      <c r="E812" s="2"/>
      <c r="F812" s="2"/>
      <c r="G812" s="2"/>
      <c r="H812" s="2"/>
      <c r="I812" s="1"/>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row>
    <row r="813" spans="1:59" ht="15.75" customHeight="1" x14ac:dyDescent="0.2">
      <c r="A813" s="1"/>
      <c r="B813" s="2"/>
      <c r="C813" s="2"/>
      <c r="D813" s="2"/>
      <c r="E813" s="2"/>
      <c r="F813" s="2"/>
      <c r="G813" s="2"/>
      <c r="H813" s="2"/>
      <c r="I813" s="1"/>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row>
    <row r="814" spans="1:59" ht="15.75" customHeight="1" x14ac:dyDescent="0.2">
      <c r="A814" s="1"/>
      <c r="B814" s="2"/>
      <c r="C814" s="2"/>
      <c r="D814" s="2"/>
      <c r="E814" s="2"/>
      <c r="F814" s="2"/>
      <c r="G814" s="2"/>
      <c r="H814" s="2"/>
      <c r="I814" s="1"/>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row>
    <row r="815" spans="1:59" ht="15.75" customHeight="1" x14ac:dyDescent="0.2">
      <c r="A815" s="1"/>
      <c r="B815" s="2"/>
      <c r="C815" s="2"/>
      <c r="D815" s="2"/>
      <c r="E815" s="2"/>
      <c r="F815" s="2"/>
      <c r="G815" s="2"/>
      <c r="H815" s="2"/>
      <c r="I815" s="1"/>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row>
    <row r="816" spans="1:59" ht="15.75" customHeight="1" x14ac:dyDescent="0.2">
      <c r="A816" s="1"/>
      <c r="B816" s="2"/>
      <c r="C816" s="2"/>
      <c r="D816" s="2"/>
      <c r="E816" s="2"/>
      <c r="F816" s="2"/>
      <c r="G816" s="2"/>
      <c r="H816" s="2"/>
      <c r="I816" s="1"/>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row>
    <row r="817" spans="1:59" ht="15.75" customHeight="1" x14ac:dyDescent="0.2">
      <c r="A817" s="1"/>
      <c r="B817" s="2"/>
      <c r="C817" s="2"/>
      <c r="D817" s="2"/>
      <c r="E817" s="2"/>
      <c r="F817" s="2"/>
      <c r="G817" s="2"/>
      <c r="H817" s="2"/>
      <c r="I817" s="1"/>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row>
    <row r="818" spans="1:59" ht="15.75" customHeight="1" x14ac:dyDescent="0.2">
      <c r="A818" s="1"/>
      <c r="B818" s="2"/>
      <c r="C818" s="2"/>
      <c r="D818" s="2"/>
      <c r="E818" s="2"/>
      <c r="F818" s="2"/>
      <c r="G818" s="2"/>
      <c r="H818" s="2"/>
      <c r="I818" s="1"/>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row>
    <row r="819" spans="1:59" ht="15.75" customHeight="1" x14ac:dyDescent="0.2">
      <c r="A819" s="1"/>
      <c r="B819" s="2"/>
      <c r="C819" s="2"/>
      <c r="D819" s="2"/>
      <c r="E819" s="2"/>
      <c r="F819" s="2"/>
      <c r="G819" s="2"/>
      <c r="H819" s="2"/>
      <c r="I819" s="1"/>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row>
    <row r="820" spans="1:59" ht="15.75" customHeight="1" x14ac:dyDescent="0.2">
      <c r="A820" s="1"/>
      <c r="B820" s="2"/>
      <c r="C820" s="2"/>
      <c r="D820" s="2"/>
      <c r="E820" s="2"/>
      <c r="F820" s="2"/>
      <c r="G820" s="2"/>
      <c r="H820" s="2"/>
      <c r="I820" s="1"/>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row>
    <row r="821" spans="1:59" ht="15.75" customHeight="1" x14ac:dyDescent="0.2">
      <c r="A821" s="1"/>
      <c r="B821" s="2"/>
      <c r="C821" s="2"/>
      <c r="D821" s="2"/>
      <c r="E821" s="2"/>
      <c r="F821" s="2"/>
      <c r="G821" s="2"/>
      <c r="H821" s="2"/>
      <c r="I821" s="1"/>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row>
    <row r="822" spans="1:59" ht="15.75" customHeight="1" x14ac:dyDescent="0.2">
      <c r="A822" s="1"/>
      <c r="B822" s="2"/>
      <c r="C822" s="2"/>
      <c r="D822" s="2"/>
      <c r="E822" s="2"/>
      <c r="F822" s="2"/>
      <c r="G822" s="2"/>
      <c r="H822" s="2"/>
      <c r="I822" s="1"/>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row>
    <row r="823" spans="1:59" ht="15.75" customHeight="1" x14ac:dyDescent="0.2">
      <c r="A823" s="1"/>
      <c r="B823" s="2"/>
      <c r="C823" s="2"/>
      <c r="D823" s="2"/>
      <c r="E823" s="2"/>
      <c r="F823" s="2"/>
      <c r="G823" s="2"/>
      <c r="H823" s="2"/>
      <c r="I823" s="1"/>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row>
    <row r="824" spans="1:59" ht="15.75" customHeight="1" x14ac:dyDescent="0.2">
      <c r="A824" s="1"/>
      <c r="B824" s="2"/>
      <c r="C824" s="2"/>
      <c r="D824" s="2"/>
      <c r="E824" s="2"/>
      <c r="F824" s="2"/>
      <c r="G824" s="2"/>
      <c r="H824" s="2"/>
      <c r="I824" s="1"/>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row>
    <row r="825" spans="1:59" ht="15.75" customHeight="1" x14ac:dyDescent="0.2">
      <c r="A825" s="1"/>
      <c r="B825" s="2"/>
      <c r="C825" s="2"/>
      <c r="D825" s="2"/>
      <c r="E825" s="2"/>
      <c r="F825" s="2"/>
      <c r="G825" s="2"/>
      <c r="H825" s="2"/>
      <c r="I825" s="1"/>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row>
    <row r="826" spans="1:59" ht="15.75" customHeight="1" x14ac:dyDescent="0.2">
      <c r="A826" s="1"/>
      <c r="B826" s="2"/>
      <c r="C826" s="2"/>
      <c r="D826" s="2"/>
      <c r="E826" s="2"/>
      <c r="F826" s="2"/>
      <c r="G826" s="2"/>
      <c r="H826" s="2"/>
      <c r="I826" s="1"/>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row>
    <row r="827" spans="1:59" ht="15.75" customHeight="1" x14ac:dyDescent="0.2">
      <c r="A827" s="1"/>
      <c r="B827" s="2"/>
      <c r="C827" s="2"/>
      <c r="D827" s="2"/>
      <c r="E827" s="2"/>
      <c r="F827" s="2"/>
      <c r="G827" s="2"/>
      <c r="H827" s="2"/>
      <c r="I827" s="1"/>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row>
    <row r="828" spans="1:59" ht="15.75" customHeight="1" x14ac:dyDescent="0.2">
      <c r="A828" s="1"/>
      <c r="B828" s="2"/>
      <c r="C828" s="2"/>
      <c r="D828" s="2"/>
      <c r="E828" s="2"/>
      <c r="F828" s="2"/>
      <c r="G828" s="2"/>
      <c r="H828" s="2"/>
      <c r="I828" s="1"/>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row>
    <row r="829" spans="1:59" ht="15.75" customHeight="1" x14ac:dyDescent="0.2">
      <c r="A829" s="1"/>
      <c r="B829" s="2"/>
      <c r="C829" s="2"/>
      <c r="D829" s="2"/>
      <c r="E829" s="2"/>
      <c r="F829" s="2"/>
      <c r="G829" s="2"/>
      <c r="H829" s="2"/>
      <c r="I829" s="1"/>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row>
    <row r="830" spans="1:59" ht="15.75" customHeight="1" x14ac:dyDescent="0.2">
      <c r="A830" s="1"/>
      <c r="B830" s="2"/>
      <c r="C830" s="2"/>
      <c r="D830" s="2"/>
      <c r="E830" s="2"/>
      <c r="F830" s="2"/>
      <c r="G830" s="2"/>
      <c r="H830" s="2"/>
      <c r="I830" s="1"/>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row>
    <row r="831" spans="1:59" ht="15.75" customHeight="1" x14ac:dyDescent="0.2">
      <c r="A831" s="1"/>
      <c r="B831" s="2"/>
      <c r="C831" s="2"/>
      <c r="D831" s="2"/>
      <c r="E831" s="2"/>
      <c r="F831" s="2"/>
      <c r="G831" s="2"/>
      <c r="H831" s="2"/>
      <c r="I831" s="1"/>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row>
    <row r="832" spans="1:59" ht="15.75" customHeight="1" x14ac:dyDescent="0.2">
      <c r="A832" s="1"/>
      <c r="B832" s="2"/>
      <c r="C832" s="2"/>
      <c r="D832" s="2"/>
      <c r="E832" s="2"/>
      <c r="F832" s="2"/>
      <c r="G832" s="2"/>
      <c r="H832" s="2"/>
      <c r="I832" s="1"/>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row>
    <row r="833" spans="1:59" ht="15.75" customHeight="1" x14ac:dyDescent="0.2">
      <c r="A833" s="1"/>
      <c r="B833" s="2"/>
      <c r="C833" s="2"/>
      <c r="D833" s="2"/>
      <c r="E833" s="2"/>
      <c r="F833" s="2"/>
      <c r="G833" s="2"/>
      <c r="H833" s="2"/>
      <c r="I833" s="1"/>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row>
    <row r="834" spans="1:59" ht="15.75" customHeight="1" x14ac:dyDescent="0.2">
      <c r="A834" s="1"/>
      <c r="B834" s="2"/>
      <c r="C834" s="2"/>
      <c r="D834" s="2"/>
      <c r="E834" s="2"/>
      <c r="F834" s="2"/>
      <c r="G834" s="2"/>
      <c r="H834" s="2"/>
      <c r="I834" s="1"/>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row>
    <row r="835" spans="1:59" ht="15.75" customHeight="1" x14ac:dyDescent="0.2">
      <c r="A835" s="1"/>
      <c r="B835" s="2"/>
      <c r="C835" s="2"/>
      <c r="D835" s="2"/>
      <c r="E835" s="2"/>
      <c r="F835" s="2"/>
      <c r="G835" s="2"/>
      <c r="H835" s="2"/>
      <c r="I835" s="1"/>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row>
    <row r="836" spans="1:59" ht="15.75" customHeight="1" x14ac:dyDescent="0.2">
      <c r="A836" s="1"/>
      <c r="B836" s="2"/>
      <c r="C836" s="2"/>
      <c r="D836" s="2"/>
      <c r="E836" s="2"/>
      <c r="F836" s="2"/>
      <c r="G836" s="2"/>
      <c r="H836" s="2"/>
      <c r="I836" s="1"/>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row>
    <row r="837" spans="1:59" ht="15.75" customHeight="1" x14ac:dyDescent="0.2">
      <c r="A837" s="1"/>
      <c r="B837" s="2"/>
      <c r="C837" s="2"/>
      <c r="D837" s="2"/>
      <c r="E837" s="2"/>
      <c r="F837" s="2"/>
      <c r="G837" s="2"/>
      <c r="H837" s="2"/>
      <c r="I837" s="1"/>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row>
    <row r="838" spans="1:59" ht="15.75" customHeight="1" x14ac:dyDescent="0.2">
      <c r="A838" s="1"/>
      <c r="B838" s="2"/>
      <c r="C838" s="2"/>
      <c r="D838" s="2"/>
      <c r="E838" s="2"/>
      <c r="F838" s="2"/>
      <c r="G838" s="2"/>
      <c r="H838" s="2"/>
      <c r="I838" s="1"/>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row>
    <row r="839" spans="1:59" ht="15.75" customHeight="1" x14ac:dyDescent="0.2">
      <c r="A839" s="1"/>
      <c r="B839" s="2"/>
      <c r="C839" s="2"/>
      <c r="D839" s="2"/>
      <c r="E839" s="2"/>
      <c r="F839" s="2"/>
      <c r="G839" s="2"/>
      <c r="H839" s="2"/>
      <c r="I839" s="1"/>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row>
    <row r="840" spans="1:59" ht="15.75" customHeight="1" x14ac:dyDescent="0.2">
      <c r="A840" s="1"/>
      <c r="B840" s="2"/>
      <c r="C840" s="2"/>
      <c r="D840" s="2"/>
      <c r="E840" s="2"/>
      <c r="F840" s="2"/>
      <c r="G840" s="2"/>
      <c r="H840" s="2"/>
      <c r="I840" s="1"/>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row>
    <row r="841" spans="1:59" ht="15.75" customHeight="1" x14ac:dyDescent="0.2">
      <c r="A841" s="1"/>
      <c r="B841" s="2"/>
      <c r="C841" s="2"/>
      <c r="D841" s="2"/>
      <c r="E841" s="2"/>
      <c r="F841" s="2"/>
      <c r="G841" s="2"/>
      <c r="H841" s="2"/>
      <c r="I841" s="1"/>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row>
    <row r="842" spans="1:59" ht="15.75" customHeight="1" x14ac:dyDescent="0.2">
      <c r="A842" s="1"/>
      <c r="B842" s="2"/>
      <c r="C842" s="2"/>
      <c r="D842" s="2"/>
      <c r="E842" s="2"/>
      <c r="F842" s="2"/>
      <c r="G842" s="2"/>
      <c r="H842" s="2"/>
      <c r="I842" s="1"/>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row>
    <row r="843" spans="1:59" ht="15.75" customHeight="1" x14ac:dyDescent="0.2">
      <c r="A843" s="1"/>
      <c r="B843" s="2"/>
      <c r="C843" s="2"/>
      <c r="D843" s="2"/>
      <c r="E843" s="2"/>
      <c r="F843" s="2"/>
      <c r="G843" s="2"/>
      <c r="H843" s="2"/>
      <c r="I843" s="1"/>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row>
    <row r="844" spans="1:59" ht="15.75" customHeight="1" x14ac:dyDescent="0.2">
      <c r="A844" s="1"/>
      <c r="B844" s="2"/>
      <c r="C844" s="2"/>
      <c r="D844" s="2"/>
      <c r="E844" s="2"/>
      <c r="F844" s="2"/>
      <c r="G844" s="2"/>
      <c r="H844" s="2"/>
      <c r="I844" s="1"/>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row>
    <row r="845" spans="1:59" ht="15.75" customHeight="1" x14ac:dyDescent="0.2">
      <c r="A845" s="1"/>
      <c r="B845" s="2"/>
      <c r="C845" s="2"/>
      <c r="D845" s="2"/>
      <c r="E845" s="2"/>
      <c r="F845" s="2"/>
      <c r="G845" s="2"/>
      <c r="H845" s="2"/>
      <c r="I845" s="1"/>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row>
    <row r="846" spans="1:59" ht="15.75" customHeight="1" x14ac:dyDescent="0.2">
      <c r="A846" s="1"/>
      <c r="B846" s="2"/>
      <c r="C846" s="2"/>
      <c r="D846" s="2"/>
      <c r="E846" s="2"/>
      <c r="F846" s="2"/>
      <c r="G846" s="2"/>
      <c r="H846" s="2"/>
      <c r="I846" s="1"/>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row>
    <row r="847" spans="1:59" ht="15.75" customHeight="1" x14ac:dyDescent="0.2">
      <c r="A847" s="1"/>
      <c r="B847" s="2"/>
      <c r="C847" s="2"/>
      <c r="D847" s="2"/>
      <c r="E847" s="2"/>
      <c r="F847" s="2"/>
      <c r="G847" s="2"/>
      <c r="H847" s="2"/>
      <c r="I847" s="1"/>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row>
    <row r="848" spans="1:59" ht="15.75" customHeight="1" x14ac:dyDescent="0.2">
      <c r="A848" s="1"/>
      <c r="B848" s="2"/>
      <c r="C848" s="2"/>
      <c r="D848" s="2"/>
      <c r="E848" s="2"/>
      <c r="F848" s="2"/>
      <c r="G848" s="2"/>
      <c r="H848" s="2"/>
      <c r="I848" s="1"/>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row>
    <row r="849" spans="1:59" ht="15.75" customHeight="1" x14ac:dyDescent="0.2">
      <c r="A849" s="1"/>
      <c r="B849" s="2"/>
      <c r="C849" s="2"/>
      <c r="D849" s="2"/>
      <c r="E849" s="2"/>
      <c r="F849" s="2"/>
      <c r="G849" s="2"/>
      <c r="H849" s="2"/>
      <c r="I849" s="1"/>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row>
    <row r="850" spans="1:59" ht="15.75" customHeight="1" x14ac:dyDescent="0.2">
      <c r="A850" s="1"/>
      <c r="B850" s="2"/>
      <c r="C850" s="2"/>
      <c r="D850" s="2"/>
      <c r="E850" s="2"/>
      <c r="F850" s="2"/>
      <c r="G850" s="2"/>
      <c r="H850" s="2"/>
      <c r="I850" s="1"/>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row>
    <row r="851" spans="1:59" ht="15.75" customHeight="1" x14ac:dyDescent="0.2">
      <c r="A851" s="1"/>
      <c r="B851" s="2"/>
      <c r="C851" s="2"/>
      <c r="D851" s="2"/>
      <c r="E851" s="2"/>
      <c r="F851" s="2"/>
      <c r="G851" s="2"/>
      <c r="H851" s="2"/>
      <c r="I851" s="1"/>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row>
    <row r="852" spans="1:59" ht="15.75" customHeight="1" x14ac:dyDescent="0.2">
      <c r="A852" s="1"/>
      <c r="B852" s="2"/>
      <c r="C852" s="2"/>
      <c r="D852" s="2"/>
      <c r="E852" s="2"/>
      <c r="F852" s="2"/>
      <c r="G852" s="2"/>
      <c r="H852" s="2"/>
      <c r="I852" s="1"/>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row>
    <row r="853" spans="1:59" ht="15.75" customHeight="1" x14ac:dyDescent="0.2">
      <c r="A853" s="1"/>
      <c r="B853" s="2"/>
      <c r="C853" s="2"/>
      <c r="D853" s="2"/>
      <c r="E853" s="2"/>
      <c r="F853" s="2"/>
      <c r="G853" s="2"/>
      <c r="H853" s="2"/>
      <c r="I853" s="1"/>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row>
    <row r="854" spans="1:59" ht="15.75" customHeight="1" x14ac:dyDescent="0.2">
      <c r="A854" s="1"/>
      <c r="B854" s="2"/>
      <c r="C854" s="2"/>
      <c r="D854" s="2"/>
      <c r="E854" s="2"/>
      <c r="F854" s="2"/>
      <c r="G854" s="2"/>
      <c r="H854" s="2"/>
      <c r="I854" s="1"/>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row>
    <row r="855" spans="1:59" ht="15.75" customHeight="1" x14ac:dyDescent="0.2">
      <c r="A855" s="1"/>
      <c r="B855" s="2"/>
      <c r="C855" s="2"/>
      <c r="D855" s="2"/>
      <c r="E855" s="2"/>
      <c r="F855" s="2"/>
      <c r="G855" s="2"/>
      <c r="H855" s="2"/>
      <c r="I855" s="1"/>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row>
    <row r="856" spans="1:59" ht="15.75" customHeight="1" x14ac:dyDescent="0.2">
      <c r="A856" s="1"/>
      <c r="B856" s="2"/>
      <c r="C856" s="2"/>
      <c r="D856" s="2"/>
      <c r="E856" s="2"/>
      <c r="F856" s="2"/>
      <c r="G856" s="2"/>
      <c r="H856" s="2"/>
      <c r="I856" s="1"/>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row>
    <row r="857" spans="1:59" ht="15.75" customHeight="1" x14ac:dyDescent="0.2">
      <c r="A857" s="1"/>
      <c r="B857" s="2"/>
      <c r="C857" s="2"/>
      <c r="D857" s="2"/>
      <c r="E857" s="2"/>
      <c r="F857" s="2"/>
      <c r="G857" s="2"/>
      <c r="H857" s="2"/>
      <c r="I857" s="1"/>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row>
    <row r="858" spans="1:59" ht="15.75" customHeight="1" x14ac:dyDescent="0.2">
      <c r="A858" s="1"/>
      <c r="B858" s="2"/>
      <c r="C858" s="2"/>
      <c r="D858" s="2"/>
      <c r="E858" s="2"/>
      <c r="F858" s="2"/>
      <c r="G858" s="2"/>
      <c r="H858" s="2"/>
      <c r="I858" s="1"/>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row>
    <row r="859" spans="1:59" ht="15.75" customHeight="1" x14ac:dyDescent="0.2">
      <c r="A859" s="1"/>
      <c r="B859" s="2"/>
      <c r="C859" s="2"/>
      <c r="D859" s="2"/>
      <c r="E859" s="2"/>
      <c r="F859" s="2"/>
      <c r="G859" s="2"/>
      <c r="H859" s="2"/>
      <c r="I859" s="1"/>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row>
    <row r="860" spans="1:59" ht="15.75" customHeight="1" x14ac:dyDescent="0.2">
      <c r="A860" s="1"/>
      <c r="B860" s="2"/>
      <c r="C860" s="2"/>
      <c r="D860" s="2"/>
      <c r="E860" s="2"/>
      <c r="F860" s="2"/>
      <c r="G860" s="2"/>
      <c r="H860" s="2"/>
      <c r="I860" s="1"/>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row>
    <row r="861" spans="1:59" ht="15.75" customHeight="1" x14ac:dyDescent="0.2">
      <c r="A861" s="1"/>
      <c r="B861" s="2"/>
      <c r="C861" s="2"/>
      <c r="D861" s="2"/>
      <c r="E861" s="2"/>
      <c r="F861" s="2"/>
      <c r="G861" s="2"/>
      <c r="H861" s="2"/>
      <c r="I861" s="1"/>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row>
    <row r="862" spans="1:59" ht="15.75" customHeight="1" x14ac:dyDescent="0.2">
      <c r="A862" s="1"/>
      <c r="B862" s="2"/>
      <c r="C862" s="2"/>
      <c r="D862" s="2"/>
      <c r="E862" s="2"/>
      <c r="F862" s="2"/>
      <c r="G862" s="2"/>
      <c r="H862" s="2"/>
      <c r="I862" s="1"/>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row>
    <row r="863" spans="1:59" ht="15.75" customHeight="1" x14ac:dyDescent="0.2">
      <c r="A863" s="1"/>
      <c r="B863" s="2"/>
      <c r="C863" s="2"/>
      <c r="D863" s="2"/>
      <c r="E863" s="2"/>
      <c r="F863" s="2"/>
      <c r="G863" s="2"/>
      <c r="H863" s="2"/>
      <c r="I863" s="1"/>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row>
    <row r="864" spans="1:59" ht="15.75" customHeight="1" x14ac:dyDescent="0.2">
      <c r="A864" s="1"/>
      <c r="B864" s="2"/>
      <c r="C864" s="2"/>
      <c r="D864" s="2"/>
      <c r="E864" s="2"/>
      <c r="F864" s="2"/>
      <c r="G864" s="2"/>
      <c r="H864" s="2"/>
      <c r="I864" s="1"/>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row>
    <row r="865" spans="1:59" ht="15.75" customHeight="1" x14ac:dyDescent="0.2">
      <c r="A865" s="1"/>
      <c r="B865" s="2"/>
      <c r="C865" s="2"/>
      <c r="D865" s="2"/>
      <c r="E865" s="2"/>
      <c r="F865" s="2"/>
      <c r="G865" s="2"/>
      <c r="H865" s="2"/>
      <c r="I865" s="1"/>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row>
    <row r="866" spans="1:59" ht="15.75" customHeight="1" x14ac:dyDescent="0.2">
      <c r="A866" s="1"/>
      <c r="B866" s="2"/>
      <c r="C866" s="2"/>
      <c r="D866" s="2"/>
      <c r="E866" s="2"/>
      <c r="F866" s="2"/>
      <c r="G866" s="2"/>
      <c r="H866" s="2"/>
      <c r="I866" s="1"/>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row>
    <row r="867" spans="1:59" ht="15.75" customHeight="1" x14ac:dyDescent="0.2">
      <c r="A867" s="1"/>
      <c r="B867" s="2"/>
      <c r="C867" s="2"/>
      <c r="D867" s="2"/>
      <c r="E867" s="2"/>
      <c r="F867" s="2"/>
      <c r="G867" s="2"/>
      <c r="H867" s="2"/>
      <c r="I867" s="1"/>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row>
    <row r="868" spans="1:59" ht="15.75" customHeight="1" x14ac:dyDescent="0.2">
      <c r="A868" s="1"/>
      <c r="B868" s="2"/>
      <c r="C868" s="2"/>
      <c r="D868" s="2"/>
      <c r="E868" s="2"/>
      <c r="F868" s="2"/>
      <c r="G868" s="2"/>
      <c r="H868" s="2"/>
      <c r="I868" s="1"/>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row>
    <row r="869" spans="1:59" ht="15.75" customHeight="1" x14ac:dyDescent="0.2">
      <c r="A869" s="1"/>
      <c r="B869" s="2"/>
      <c r="C869" s="2"/>
      <c r="D869" s="2"/>
      <c r="E869" s="2"/>
      <c r="F869" s="2"/>
      <c r="G869" s="2"/>
      <c r="H869" s="2"/>
      <c r="I869" s="1"/>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row>
    <row r="870" spans="1:59" ht="15.75" customHeight="1" x14ac:dyDescent="0.2">
      <c r="A870" s="1"/>
      <c r="B870" s="2"/>
      <c r="C870" s="2"/>
      <c r="D870" s="2"/>
      <c r="E870" s="2"/>
      <c r="F870" s="2"/>
      <c r="G870" s="2"/>
      <c r="H870" s="2"/>
      <c r="I870" s="1"/>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row>
    <row r="871" spans="1:59" ht="15.75" customHeight="1" x14ac:dyDescent="0.2">
      <c r="A871" s="1"/>
      <c r="B871" s="2"/>
      <c r="C871" s="2"/>
      <c r="D871" s="2"/>
      <c r="E871" s="2"/>
      <c r="F871" s="2"/>
      <c r="G871" s="2"/>
      <c r="H871" s="2"/>
      <c r="I871" s="1"/>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row>
    <row r="872" spans="1:59" ht="15.75" customHeight="1" x14ac:dyDescent="0.2">
      <c r="A872" s="1"/>
      <c r="B872" s="2"/>
      <c r="C872" s="2"/>
      <c r="D872" s="2"/>
      <c r="E872" s="2"/>
      <c r="F872" s="2"/>
      <c r="G872" s="2"/>
      <c r="H872" s="2"/>
      <c r="I872" s="1"/>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row>
    <row r="873" spans="1:59" ht="15.75" customHeight="1" x14ac:dyDescent="0.2">
      <c r="A873" s="1"/>
      <c r="B873" s="2"/>
      <c r="C873" s="2"/>
      <c r="D873" s="2"/>
      <c r="E873" s="2"/>
      <c r="F873" s="2"/>
      <c r="G873" s="2"/>
      <c r="H873" s="2"/>
      <c r="I873" s="1"/>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row>
    <row r="874" spans="1:59" ht="15.75" customHeight="1" x14ac:dyDescent="0.2">
      <c r="A874" s="1"/>
      <c r="B874" s="2"/>
      <c r="C874" s="2"/>
      <c r="D874" s="2"/>
      <c r="E874" s="2"/>
      <c r="F874" s="2"/>
      <c r="G874" s="2"/>
      <c r="H874" s="2"/>
      <c r="I874" s="1"/>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row>
    <row r="875" spans="1:59" ht="15.75" customHeight="1" x14ac:dyDescent="0.2">
      <c r="A875" s="1"/>
      <c r="B875" s="2"/>
      <c r="C875" s="2"/>
      <c r="D875" s="2"/>
      <c r="E875" s="2"/>
      <c r="F875" s="2"/>
      <c r="G875" s="2"/>
      <c r="H875" s="2"/>
      <c r="I875" s="1"/>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row>
    <row r="876" spans="1:59" ht="15.75" customHeight="1" x14ac:dyDescent="0.2">
      <c r="A876" s="1"/>
      <c r="B876" s="2"/>
      <c r="C876" s="2"/>
      <c r="D876" s="2"/>
      <c r="E876" s="2"/>
      <c r="F876" s="2"/>
      <c r="G876" s="2"/>
      <c r="H876" s="2"/>
      <c r="I876" s="1"/>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row>
    <row r="877" spans="1:59" ht="15.75" customHeight="1" x14ac:dyDescent="0.2">
      <c r="A877" s="1"/>
      <c r="B877" s="2"/>
      <c r="C877" s="2"/>
      <c r="D877" s="2"/>
      <c r="E877" s="2"/>
      <c r="F877" s="2"/>
      <c r="G877" s="2"/>
      <c r="H877" s="2"/>
      <c r="I877" s="1"/>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row>
    <row r="878" spans="1:59" ht="15.75" customHeight="1" x14ac:dyDescent="0.2">
      <c r="A878" s="1"/>
      <c r="B878" s="2"/>
      <c r="C878" s="2"/>
      <c r="D878" s="2"/>
      <c r="E878" s="2"/>
      <c r="F878" s="2"/>
      <c r="G878" s="2"/>
      <c r="H878" s="2"/>
      <c r="I878" s="1"/>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row>
    <row r="879" spans="1:59" ht="15.75" customHeight="1" x14ac:dyDescent="0.2">
      <c r="A879" s="1"/>
      <c r="B879" s="2"/>
      <c r="C879" s="2"/>
      <c r="D879" s="2"/>
      <c r="E879" s="2"/>
      <c r="F879" s="2"/>
      <c r="G879" s="2"/>
      <c r="H879" s="2"/>
      <c r="I879" s="1"/>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row>
    <row r="880" spans="1:59" ht="15.75" customHeight="1" x14ac:dyDescent="0.2">
      <c r="A880" s="1"/>
      <c r="B880" s="2"/>
      <c r="C880" s="2"/>
      <c r="D880" s="2"/>
      <c r="E880" s="2"/>
      <c r="F880" s="2"/>
      <c r="G880" s="2"/>
      <c r="H880" s="2"/>
      <c r="I880" s="1"/>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row>
    <row r="881" spans="1:59" ht="15.75" customHeight="1" x14ac:dyDescent="0.2">
      <c r="A881" s="1"/>
      <c r="B881" s="2"/>
      <c r="C881" s="2"/>
      <c r="D881" s="2"/>
      <c r="E881" s="2"/>
      <c r="F881" s="2"/>
      <c r="G881" s="2"/>
      <c r="H881" s="2"/>
      <c r="I881" s="1"/>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row>
    <row r="882" spans="1:59" ht="15.75" customHeight="1" x14ac:dyDescent="0.2">
      <c r="A882" s="1"/>
      <c r="B882" s="2"/>
      <c r="C882" s="2"/>
      <c r="D882" s="2"/>
      <c r="E882" s="2"/>
      <c r="F882" s="2"/>
      <c r="G882" s="2"/>
      <c r="H882" s="2"/>
      <c r="I882" s="1"/>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row>
    <row r="883" spans="1:59" ht="15.75" customHeight="1" x14ac:dyDescent="0.2">
      <c r="A883" s="1"/>
      <c r="B883" s="2"/>
      <c r="C883" s="2"/>
      <c r="D883" s="2"/>
      <c r="E883" s="2"/>
      <c r="F883" s="2"/>
      <c r="G883" s="2"/>
      <c r="H883" s="2"/>
      <c r="I883" s="1"/>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row>
    <row r="884" spans="1:59" ht="15.75" customHeight="1" x14ac:dyDescent="0.2">
      <c r="A884" s="1"/>
      <c r="B884" s="2"/>
      <c r="C884" s="2"/>
      <c r="D884" s="2"/>
      <c r="E884" s="2"/>
      <c r="F884" s="2"/>
      <c r="G884" s="2"/>
      <c r="H884" s="2"/>
      <c r="I884" s="1"/>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row>
    <row r="885" spans="1:59" ht="15.75" customHeight="1" x14ac:dyDescent="0.2">
      <c r="A885" s="1"/>
      <c r="B885" s="2"/>
      <c r="C885" s="2"/>
      <c r="D885" s="2"/>
      <c r="E885" s="2"/>
      <c r="F885" s="2"/>
      <c r="G885" s="2"/>
      <c r="H885" s="2"/>
      <c r="I885" s="1"/>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row>
    <row r="886" spans="1:59" ht="15.75" customHeight="1" x14ac:dyDescent="0.2">
      <c r="A886" s="1"/>
      <c r="B886" s="2"/>
      <c r="C886" s="2"/>
      <c r="D886" s="2"/>
      <c r="E886" s="2"/>
      <c r="F886" s="2"/>
      <c r="G886" s="2"/>
      <c r="H886" s="2"/>
      <c r="I886" s="1"/>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row>
    <row r="887" spans="1:59" ht="15.75" customHeight="1" x14ac:dyDescent="0.2">
      <c r="A887" s="1"/>
      <c r="B887" s="2"/>
      <c r="C887" s="2"/>
      <c r="D887" s="2"/>
      <c r="E887" s="2"/>
      <c r="F887" s="2"/>
      <c r="G887" s="2"/>
      <c r="H887" s="2"/>
      <c r="I887" s="1"/>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row>
    <row r="888" spans="1:59" ht="15.75" customHeight="1" x14ac:dyDescent="0.2">
      <c r="A888" s="1"/>
      <c r="B888" s="2"/>
      <c r="C888" s="2"/>
      <c r="D888" s="2"/>
      <c r="E888" s="2"/>
      <c r="F888" s="2"/>
      <c r="G888" s="2"/>
      <c r="H888" s="2"/>
      <c r="I888" s="1"/>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row>
    <row r="889" spans="1:59" ht="15.75" customHeight="1" x14ac:dyDescent="0.2">
      <c r="A889" s="1"/>
      <c r="B889" s="2"/>
      <c r="C889" s="2"/>
      <c r="D889" s="2"/>
      <c r="E889" s="2"/>
      <c r="F889" s="2"/>
      <c r="G889" s="2"/>
      <c r="H889" s="2"/>
      <c r="I889" s="1"/>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row>
    <row r="890" spans="1:59" ht="15.75" customHeight="1" x14ac:dyDescent="0.2">
      <c r="A890" s="1"/>
      <c r="B890" s="2"/>
      <c r="C890" s="2"/>
      <c r="D890" s="2"/>
      <c r="E890" s="2"/>
      <c r="F890" s="2"/>
      <c r="G890" s="2"/>
      <c r="H890" s="2"/>
      <c r="I890" s="1"/>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row>
    <row r="891" spans="1:59" ht="15.75" customHeight="1" x14ac:dyDescent="0.2">
      <c r="A891" s="1"/>
      <c r="B891" s="2"/>
      <c r="C891" s="2"/>
      <c r="D891" s="2"/>
      <c r="E891" s="2"/>
      <c r="F891" s="2"/>
      <c r="G891" s="2"/>
      <c r="H891" s="2"/>
      <c r="I891" s="1"/>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row>
    <row r="892" spans="1:59" ht="15.75" customHeight="1" x14ac:dyDescent="0.2">
      <c r="A892" s="1"/>
      <c r="B892" s="2"/>
      <c r="C892" s="2"/>
      <c r="D892" s="2"/>
      <c r="E892" s="2"/>
      <c r="F892" s="2"/>
      <c r="G892" s="2"/>
      <c r="H892" s="2"/>
      <c r="I892" s="1"/>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row>
    <row r="893" spans="1:59" ht="15.75" customHeight="1" x14ac:dyDescent="0.2">
      <c r="A893" s="1"/>
      <c r="B893" s="2"/>
      <c r="C893" s="2"/>
      <c r="D893" s="2"/>
      <c r="E893" s="2"/>
      <c r="F893" s="2"/>
      <c r="G893" s="2"/>
      <c r="H893" s="2"/>
      <c r="I893" s="1"/>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row>
    <row r="894" spans="1:59" ht="15.75" customHeight="1" x14ac:dyDescent="0.2">
      <c r="A894" s="1"/>
      <c r="B894" s="2"/>
      <c r="C894" s="2"/>
      <c r="D894" s="2"/>
      <c r="E894" s="2"/>
      <c r="F894" s="2"/>
      <c r="G894" s="2"/>
      <c r="H894" s="2"/>
      <c r="I894" s="1"/>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row>
    <row r="895" spans="1:59" ht="15.75" customHeight="1" x14ac:dyDescent="0.2">
      <c r="A895" s="1"/>
      <c r="B895" s="2"/>
      <c r="C895" s="2"/>
      <c r="D895" s="2"/>
      <c r="E895" s="2"/>
      <c r="F895" s="2"/>
      <c r="G895" s="2"/>
      <c r="H895" s="2"/>
      <c r="I895" s="1"/>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row>
    <row r="896" spans="1:59" ht="15.75" customHeight="1" x14ac:dyDescent="0.2">
      <c r="A896" s="1"/>
      <c r="B896" s="2"/>
      <c r="C896" s="2"/>
      <c r="D896" s="2"/>
      <c r="E896" s="2"/>
      <c r="F896" s="2"/>
      <c r="G896" s="2"/>
      <c r="H896" s="2"/>
      <c r="I896" s="1"/>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row>
    <row r="897" spans="1:59" ht="15.75" customHeight="1" x14ac:dyDescent="0.2">
      <c r="A897" s="1"/>
      <c r="B897" s="2"/>
      <c r="C897" s="2"/>
      <c r="D897" s="2"/>
      <c r="E897" s="2"/>
      <c r="F897" s="2"/>
      <c r="G897" s="2"/>
      <c r="H897" s="2"/>
      <c r="I897" s="1"/>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row>
    <row r="898" spans="1:59" ht="15.75" customHeight="1" x14ac:dyDescent="0.2">
      <c r="A898" s="1"/>
      <c r="B898" s="2"/>
      <c r="C898" s="2"/>
      <c r="D898" s="2"/>
      <c r="E898" s="2"/>
      <c r="F898" s="2"/>
      <c r="G898" s="2"/>
      <c r="H898" s="2"/>
      <c r="I898" s="1"/>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row>
    <row r="899" spans="1:59" ht="15.75" customHeight="1" x14ac:dyDescent="0.2">
      <c r="A899" s="1"/>
      <c r="B899" s="2"/>
      <c r="C899" s="2"/>
      <c r="D899" s="2"/>
      <c r="E899" s="2"/>
      <c r="F899" s="2"/>
      <c r="G899" s="2"/>
      <c r="H899" s="2"/>
      <c r="I899" s="1"/>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row>
    <row r="900" spans="1:59" ht="15.75" customHeight="1" x14ac:dyDescent="0.2">
      <c r="A900" s="1"/>
      <c r="B900" s="2"/>
      <c r="C900" s="2"/>
      <c r="D900" s="2"/>
      <c r="E900" s="2"/>
      <c r="F900" s="2"/>
      <c r="G900" s="2"/>
      <c r="H900" s="2"/>
      <c r="I900" s="1"/>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row>
    <row r="901" spans="1:59" ht="15.75" customHeight="1" x14ac:dyDescent="0.2">
      <c r="A901" s="1"/>
      <c r="B901" s="2"/>
      <c r="C901" s="2"/>
      <c r="D901" s="2"/>
      <c r="E901" s="2"/>
      <c r="F901" s="2"/>
      <c r="G901" s="2"/>
      <c r="H901" s="2"/>
      <c r="I901" s="1"/>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row>
    <row r="902" spans="1:59" ht="15.75" customHeight="1" x14ac:dyDescent="0.2">
      <c r="A902" s="1"/>
      <c r="B902" s="2"/>
      <c r="C902" s="2"/>
      <c r="D902" s="2"/>
      <c r="E902" s="2"/>
      <c r="F902" s="2"/>
      <c r="G902" s="2"/>
      <c r="H902" s="2"/>
      <c r="I902" s="1"/>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row>
    <row r="903" spans="1:59" ht="15.75" customHeight="1" x14ac:dyDescent="0.2">
      <c r="A903" s="1"/>
      <c r="B903" s="2"/>
      <c r="C903" s="2"/>
      <c r="D903" s="2"/>
      <c r="E903" s="2"/>
      <c r="F903" s="2"/>
      <c r="G903" s="2"/>
      <c r="H903" s="2"/>
      <c r="I903" s="1"/>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row>
    <row r="904" spans="1:59" ht="15.75" customHeight="1" x14ac:dyDescent="0.2">
      <c r="A904" s="1"/>
      <c r="B904" s="2"/>
      <c r="C904" s="2"/>
      <c r="D904" s="2"/>
      <c r="E904" s="2"/>
      <c r="F904" s="2"/>
      <c r="G904" s="2"/>
      <c r="H904" s="2"/>
      <c r="I904" s="1"/>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row>
    <row r="905" spans="1:59" ht="15.75" customHeight="1" x14ac:dyDescent="0.2">
      <c r="A905" s="1"/>
      <c r="B905" s="2"/>
      <c r="C905" s="2"/>
      <c r="D905" s="2"/>
      <c r="E905" s="2"/>
      <c r="F905" s="2"/>
      <c r="G905" s="2"/>
      <c r="H905" s="2"/>
      <c r="I905" s="1"/>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row>
    <row r="906" spans="1:59" ht="15.75" customHeight="1" x14ac:dyDescent="0.2">
      <c r="A906" s="1"/>
      <c r="B906" s="2"/>
      <c r="C906" s="2"/>
      <c r="D906" s="2"/>
      <c r="E906" s="2"/>
      <c r="F906" s="2"/>
      <c r="G906" s="2"/>
      <c r="H906" s="2"/>
      <c r="I906" s="1"/>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row>
    <row r="907" spans="1:59" ht="15.75" customHeight="1" x14ac:dyDescent="0.2">
      <c r="A907" s="1"/>
      <c r="B907" s="2"/>
      <c r="C907" s="2"/>
      <c r="D907" s="2"/>
      <c r="E907" s="2"/>
      <c r="F907" s="2"/>
      <c r="G907" s="2"/>
      <c r="H907" s="2"/>
      <c r="I907" s="1"/>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row>
    <row r="908" spans="1:59" ht="15.75" customHeight="1" x14ac:dyDescent="0.2">
      <c r="A908" s="1"/>
      <c r="B908" s="2"/>
      <c r="C908" s="2"/>
      <c r="D908" s="2"/>
      <c r="E908" s="2"/>
      <c r="F908" s="2"/>
      <c r="G908" s="2"/>
      <c r="H908" s="2"/>
      <c r="I908" s="1"/>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row>
    <row r="909" spans="1:59" ht="15.75" customHeight="1" x14ac:dyDescent="0.2">
      <c r="A909" s="1"/>
      <c r="B909" s="2"/>
      <c r="C909" s="2"/>
      <c r="D909" s="2"/>
      <c r="E909" s="2"/>
      <c r="F909" s="2"/>
      <c r="G909" s="2"/>
      <c r="H909" s="2"/>
      <c r="I909" s="1"/>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row>
    <row r="910" spans="1:59" ht="15.75" customHeight="1" x14ac:dyDescent="0.2">
      <c r="A910" s="1"/>
      <c r="B910" s="2"/>
      <c r="C910" s="2"/>
      <c r="D910" s="2"/>
      <c r="E910" s="2"/>
      <c r="F910" s="2"/>
      <c r="G910" s="2"/>
      <c r="H910" s="2"/>
      <c r="I910" s="1"/>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row>
    <row r="911" spans="1:59" ht="15.75" customHeight="1" x14ac:dyDescent="0.2">
      <c r="A911" s="1"/>
      <c r="B911" s="2"/>
      <c r="C911" s="2"/>
      <c r="D911" s="2"/>
      <c r="E911" s="2"/>
      <c r="F911" s="2"/>
      <c r="G911" s="2"/>
      <c r="H911" s="2"/>
      <c r="I911" s="1"/>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row>
    <row r="912" spans="1:59" ht="15.75" customHeight="1" x14ac:dyDescent="0.2">
      <c r="A912" s="1"/>
      <c r="B912" s="2"/>
      <c r="C912" s="2"/>
      <c r="D912" s="2"/>
      <c r="E912" s="2"/>
      <c r="F912" s="2"/>
      <c r="G912" s="2"/>
      <c r="H912" s="2"/>
      <c r="I912" s="1"/>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row>
    <row r="913" spans="1:59" ht="15.75" customHeight="1" x14ac:dyDescent="0.2">
      <c r="A913" s="1"/>
      <c r="B913" s="2"/>
      <c r="C913" s="2"/>
      <c r="D913" s="2"/>
      <c r="E913" s="2"/>
      <c r="F913" s="2"/>
      <c r="G913" s="2"/>
      <c r="H913" s="2"/>
      <c r="I913" s="1"/>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row>
    <row r="914" spans="1:59" ht="15.75" customHeight="1" x14ac:dyDescent="0.2">
      <c r="A914" s="1"/>
      <c r="B914" s="2"/>
      <c r="C914" s="2"/>
      <c r="D914" s="2"/>
      <c r="E914" s="2"/>
      <c r="F914" s="2"/>
      <c r="G914" s="2"/>
      <c r="H914" s="2"/>
      <c r="I914" s="1"/>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row>
    <row r="915" spans="1:59" ht="15.75" customHeight="1" x14ac:dyDescent="0.2">
      <c r="A915" s="1"/>
      <c r="B915" s="2"/>
      <c r="C915" s="2"/>
      <c r="D915" s="2"/>
      <c r="E915" s="2"/>
      <c r="F915" s="2"/>
      <c r="G915" s="2"/>
      <c r="H915" s="2"/>
      <c r="I915" s="1"/>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row>
    <row r="916" spans="1:59" ht="15.75" customHeight="1" x14ac:dyDescent="0.2">
      <c r="A916" s="1"/>
      <c r="B916" s="2"/>
      <c r="C916" s="2"/>
      <c r="D916" s="2"/>
      <c r="E916" s="2"/>
      <c r="F916" s="2"/>
      <c r="G916" s="2"/>
      <c r="H916" s="2"/>
      <c r="I916" s="1"/>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row>
    <row r="917" spans="1:59" ht="15.75" customHeight="1" x14ac:dyDescent="0.2">
      <c r="A917" s="1"/>
      <c r="B917" s="2"/>
      <c r="C917" s="2"/>
      <c r="D917" s="2"/>
      <c r="E917" s="2"/>
      <c r="F917" s="2"/>
      <c r="G917" s="2"/>
      <c r="H917" s="2"/>
      <c r="I917" s="1"/>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row>
    <row r="918" spans="1:59" ht="15.75" customHeight="1" x14ac:dyDescent="0.2">
      <c r="A918" s="1"/>
      <c r="B918" s="2"/>
      <c r="C918" s="2"/>
      <c r="D918" s="2"/>
      <c r="E918" s="2"/>
      <c r="F918" s="2"/>
      <c r="G918" s="2"/>
      <c r="H918" s="2"/>
      <c r="I918" s="1"/>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row>
    <row r="919" spans="1:59" ht="15.75" customHeight="1" x14ac:dyDescent="0.2">
      <c r="A919" s="1"/>
      <c r="B919" s="2"/>
      <c r="C919" s="2"/>
      <c r="D919" s="2"/>
      <c r="E919" s="2"/>
      <c r="F919" s="2"/>
      <c r="G919" s="2"/>
      <c r="H919" s="2"/>
      <c r="I919" s="1"/>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row>
    <row r="920" spans="1:59" ht="15.75" customHeight="1" x14ac:dyDescent="0.2">
      <c r="A920" s="1"/>
      <c r="B920" s="2"/>
      <c r="C920" s="2"/>
      <c r="D920" s="2"/>
      <c r="E920" s="2"/>
      <c r="F920" s="2"/>
      <c r="G920" s="2"/>
      <c r="H920" s="2"/>
      <c r="I920" s="1"/>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row>
    <row r="921" spans="1:59" ht="15.75" customHeight="1" x14ac:dyDescent="0.2">
      <c r="A921" s="1"/>
      <c r="B921" s="2"/>
      <c r="C921" s="2"/>
      <c r="D921" s="2"/>
      <c r="E921" s="2"/>
      <c r="F921" s="2"/>
      <c r="G921" s="2"/>
      <c r="H921" s="2"/>
      <c r="I921" s="1"/>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row>
    <row r="922" spans="1:59" ht="15.75" customHeight="1" x14ac:dyDescent="0.2">
      <c r="A922" s="1"/>
      <c r="B922" s="2"/>
      <c r="C922" s="2"/>
      <c r="D922" s="2"/>
      <c r="E922" s="2"/>
      <c r="F922" s="2"/>
      <c r="G922" s="2"/>
      <c r="H922" s="2"/>
      <c r="I922" s="1"/>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row>
    <row r="923" spans="1:59" ht="15.75" customHeight="1" x14ac:dyDescent="0.2">
      <c r="A923" s="1"/>
      <c r="B923" s="2"/>
      <c r="C923" s="2"/>
      <c r="D923" s="2"/>
      <c r="E923" s="2"/>
      <c r="F923" s="2"/>
      <c r="G923" s="2"/>
      <c r="H923" s="2"/>
      <c r="I923" s="1"/>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row>
    <row r="924" spans="1:59" ht="15.75" customHeight="1" x14ac:dyDescent="0.2">
      <c r="A924" s="1"/>
      <c r="B924" s="2"/>
      <c r="C924" s="2"/>
      <c r="D924" s="2"/>
      <c r="E924" s="2"/>
      <c r="F924" s="2"/>
      <c r="G924" s="2"/>
      <c r="H924" s="2"/>
      <c r="I924" s="1"/>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row>
    <row r="925" spans="1:59" ht="15.75" customHeight="1" x14ac:dyDescent="0.2">
      <c r="A925" s="1"/>
      <c r="B925" s="2"/>
      <c r="C925" s="2"/>
      <c r="D925" s="2"/>
      <c r="E925" s="2"/>
      <c r="F925" s="2"/>
      <c r="G925" s="2"/>
      <c r="H925" s="2"/>
      <c r="I925" s="1"/>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row>
    <row r="926" spans="1:59" ht="15.75" customHeight="1" x14ac:dyDescent="0.2">
      <c r="A926" s="1"/>
      <c r="B926" s="2"/>
      <c r="C926" s="2"/>
      <c r="D926" s="2"/>
      <c r="E926" s="2"/>
      <c r="F926" s="2"/>
      <c r="G926" s="2"/>
      <c r="H926" s="2"/>
      <c r="I926" s="1"/>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row>
    <row r="927" spans="1:59" ht="15.75" customHeight="1" x14ac:dyDescent="0.2">
      <c r="A927" s="1"/>
      <c r="B927" s="2"/>
      <c r="C927" s="2"/>
      <c r="D927" s="2"/>
      <c r="E927" s="2"/>
      <c r="F927" s="2"/>
      <c r="G927" s="2"/>
      <c r="H927" s="2"/>
      <c r="I927" s="1"/>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row>
    <row r="928" spans="1:59" ht="15.75" customHeight="1" x14ac:dyDescent="0.2">
      <c r="A928" s="1"/>
      <c r="B928" s="2"/>
      <c r="C928" s="2"/>
      <c r="D928" s="2"/>
      <c r="E928" s="2"/>
      <c r="F928" s="2"/>
      <c r="G928" s="2"/>
      <c r="H928" s="2"/>
      <c r="I928" s="1"/>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row>
    <row r="929" spans="1:59" ht="15.75" customHeight="1" x14ac:dyDescent="0.2">
      <c r="A929" s="1"/>
      <c r="B929" s="2"/>
      <c r="C929" s="2"/>
      <c r="D929" s="2"/>
      <c r="E929" s="2"/>
      <c r="F929" s="2"/>
      <c r="G929" s="2"/>
      <c r="H929" s="2"/>
      <c r="I929" s="1"/>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row>
    <row r="930" spans="1:59" ht="15.75" customHeight="1" x14ac:dyDescent="0.2">
      <c r="A930" s="1"/>
      <c r="B930" s="2"/>
      <c r="C930" s="2"/>
      <c r="D930" s="2"/>
      <c r="E930" s="2"/>
      <c r="F930" s="2"/>
      <c r="G930" s="2"/>
      <c r="H930" s="2"/>
      <c r="I930" s="1"/>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row>
    <row r="931" spans="1:59" ht="15.75" customHeight="1" x14ac:dyDescent="0.2">
      <c r="A931" s="1"/>
      <c r="B931" s="2"/>
      <c r="C931" s="2"/>
      <c r="D931" s="2"/>
      <c r="E931" s="2"/>
      <c r="F931" s="2"/>
      <c r="G931" s="2"/>
      <c r="H931" s="2"/>
      <c r="I931" s="1"/>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row>
    <row r="932" spans="1:59" ht="15.75" customHeight="1" x14ac:dyDescent="0.2">
      <c r="A932" s="1"/>
      <c r="B932" s="2"/>
      <c r="C932" s="2"/>
      <c r="D932" s="2"/>
      <c r="E932" s="2"/>
      <c r="F932" s="2"/>
      <c r="G932" s="2"/>
      <c r="H932" s="2"/>
      <c r="I932" s="1"/>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row>
    <row r="933" spans="1:59" ht="15.75" customHeight="1" x14ac:dyDescent="0.2">
      <c r="A933" s="1"/>
      <c r="B933" s="2"/>
      <c r="C933" s="2"/>
      <c r="D933" s="2"/>
      <c r="E933" s="2"/>
      <c r="F933" s="2"/>
      <c r="G933" s="2"/>
      <c r="H933" s="2"/>
      <c r="I933" s="1"/>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row>
    <row r="934" spans="1:59" ht="15.75" customHeight="1" x14ac:dyDescent="0.2">
      <c r="A934" s="1"/>
      <c r="B934" s="2"/>
      <c r="C934" s="2"/>
      <c r="D934" s="2"/>
      <c r="E934" s="2"/>
      <c r="F934" s="2"/>
      <c r="G934" s="2"/>
      <c r="H934" s="2"/>
      <c r="I934" s="1"/>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row>
    <row r="935" spans="1:59" ht="15.75" customHeight="1" x14ac:dyDescent="0.2">
      <c r="A935" s="1"/>
      <c r="B935" s="2"/>
      <c r="C935" s="2"/>
      <c r="D935" s="2"/>
      <c r="E935" s="2"/>
      <c r="F935" s="2"/>
      <c r="G935" s="2"/>
      <c r="H935" s="2"/>
      <c r="I935" s="1"/>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row>
    <row r="936" spans="1:59" ht="15.75" customHeight="1" x14ac:dyDescent="0.2">
      <c r="A936" s="1"/>
      <c r="B936" s="2"/>
      <c r="C936" s="2"/>
      <c r="D936" s="2"/>
      <c r="E936" s="2"/>
      <c r="F936" s="2"/>
      <c r="G936" s="2"/>
      <c r="H936" s="2"/>
      <c r="I936" s="1"/>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row>
    <row r="937" spans="1:59" ht="15.75" customHeight="1" x14ac:dyDescent="0.2">
      <c r="A937" s="1"/>
      <c r="B937" s="2"/>
      <c r="C937" s="2"/>
      <c r="D937" s="2"/>
      <c r="E937" s="2"/>
      <c r="F937" s="2"/>
      <c r="G937" s="2"/>
      <c r="H937" s="2"/>
      <c r="I937" s="1"/>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row>
    <row r="938" spans="1:59" ht="15.75" customHeight="1" x14ac:dyDescent="0.2">
      <c r="A938" s="1"/>
      <c r="B938" s="2"/>
      <c r="C938" s="2"/>
      <c r="D938" s="2"/>
      <c r="E938" s="2"/>
      <c r="F938" s="2"/>
      <c r="G938" s="2"/>
      <c r="H938" s="2"/>
      <c r="I938" s="1"/>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row>
    <row r="939" spans="1:59" ht="15.75" customHeight="1" x14ac:dyDescent="0.2">
      <c r="A939" s="1"/>
      <c r="B939" s="2"/>
      <c r="C939" s="2"/>
      <c r="D939" s="2"/>
      <c r="E939" s="2"/>
      <c r="F939" s="2"/>
      <c r="G939" s="2"/>
      <c r="H939" s="2"/>
      <c r="I939" s="1"/>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row>
    <row r="940" spans="1:59" ht="15.75" customHeight="1" x14ac:dyDescent="0.2">
      <c r="A940" s="1"/>
      <c r="B940" s="2"/>
      <c r="C940" s="2"/>
      <c r="D940" s="2"/>
      <c r="E940" s="2"/>
      <c r="F940" s="2"/>
      <c r="G940" s="2"/>
      <c r="H940" s="2"/>
      <c r="I940" s="1"/>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row>
    <row r="941" spans="1:59" ht="15.75" customHeight="1" x14ac:dyDescent="0.2">
      <c r="A941" s="1"/>
      <c r="B941" s="2"/>
      <c r="C941" s="2"/>
      <c r="D941" s="2"/>
      <c r="E941" s="2"/>
      <c r="F941" s="2"/>
      <c r="G941" s="2"/>
      <c r="H941" s="2"/>
      <c r="I941" s="1"/>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row>
    <row r="942" spans="1:59" ht="15.75" customHeight="1" x14ac:dyDescent="0.2">
      <c r="A942" s="1"/>
      <c r="B942" s="2"/>
      <c r="C942" s="2"/>
      <c r="D942" s="2"/>
      <c r="E942" s="2"/>
      <c r="F942" s="2"/>
      <c r="G942" s="2"/>
      <c r="H942" s="2"/>
      <c r="I942" s="1"/>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row>
    <row r="943" spans="1:59" ht="15.75" customHeight="1" x14ac:dyDescent="0.2">
      <c r="A943" s="1"/>
      <c r="B943" s="2"/>
      <c r="C943" s="2"/>
      <c r="D943" s="2"/>
      <c r="E943" s="2"/>
      <c r="F943" s="2"/>
      <c r="G943" s="2"/>
      <c r="H943" s="2"/>
      <c r="I943" s="1"/>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row>
    <row r="944" spans="1:59" ht="15.75" customHeight="1" x14ac:dyDescent="0.2">
      <c r="A944" s="1"/>
      <c r="B944" s="2"/>
      <c r="C944" s="2"/>
      <c r="D944" s="2"/>
      <c r="E944" s="2"/>
      <c r="F944" s="2"/>
      <c r="G944" s="2"/>
      <c r="H944" s="2"/>
      <c r="I944" s="1"/>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row>
    <row r="945" spans="1:59" ht="15.75" customHeight="1" x14ac:dyDescent="0.2">
      <c r="A945" s="1"/>
      <c r="B945" s="2"/>
      <c r="C945" s="2"/>
      <c r="D945" s="2"/>
      <c r="E945" s="2"/>
      <c r="F945" s="2"/>
      <c r="G945" s="2"/>
      <c r="H945" s="2"/>
      <c r="I945" s="1"/>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row>
    <row r="946" spans="1:59" ht="15.75" customHeight="1" x14ac:dyDescent="0.2">
      <c r="A946" s="1"/>
      <c r="B946" s="2"/>
      <c r="C946" s="2"/>
      <c r="D946" s="2"/>
      <c r="E946" s="2"/>
      <c r="F946" s="2"/>
      <c r="G946" s="2"/>
      <c r="H946" s="2"/>
      <c r="I946" s="1"/>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row>
    <row r="947" spans="1:59" ht="15.75" customHeight="1" x14ac:dyDescent="0.2">
      <c r="A947" s="1"/>
      <c r="B947" s="2"/>
      <c r="C947" s="2"/>
      <c r="D947" s="2"/>
      <c r="E947" s="2"/>
      <c r="F947" s="2"/>
      <c r="G947" s="2"/>
      <c r="H947" s="2"/>
      <c r="I947" s="1"/>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row>
    <row r="948" spans="1:59" ht="15.75" customHeight="1" x14ac:dyDescent="0.2">
      <c r="A948" s="1"/>
      <c r="B948" s="2"/>
      <c r="C948" s="2"/>
      <c r="D948" s="2"/>
      <c r="E948" s="2"/>
      <c r="F948" s="2"/>
      <c r="G948" s="2"/>
      <c r="H948" s="2"/>
      <c r="I948" s="1"/>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row>
    <row r="949" spans="1:59" ht="15.75" customHeight="1" x14ac:dyDescent="0.2">
      <c r="A949" s="1"/>
      <c r="B949" s="2"/>
      <c r="C949" s="2"/>
      <c r="D949" s="2"/>
      <c r="E949" s="2"/>
      <c r="F949" s="2"/>
      <c r="G949" s="2"/>
      <c r="H949" s="2"/>
      <c r="I949" s="1"/>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row>
    <row r="950" spans="1:59" ht="15.75" customHeight="1" x14ac:dyDescent="0.2">
      <c r="A950" s="1"/>
      <c r="B950" s="2"/>
      <c r="C950" s="2"/>
      <c r="D950" s="2"/>
      <c r="E950" s="2"/>
      <c r="F950" s="2"/>
      <c r="G950" s="2"/>
      <c r="H950" s="2"/>
      <c r="I950" s="1"/>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row>
    <row r="951" spans="1:59" ht="15.75" customHeight="1" x14ac:dyDescent="0.2">
      <c r="A951" s="1"/>
      <c r="B951" s="2"/>
      <c r="C951" s="2"/>
      <c r="D951" s="2"/>
      <c r="E951" s="2"/>
      <c r="F951" s="2"/>
      <c r="G951" s="2"/>
      <c r="H951" s="2"/>
      <c r="I951" s="1"/>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row>
    <row r="952" spans="1:59" ht="15.75" customHeight="1" x14ac:dyDescent="0.2">
      <c r="A952" s="1"/>
      <c r="B952" s="2"/>
      <c r="C952" s="2"/>
      <c r="D952" s="2"/>
      <c r="E952" s="2"/>
      <c r="F952" s="2"/>
      <c r="G952" s="2"/>
      <c r="H952" s="2"/>
      <c r="I952" s="1"/>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row>
    <row r="953" spans="1:59" ht="15.75" customHeight="1" x14ac:dyDescent="0.2">
      <c r="A953" s="1"/>
      <c r="B953" s="2"/>
      <c r="C953" s="2"/>
      <c r="D953" s="2"/>
      <c r="E953" s="2"/>
      <c r="F953" s="2"/>
      <c r="G953" s="2"/>
      <c r="H953" s="2"/>
      <c r="I953" s="1"/>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row>
    <row r="954" spans="1:59" ht="15.75" customHeight="1" x14ac:dyDescent="0.2">
      <c r="A954" s="1"/>
      <c r="B954" s="2"/>
      <c r="C954" s="2"/>
      <c r="D954" s="2"/>
      <c r="E954" s="2"/>
      <c r="F954" s="2"/>
      <c r="G954" s="2"/>
      <c r="H954" s="2"/>
      <c r="I954" s="1"/>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row>
    <row r="955" spans="1:59" ht="15.75" customHeight="1" x14ac:dyDescent="0.2">
      <c r="A955" s="1"/>
      <c r="B955" s="2"/>
      <c r="C955" s="2"/>
      <c r="D955" s="2"/>
      <c r="E955" s="2"/>
      <c r="F955" s="2"/>
      <c r="G955" s="2"/>
      <c r="H955" s="2"/>
      <c r="I955" s="1"/>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row>
    <row r="956" spans="1:59" ht="15.75" customHeight="1" x14ac:dyDescent="0.2">
      <c r="A956" s="1"/>
      <c r="B956" s="2"/>
      <c r="C956" s="2"/>
      <c r="D956" s="2"/>
      <c r="E956" s="2"/>
      <c r="F956" s="2"/>
      <c r="G956" s="2"/>
      <c r="H956" s="2"/>
      <c r="I956" s="1"/>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row>
    <row r="957" spans="1:59" ht="15.75" customHeight="1" x14ac:dyDescent="0.2">
      <c r="A957" s="1"/>
      <c r="B957" s="2"/>
      <c r="C957" s="2"/>
      <c r="D957" s="2"/>
      <c r="E957" s="2"/>
      <c r="F957" s="2"/>
      <c r="G957" s="2"/>
      <c r="H957" s="2"/>
      <c r="I957" s="1"/>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row>
    <row r="958" spans="1:59" ht="15.75" customHeight="1" x14ac:dyDescent="0.2">
      <c r="A958" s="1"/>
      <c r="B958" s="2"/>
      <c r="C958" s="2"/>
      <c r="D958" s="2"/>
      <c r="E958" s="2"/>
      <c r="F958" s="2"/>
      <c r="G958" s="2"/>
      <c r="H958" s="2"/>
      <c r="I958" s="1"/>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row>
    <row r="959" spans="1:59" ht="15.75" customHeight="1" x14ac:dyDescent="0.2">
      <c r="A959" s="1"/>
      <c r="B959" s="2"/>
      <c r="C959" s="2"/>
      <c r="D959" s="2"/>
      <c r="E959" s="2"/>
      <c r="F959" s="2"/>
      <c r="G959" s="2"/>
      <c r="H959" s="2"/>
      <c r="I959" s="1"/>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row>
    <row r="960" spans="1:59" ht="15.75" customHeight="1" x14ac:dyDescent="0.2">
      <c r="A960" s="1"/>
      <c r="B960" s="2"/>
      <c r="C960" s="2"/>
      <c r="D960" s="2"/>
      <c r="E960" s="2"/>
      <c r="F960" s="2"/>
      <c r="G960" s="2"/>
      <c r="H960" s="2"/>
      <c r="I960" s="1"/>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row>
    <row r="961" spans="1:59" ht="15.75" customHeight="1" x14ac:dyDescent="0.2">
      <c r="A961" s="1"/>
      <c r="B961" s="2"/>
      <c r="C961" s="2"/>
      <c r="D961" s="2"/>
      <c r="E961" s="2"/>
      <c r="F961" s="2"/>
      <c r="G961" s="2"/>
      <c r="H961" s="2"/>
      <c r="I961" s="1"/>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row>
    <row r="962" spans="1:59" ht="15.75" customHeight="1" x14ac:dyDescent="0.2">
      <c r="A962" s="1"/>
      <c r="B962" s="2"/>
      <c r="C962" s="2"/>
      <c r="D962" s="2"/>
      <c r="E962" s="2"/>
      <c r="F962" s="2"/>
      <c r="G962" s="2"/>
      <c r="H962" s="2"/>
      <c r="I962" s="1"/>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row>
    <row r="963" spans="1:59" ht="15.75" customHeight="1" x14ac:dyDescent="0.2">
      <c r="A963" s="1"/>
      <c r="B963" s="2"/>
      <c r="C963" s="2"/>
      <c r="D963" s="2"/>
      <c r="E963" s="2"/>
      <c r="F963" s="2"/>
      <c r="G963" s="2"/>
      <c r="H963" s="2"/>
      <c r="I963" s="1"/>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row>
    <row r="964" spans="1:59" ht="15.75" customHeight="1" x14ac:dyDescent="0.2">
      <c r="A964" s="1"/>
      <c r="B964" s="2"/>
      <c r="C964" s="2"/>
      <c r="D964" s="2"/>
      <c r="E964" s="2"/>
      <c r="F964" s="2"/>
      <c r="G964" s="2"/>
      <c r="H964" s="2"/>
      <c r="I964" s="1"/>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row>
    <row r="965" spans="1:59" ht="15.75" customHeight="1" x14ac:dyDescent="0.2">
      <c r="A965" s="1"/>
      <c r="B965" s="2"/>
      <c r="C965" s="2"/>
      <c r="D965" s="2"/>
      <c r="E965" s="2"/>
      <c r="F965" s="2"/>
      <c r="G965" s="2"/>
      <c r="H965" s="2"/>
      <c r="I965" s="1"/>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row>
    <row r="966" spans="1:59" ht="15.75" customHeight="1" x14ac:dyDescent="0.2">
      <c r="A966" s="1"/>
      <c r="B966" s="2"/>
      <c r="C966" s="2"/>
      <c r="D966" s="2"/>
      <c r="E966" s="2"/>
      <c r="F966" s="2"/>
      <c r="G966" s="2"/>
      <c r="H966" s="2"/>
      <c r="I966" s="1"/>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row>
    <row r="967" spans="1:59" ht="15.75" customHeight="1" x14ac:dyDescent="0.2">
      <c r="A967" s="1"/>
      <c r="B967" s="2"/>
      <c r="C967" s="2"/>
      <c r="D967" s="2"/>
      <c r="E967" s="2"/>
      <c r="F967" s="2"/>
      <c r="G967" s="2"/>
      <c r="H967" s="2"/>
      <c r="I967" s="1"/>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row>
    <row r="968" spans="1:59" ht="15.75" customHeight="1" x14ac:dyDescent="0.2">
      <c r="A968" s="1"/>
      <c r="B968" s="2"/>
      <c r="C968" s="2"/>
      <c r="D968" s="2"/>
      <c r="E968" s="2"/>
      <c r="F968" s="2"/>
      <c r="G968" s="2"/>
      <c r="H968" s="2"/>
      <c r="I968" s="1"/>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row>
    <row r="969" spans="1:59" ht="15.75" customHeight="1" x14ac:dyDescent="0.2">
      <c r="A969" s="1"/>
      <c r="B969" s="2"/>
      <c r="C969" s="2"/>
      <c r="D969" s="2"/>
      <c r="E969" s="2"/>
      <c r="F969" s="2"/>
      <c r="G969" s="2"/>
      <c r="H969" s="2"/>
      <c r="I969" s="1"/>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row>
    <row r="970" spans="1:59" ht="15.75" customHeight="1" x14ac:dyDescent="0.2">
      <c r="A970" s="1"/>
      <c r="B970" s="2"/>
      <c r="C970" s="2"/>
      <c r="D970" s="2"/>
      <c r="E970" s="2"/>
      <c r="F970" s="2"/>
      <c r="G970" s="2"/>
      <c r="H970" s="2"/>
      <c r="I970" s="1"/>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row>
    <row r="971" spans="1:59" ht="15.75" customHeight="1" x14ac:dyDescent="0.2">
      <c r="A971" s="1"/>
      <c r="B971" s="2"/>
      <c r="C971" s="2"/>
      <c r="D971" s="2"/>
      <c r="E971" s="2"/>
      <c r="F971" s="2"/>
      <c r="G971" s="2"/>
      <c r="H971" s="2"/>
      <c r="I971" s="1"/>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row>
    <row r="972" spans="1:59" ht="15.75" customHeight="1" x14ac:dyDescent="0.2">
      <c r="A972" s="1"/>
      <c r="B972" s="2"/>
      <c r="C972" s="2"/>
      <c r="D972" s="2"/>
      <c r="E972" s="2"/>
      <c r="F972" s="2"/>
      <c r="G972" s="2"/>
      <c r="H972" s="2"/>
      <c r="I972" s="1"/>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row>
    <row r="973" spans="1:59" ht="15.75" customHeight="1" x14ac:dyDescent="0.2">
      <c r="A973" s="1"/>
      <c r="B973" s="2"/>
      <c r="C973" s="2"/>
      <c r="D973" s="2"/>
      <c r="E973" s="2"/>
      <c r="F973" s="2"/>
      <c r="G973" s="2"/>
      <c r="H973" s="2"/>
      <c r="I973" s="1"/>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row>
    <row r="974" spans="1:59" ht="15.75" customHeight="1" x14ac:dyDescent="0.2">
      <c r="A974" s="1"/>
      <c r="B974" s="2"/>
      <c r="C974" s="2"/>
      <c r="D974" s="2"/>
      <c r="E974" s="2"/>
      <c r="F974" s="2"/>
      <c r="G974" s="2"/>
      <c r="H974" s="2"/>
      <c r="I974" s="1"/>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row>
    <row r="975" spans="1:59" ht="15.75" customHeight="1" x14ac:dyDescent="0.2">
      <c r="A975" s="1"/>
      <c r="B975" s="2"/>
      <c r="C975" s="2"/>
      <c r="D975" s="2"/>
      <c r="E975" s="2"/>
      <c r="F975" s="2"/>
      <c r="G975" s="2"/>
      <c r="H975" s="2"/>
      <c r="I975" s="1"/>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row>
    <row r="976" spans="1:59" ht="15.75" customHeight="1" x14ac:dyDescent="0.2">
      <c r="A976" s="1"/>
      <c r="B976" s="2"/>
      <c r="C976" s="2"/>
      <c r="D976" s="2"/>
      <c r="E976" s="2"/>
      <c r="F976" s="2"/>
      <c r="G976" s="2"/>
      <c r="H976" s="2"/>
      <c r="I976" s="1"/>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row>
    <row r="977" spans="1:59" ht="15.75" customHeight="1" x14ac:dyDescent="0.2">
      <c r="A977" s="1"/>
      <c r="B977" s="2"/>
      <c r="C977" s="2"/>
      <c r="D977" s="2"/>
      <c r="E977" s="2"/>
      <c r="F977" s="2"/>
      <c r="G977" s="2"/>
      <c r="H977" s="2"/>
      <c r="I977" s="1"/>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row>
    <row r="978" spans="1:59" ht="15.75" customHeight="1" x14ac:dyDescent="0.2">
      <c r="A978" s="1"/>
      <c r="B978" s="2"/>
      <c r="C978" s="2"/>
      <c r="D978" s="2"/>
      <c r="E978" s="2"/>
      <c r="F978" s="2"/>
      <c r="G978" s="2"/>
      <c r="H978" s="2"/>
      <c r="I978" s="1"/>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row>
    <row r="979" spans="1:59" ht="15.75" customHeight="1" x14ac:dyDescent="0.2">
      <c r="A979" s="1"/>
      <c r="B979" s="2"/>
      <c r="C979" s="2"/>
      <c r="D979" s="2"/>
      <c r="E979" s="2"/>
      <c r="F979" s="2"/>
      <c r="G979" s="2"/>
      <c r="H979" s="2"/>
      <c r="I979" s="1"/>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row>
    <row r="980" spans="1:59" ht="15.75" customHeight="1" x14ac:dyDescent="0.2">
      <c r="A980" s="1"/>
      <c r="B980" s="2"/>
      <c r="C980" s="2"/>
      <c r="D980" s="2"/>
      <c r="E980" s="2"/>
      <c r="F980" s="2"/>
      <c r="G980" s="2"/>
      <c r="H980" s="2"/>
      <c r="I980" s="1"/>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row>
    <row r="981" spans="1:59" ht="15.75" customHeight="1" x14ac:dyDescent="0.2">
      <c r="A981" s="1"/>
      <c r="B981" s="2"/>
      <c r="C981" s="2"/>
      <c r="D981" s="2"/>
      <c r="E981" s="2"/>
      <c r="F981" s="2"/>
      <c r="G981" s="2"/>
      <c r="H981" s="2"/>
      <c r="I981" s="1"/>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row>
    <row r="982" spans="1:59" ht="15.75" customHeight="1" x14ac:dyDescent="0.2">
      <c r="A982" s="1"/>
      <c r="B982" s="2"/>
      <c r="C982" s="2"/>
      <c r="D982" s="2"/>
      <c r="E982" s="2"/>
      <c r="F982" s="2"/>
      <c r="G982" s="2"/>
      <c r="H982" s="2"/>
      <c r="I982" s="1"/>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row>
    <row r="983" spans="1:59" ht="15.75" customHeight="1" x14ac:dyDescent="0.2">
      <c r="A983" s="1"/>
      <c r="B983" s="2"/>
      <c r="C983" s="2"/>
      <c r="D983" s="2"/>
      <c r="E983" s="2"/>
      <c r="F983" s="2"/>
      <c r="G983" s="2"/>
      <c r="H983" s="2"/>
      <c r="I983" s="1"/>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row>
    <row r="984" spans="1:59" ht="15.75" customHeight="1" x14ac:dyDescent="0.2">
      <c r="A984" s="1"/>
      <c r="B984" s="2"/>
      <c r="C984" s="2"/>
      <c r="D984" s="2"/>
      <c r="E984" s="2"/>
      <c r="F984" s="2"/>
      <c r="G984" s="2"/>
      <c r="H984" s="2"/>
      <c r="I984" s="1"/>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row>
    <row r="985" spans="1:59" ht="15.75" customHeight="1" x14ac:dyDescent="0.2">
      <c r="A985" s="1"/>
      <c r="B985" s="2"/>
      <c r="C985" s="2"/>
      <c r="D985" s="2"/>
      <c r="E985" s="2"/>
      <c r="F985" s="2"/>
      <c r="G985" s="2"/>
      <c r="H985" s="2"/>
      <c r="I985" s="1"/>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row>
    <row r="986" spans="1:59" ht="15.75" customHeight="1" x14ac:dyDescent="0.2">
      <c r="A986" s="1"/>
      <c r="B986" s="2"/>
      <c r="C986" s="2"/>
      <c r="D986" s="2"/>
      <c r="E986" s="2"/>
      <c r="F986" s="2"/>
      <c r="G986" s="2"/>
      <c r="H986" s="2"/>
      <c r="I986" s="1"/>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row>
    <row r="987" spans="1:59" ht="15.75" customHeight="1" x14ac:dyDescent="0.2">
      <c r="A987" s="1"/>
      <c r="B987" s="2"/>
      <c r="C987" s="2"/>
      <c r="D987" s="2"/>
      <c r="E987" s="2"/>
      <c r="F987" s="2"/>
      <c r="G987" s="2"/>
      <c r="H987" s="2"/>
      <c r="I987" s="1"/>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row>
    <row r="988" spans="1:59" ht="15.75" customHeight="1" x14ac:dyDescent="0.2">
      <c r="A988" s="1"/>
      <c r="B988" s="2"/>
      <c r="C988" s="2"/>
      <c r="D988" s="2"/>
      <c r="E988" s="2"/>
      <c r="F988" s="2"/>
      <c r="G988" s="2"/>
      <c r="H988" s="2"/>
      <c r="I988" s="1"/>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row>
    <row r="989" spans="1:59" ht="15.75" customHeight="1" x14ac:dyDescent="0.2">
      <c r="A989" s="1"/>
      <c r="B989" s="2"/>
      <c r="C989" s="2"/>
      <c r="D989" s="2"/>
      <c r="E989" s="2"/>
      <c r="F989" s="2"/>
      <c r="G989" s="2"/>
      <c r="H989" s="2"/>
      <c r="I989" s="1"/>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row>
    <row r="990" spans="1:59" ht="15.75" customHeight="1" x14ac:dyDescent="0.2">
      <c r="A990" s="1"/>
      <c r="B990" s="2"/>
      <c r="C990" s="2"/>
      <c r="D990" s="2"/>
      <c r="E990" s="2"/>
      <c r="F990" s="2"/>
      <c r="G990" s="2"/>
      <c r="H990" s="2"/>
      <c r="I990" s="1"/>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row>
    <row r="991" spans="1:59" ht="15.75" customHeight="1" x14ac:dyDescent="0.2">
      <c r="A991" s="1"/>
      <c r="B991" s="2"/>
      <c r="C991" s="2"/>
      <c r="D991" s="2"/>
      <c r="E991" s="2"/>
      <c r="F991" s="2"/>
      <c r="G991" s="2"/>
      <c r="H991" s="2"/>
      <c r="I991" s="1"/>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row>
    <row r="992" spans="1:59" ht="15.75" customHeight="1" x14ac:dyDescent="0.2">
      <c r="A992" s="1"/>
      <c r="B992" s="2"/>
      <c r="C992" s="2"/>
      <c r="D992" s="2"/>
      <c r="E992" s="2"/>
      <c r="F992" s="2"/>
      <c r="G992" s="2"/>
      <c r="H992" s="2"/>
      <c r="I992" s="1"/>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row>
    <row r="993" spans="1:59" ht="15.75" customHeight="1" x14ac:dyDescent="0.2">
      <c r="A993" s="1"/>
      <c r="B993" s="2"/>
      <c r="C993" s="2"/>
      <c r="D993" s="2"/>
      <c r="E993" s="2"/>
      <c r="F993" s="2"/>
      <c r="G993" s="2"/>
      <c r="H993" s="2"/>
      <c r="I993" s="1"/>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row>
    <row r="994" spans="1:59" ht="15.75" customHeight="1" x14ac:dyDescent="0.2">
      <c r="A994" s="1"/>
      <c r="B994" s="2"/>
      <c r="C994" s="2"/>
      <c r="D994" s="2"/>
      <c r="E994" s="2"/>
      <c r="F994" s="2"/>
      <c r="G994" s="2"/>
      <c r="H994" s="2"/>
      <c r="I994" s="1"/>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row>
    <row r="995" spans="1:59" ht="15.75" customHeight="1" x14ac:dyDescent="0.2">
      <c r="A995" s="1"/>
      <c r="B995" s="2"/>
      <c r="C995" s="2"/>
      <c r="D995" s="2"/>
      <c r="E995" s="2"/>
      <c r="F995" s="2"/>
      <c r="G995" s="2"/>
      <c r="H995" s="2"/>
      <c r="I995" s="1"/>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row>
    <row r="996" spans="1:59" ht="15.75" customHeight="1" x14ac:dyDescent="0.2">
      <c r="A996" s="1"/>
      <c r="B996" s="2"/>
      <c r="C996" s="2"/>
      <c r="D996" s="2"/>
      <c r="E996" s="2"/>
      <c r="F996" s="2"/>
      <c r="G996" s="2"/>
      <c r="H996" s="2"/>
      <c r="I996" s="1"/>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row>
    <row r="997" spans="1:59" ht="15.75" customHeight="1" x14ac:dyDescent="0.2">
      <c r="A997" s="1"/>
      <c r="B997" s="2"/>
      <c r="C997" s="2"/>
      <c r="D997" s="2"/>
      <c r="E997" s="2"/>
      <c r="F997" s="2"/>
      <c r="G997" s="2"/>
      <c r="H997" s="2"/>
      <c r="I997" s="1"/>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row>
    <row r="998" spans="1:59" ht="15.75" customHeight="1" x14ac:dyDescent="0.2">
      <c r="A998" s="1"/>
      <c r="B998" s="2"/>
      <c r="C998" s="2"/>
      <c r="D998" s="2"/>
      <c r="E998" s="2"/>
      <c r="F998" s="2"/>
      <c r="G998" s="2"/>
      <c r="H998" s="2"/>
      <c r="I998" s="1"/>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row>
    <row r="999" spans="1:59" ht="15.75" customHeight="1" x14ac:dyDescent="0.2">
      <c r="A999" s="1"/>
      <c r="B999" s="2"/>
      <c r="C999" s="2"/>
      <c r="D999" s="2"/>
      <c r="E999" s="2"/>
      <c r="F999" s="2"/>
      <c r="G999" s="2"/>
      <c r="H999" s="2"/>
      <c r="I999" s="1"/>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row>
    <row r="1000" spans="1:59" ht="15.75" customHeight="1" x14ac:dyDescent="0.2">
      <c r="A1000" s="1"/>
      <c r="B1000" s="2"/>
      <c r="C1000" s="2"/>
      <c r="D1000" s="2"/>
      <c r="E1000" s="2"/>
      <c r="F1000" s="2"/>
      <c r="G1000" s="2"/>
      <c r="H1000" s="2"/>
      <c r="I1000" s="1"/>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row>
  </sheetData>
  <conditionalFormatting sqref="D10:AO10 D12:E17 D22:E32 D33:AO33 D34:G41 D42:AO42 D43:E43 D56:AO56 D71:AO71 D112:AO112 D153:AO153 D194:AQ194 E19:E21 F12:K12 F13:G16 F17:K17 F18:F24 F19:K19 F20:G32 G43 H14 H16 H21 H23 H25 H27 H29 H31 I13:K16 I20:K32 I34:AY41 I43:K43 L11:AO24 L25:AQ32 L43:AY55 L57:AY70 L72:AY111 L113:AY152 L154:AQ193 L195:AQ202 AP11:AY16 AP18:AQ24 AR18:AY32 AR154:AR202 AS154:AY193 AS195:AY202">
    <cfRule type="expression" dxfId="411" priority="1">
      <formula>IF($G10&lt;&gt;"",TRUE,FALSE)</formula>
    </cfRule>
  </conditionalFormatting>
  <conditionalFormatting sqref="D17:K17">
    <cfRule type="expression" dxfId="410" priority="2">
      <formula>IF($G17&lt;&gt;"",TRUE,FALSE)</formula>
    </cfRule>
  </conditionalFormatting>
  <conditionalFormatting sqref="K19:K32 K34:K41">
    <cfRule type="expression" dxfId="409" priority="3">
      <formula>IF($G19&lt;&gt;"",TRUE,FALSE)</formula>
    </cfRule>
  </conditionalFormatting>
  <conditionalFormatting sqref="E19:E32 E34:E41 E43">
    <cfRule type="expression" dxfId="408" priority="4">
      <formula>IF(E19=J19,TRUE,FALSE)</formula>
    </cfRule>
  </conditionalFormatting>
  <conditionalFormatting sqref="E12:E16">
    <cfRule type="expression" dxfId="407" priority="5">
      <formula>IF(E12=J12,TRUE,FALSE)</formula>
    </cfRule>
  </conditionalFormatting>
  <conditionalFormatting sqref="F18:F32 F34:F41">
    <cfRule type="expression" dxfId="406" priority="6">
      <formula>IF($G18&lt;&gt;"",TRUE,FALSE)</formula>
    </cfRule>
  </conditionalFormatting>
  <conditionalFormatting sqref="B10:C10">
    <cfRule type="expression" dxfId="405" priority="7">
      <formula>IF($G10&lt;&gt;"",TRUE,FALSE)</formula>
    </cfRule>
  </conditionalFormatting>
  <conditionalFormatting sqref="B17:C17">
    <cfRule type="expression" dxfId="404" priority="8">
      <formula>IF($G17&lt;&gt;"",TRUE,FALSE)</formula>
    </cfRule>
  </conditionalFormatting>
  <conditionalFormatting sqref="B17:C17">
    <cfRule type="expression" dxfId="403" priority="9">
      <formula>IF($G17&lt;&gt;"",TRUE,FALSE)</formula>
    </cfRule>
  </conditionalFormatting>
  <conditionalFormatting sqref="F12:F16">
    <cfRule type="expression" dxfId="402" priority="10">
      <formula>IF($G12&lt;&gt;"",TRUE,FALSE)</formula>
    </cfRule>
  </conditionalFormatting>
  <conditionalFormatting sqref="F18:F32 F34:F41">
    <cfRule type="expression" dxfId="401" priority="11">
      <formula>IF($G18&lt;&gt;"",TRUE,FALSE)</formula>
    </cfRule>
  </conditionalFormatting>
  <conditionalFormatting sqref="D11 G11:K11 H13 H15">
    <cfRule type="expression" dxfId="400" priority="12">
      <formula>IF($G11&lt;&gt;"",TRUE,FALSE)</formula>
    </cfRule>
  </conditionalFormatting>
  <conditionalFormatting sqref="H35 H38 H41">
    <cfRule type="expression" dxfId="399" priority="13">
      <formula>IF($G35&lt;&gt;"",TRUE,FALSE)</formula>
    </cfRule>
  </conditionalFormatting>
  <conditionalFormatting sqref="E11">
    <cfRule type="expression" dxfId="398" priority="14">
      <formula>IF($G11&lt;&gt;"",TRUE,FALSE)</formula>
    </cfRule>
  </conditionalFormatting>
  <conditionalFormatting sqref="E11">
    <cfRule type="expression" dxfId="397" priority="15">
      <formula>IF(E11=J11,TRUE,FALSE)</formula>
    </cfRule>
  </conditionalFormatting>
  <conditionalFormatting sqref="F11">
    <cfRule type="expression" dxfId="396" priority="16">
      <formula>IF($G11&lt;&gt;"",TRUE,FALSE)</formula>
    </cfRule>
  </conditionalFormatting>
  <conditionalFormatting sqref="F11">
    <cfRule type="expression" dxfId="395" priority="17">
      <formula>IF($G11&lt;&gt;"",TRUE,FALSE)</formula>
    </cfRule>
  </conditionalFormatting>
  <conditionalFormatting sqref="E18:K18 H20 H22 H24 H26 H28 H30 H32">
    <cfRule type="expression" dxfId="394" priority="18">
      <formula>IF($G18&lt;&gt;"",TRUE,FALSE)</formula>
    </cfRule>
  </conditionalFormatting>
  <conditionalFormatting sqref="K18">
    <cfRule type="expression" dxfId="393" priority="19">
      <formula>IF($G18&lt;&gt;"",TRUE,FALSE)</formula>
    </cfRule>
  </conditionalFormatting>
  <conditionalFormatting sqref="E18">
    <cfRule type="expression" dxfId="392" priority="20">
      <formula>IF(E18=J18,TRUE,FALSE)</formula>
    </cfRule>
  </conditionalFormatting>
  <conditionalFormatting sqref="F18">
    <cfRule type="expression" dxfId="391" priority="21">
      <formula>IF($G18&lt;&gt;"",TRUE,FALSE)</formula>
    </cfRule>
  </conditionalFormatting>
  <conditionalFormatting sqref="F18">
    <cfRule type="expression" dxfId="390" priority="22">
      <formula>IF($G18&lt;&gt;"",TRUE,FALSE)</formula>
    </cfRule>
  </conditionalFormatting>
  <conditionalFormatting sqref="F30:F32">
    <cfRule type="expression" dxfId="389" priority="23">
      <formula>IF($G30&lt;&gt;"",TRUE,FALSE)</formula>
    </cfRule>
  </conditionalFormatting>
  <conditionalFormatting sqref="D33:K33">
    <cfRule type="expression" dxfId="388" priority="24">
      <formula>IF($G33&lt;&gt;"",TRUE,FALSE)</formula>
    </cfRule>
  </conditionalFormatting>
  <conditionalFormatting sqref="B33">
    <cfRule type="expression" dxfId="387" priority="25">
      <formula>IF($G33&lt;&gt;"",TRUE,FALSE)</formula>
    </cfRule>
  </conditionalFormatting>
  <conditionalFormatting sqref="B33">
    <cfRule type="expression" dxfId="386" priority="26">
      <formula>IF($G33&lt;&gt;"",TRUE,FALSE)</formula>
    </cfRule>
  </conditionalFormatting>
  <conditionalFormatting sqref="H34 H36:H37 H39:H40">
    <cfRule type="expression" dxfId="385" priority="27">
      <formula>IF($G34&lt;&gt;"",TRUE,FALSE)</formula>
    </cfRule>
  </conditionalFormatting>
  <conditionalFormatting sqref="C33">
    <cfRule type="expression" dxfId="384" priority="28">
      <formula>IF($G33&lt;&gt;"",TRUE,FALSE)</formula>
    </cfRule>
  </conditionalFormatting>
  <conditionalFormatting sqref="D42:K42">
    <cfRule type="expression" dxfId="383" priority="29">
      <formula>IF($G42&lt;&gt;"",TRUE,FALSE)</formula>
    </cfRule>
  </conditionalFormatting>
  <conditionalFormatting sqref="B42">
    <cfRule type="expression" dxfId="382" priority="30">
      <formula>IF($G42&lt;&gt;"",TRUE,FALSE)</formula>
    </cfRule>
  </conditionalFormatting>
  <conditionalFormatting sqref="B42">
    <cfRule type="expression" dxfId="381" priority="31">
      <formula>IF($G42&lt;&gt;"",TRUE,FALSE)</formula>
    </cfRule>
  </conditionalFormatting>
  <conditionalFormatting sqref="D44:E55 G44:G55 I44:K55">
    <cfRule type="expression" dxfId="380" priority="32">
      <formula>IF($G44&lt;&gt;"",TRUE,FALSE)</formula>
    </cfRule>
  </conditionalFormatting>
  <conditionalFormatting sqref="E44:E55">
    <cfRule type="expression" dxfId="379" priority="33">
      <formula>IF(E44=J44,TRUE,FALSE)</formula>
    </cfRule>
  </conditionalFormatting>
  <conditionalFormatting sqref="F43:F55">
    <cfRule type="expression" dxfId="378" priority="34">
      <formula>IF($G43&lt;&gt;"",TRUE,FALSE)</formula>
    </cfRule>
  </conditionalFormatting>
  <conditionalFormatting sqref="F43:F55">
    <cfRule type="expression" dxfId="377" priority="35">
      <formula>IF($G43&lt;&gt;"",TRUE,FALSE)</formula>
    </cfRule>
  </conditionalFormatting>
  <conditionalFormatting sqref="F43:F55">
    <cfRule type="expression" dxfId="376" priority="36">
      <formula>IF($G43&lt;&gt;"",TRUE,FALSE)</formula>
    </cfRule>
  </conditionalFormatting>
  <conditionalFormatting sqref="F43:F55">
    <cfRule type="expression" dxfId="375" priority="37">
      <formula>IF($G43&lt;&gt;"",TRUE,FALSE)</formula>
    </cfRule>
  </conditionalFormatting>
  <conditionalFormatting sqref="F43:F55">
    <cfRule type="expression" dxfId="374" priority="38">
      <formula>IF($G43&lt;&gt;"",TRUE,FALSE)</formula>
    </cfRule>
  </conditionalFormatting>
  <conditionalFormatting sqref="F43:F55">
    <cfRule type="expression" dxfId="373" priority="39">
      <formula>IF($G43&lt;&gt;"",TRUE,FALSE)</formula>
    </cfRule>
  </conditionalFormatting>
  <conditionalFormatting sqref="H44 H46 H48 H50 H52 H54">
    <cfRule type="expression" dxfId="372" priority="40">
      <formula>IF($G44&lt;&gt;"",TRUE,FALSE)</formula>
    </cfRule>
  </conditionalFormatting>
  <conditionalFormatting sqref="H43 H45 H47 H49 H51 H53 H55">
    <cfRule type="expression" dxfId="371" priority="41">
      <formula>IF($G43&lt;&gt;"",TRUE,FALSE)</formula>
    </cfRule>
  </conditionalFormatting>
  <conditionalFormatting sqref="D56:K56">
    <cfRule type="expression" dxfId="370" priority="42">
      <formula>IF($G56&lt;&gt;"",TRUE,FALSE)</formula>
    </cfRule>
  </conditionalFormatting>
  <conditionalFormatting sqref="B56">
    <cfRule type="expression" dxfId="369" priority="43">
      <formula>IF($G56&lt;&gt;"",TRUE,FALSE)</formula>
    </cfRule>
  </conditionalFormatting>
  <conditionalFormatting sqref="B56">
    <cfRule type="expression" dxfId="368" priority="44">
      <formula>IF($G56&lt;&gt;"",TRUE,FALSE)</formula>
    </cfRule>
  </conditionalFormatting>
  <conditionalFormatting sqref="H154:H193">
    <cfRule type="expression" dxfId="367" priority="45">
      <formula>IF($G154&lt;&gt;"",TRUE,FALSE)</formula>
    </cfRule>
  </conditionalFormatting>
  <conditionalFormatting sqref="F154:F193">
    <cfRule type="expression" dxfId="366" priority="46">
      <formula>IF($G154&lt;&gt;"",TRUE,FALSE)</formula>
    </cfRule>
  </conditionalFormatting>
  <conditionalFormatting sqref="F154:F193">
    <cfRule type="expression" dxfId="365" priority="47">
      <formula>IF($G154&lt;&gt;"",TRUE,FALSE)</formula>
    </cfRule>
  </conditionalFormatting>
  <conditionalFormatting sqref="F154:F193">
    <cfRule type="expression" dxfId="364" priority="48">
      <formula>IF($G154&lt;&gt;"",TRUE,FALSE)</formula>
    </cfRule>
  </conditionalFormatting>
  <conditionalFormatting sqref="D57:E70 G57:G70 I57:K70">
    <cfRule type="expression" dxfId="363" priority="49">
      <formula>IF($G57&lt;&gt;"",TRUE,FALSE)</formula>
    </cfRule>
  </conditionalFormatting>
  <conditionalFormatting sqref="E57:E70">
    <cfRule type="expression" dxfId="362" priority="50">
      <formula>IF(E57=J57,TRUE,FALSE)</formula>
    </cfRule>
  </conditionalFormatting>
  <conditionalFormatting sqref="D154:E193">
    <cfRule type="expression" dxfId="361" priority="51">
      <formula>IF($G154&lt;&gt;"",TRUE,FALSE)</formula>
    </cfRule>
  </conditionalFormatting>
  <conditionalFormatting sqref="I154:K193">
    <cfRule type="expression" dxfId="360" priority="52">
      <formula>IF($G154&lt;&gt;"",TRUE,FALSE)</formula>
    </cfRule>
  </conditionalFormatting>
  <conditionalFormatting sqref="H57:H70">
    <cfRule type="expression" dxfId="359" priority="53">
      <formula>IF($G57&lt;&gt;"",TRUE,FALSE)</formula>
    </cfRule>
  </conditionalFormatting>
  <conditionalFormatting sqref="F57:F70">
    <cfRule type="expression" dxfId="358" priority="54">
      <formula>IF($G57&lt;&gt;"",TRUE,FALSE)</formula>
    </cfRule>
  </conditionalFormatting>
  <conditionalFormatting sqref="F57:F70">
    <cfRule type="expression" dxfId="357" priority="55">
      <formula>IF($G57&lt;&gt;"",TRUE,FALSE)</formula>
    </cfRule>
  </conditionalFormatting>
  <conditionalFormatting sqref="F57:F70">
    <cfRule type="expression" dxfId="356" priority="56">
      <formula>IF($G57&lt;&gt;"",TRUE,FALSE)</formula>
    </cfRule>
  </conditionalFormatting>
  <conditionalFormatting sqref="F57:F70">
    <cfRule type="expression" dxfId="355" priority="57">
      <formula>IF($G57&lt;&gt;"",TRUE,FALSE)</formula>
    </cfRule>
  </conditionalFormatting>
  <conditionalFormatting sqref="D71:K71">
    <cfRule type="expression" dxfId="354" priority="58">
      <formula>IF($G71&lt;&gt;"",TRUE,FALSE)</formula>
    </cfRule>
  </conditionalFormatting>
  <conditionalFormatting sqref="B71">
    <cfRule type="expression" dxfId="353" priority="59">
      <formula>IF($G71&lt;&gt;"",TRUE,FALSE)</formula>
    </cfRule>
  </conditionalFormatting>
  <conditionalFormatting sqref="B71">
    <cfRule type="expression" dxfId="352" priority="60">
      <formula>IF($G71&lt;&gt;"",TRUE,FALSE)</formula>
    </cfRule>
  </conditionalFormatting>
  <conditionalFormatting sqref="C71">
    <cfRule type="expression" dxfId="351" priority="61">
      <formula>IF($G71&lt;&gt;"",TRUE,FALSE)</formula>
    </cfRule>
  </conditionalFormatting>
  <conditionalFormatting sqref="D72:E111 G72:G111 I72:K111">
    <cfRule type="expression" dxfId="350" priority="62">
      <formula>IF($G72&lt;&gt;"",TRUE,FALSE)</formula>
    </cfRule>
  </conditionalFormatting>
  <conditionalFormatting sqref="E72:E111">
    <cfRule type="expression" dxfId="349" priority="63">
      <formula>IF(E72=J72,TRUE,FALSE)</formula>
    </cfRule>
  </conditionalFormatting>
  <conditionalFormatting sqref="H72:H111">
    <cfRule type="expression" dxfId="348" priority="64">
      <formula>IF($G72&lt;&gt;"",TRUE,FALSE)</formula>
    </cfRule>
  </conditionalFormatting>
  <conditionalFormatting sqref="F72:F111">
    <cfRule type="expression" dxfId="347" priority="65">
      <formula>IF($G72&lt;&gt;"",TRUE,FALSE)</formula>
    </cfRule>
  </conditionalFormatting>
  <conditionalFormatting sqref="F72:F111">
    <cfRule type="expression" dxfId="346" priority="66">
      <formula>IF($G72&lt;&gt;"",TRUE,FALSE)</formula>
    </cfRule>
  </conditionalFormatting>
  <conditionalFormatting sqref="F72:F111">
    <cfRule type="expression" dxfId="345" priority="67">
      <formula>IF($G72&lt;&gt;"",TRUE,FALSE)</formula>
    </cfRule>
  </conditionalFormatting>
  <conditionalFormatting sqref="F72:F111">
    <cfRule type="expression" dxfId="344" priority="68">
      <formula>IF($G72&lt;&gt;"",TRUE,FALSE)</formula>
    </cfRule>
  </conditionalFormatting>
  <conditionalFormatting sqref="D112:K112">
    <cfRule type="expression" dxfId="343" priority="69">
      <formula>IF($G112&lt;&gt;"",TRUE,FALSE)</formula>
    </cfRule>
  </conditionalFormatting>
  <conditionalFormatting sqref="B112">
    <cfRule type="expression" dxfId="342" priority="70">
      <formula>IF($G112&lt;&gt;"",TRUE,FALSE)</formula>
    </cfRule>
  </conditionalFormatting>
  <conditionalFormatting sqref="B112">
    <cfRule type="expression" dxfId="341" priority="71">
      <formula>IF($G112&lt;&gt;"",TRUE,FALSE)</formula>
    </cfRule>
  </conditionalFormatting>
  <conditionalFormatting sqref="C112">
    <cfRule type="expression" dxfId="340" priority="72">
      <formula>IF($G112&lt;&gt;"",TRUE,FALSE)</formula>
    </cfRule>
  </conditionalFormatting>
  <conditionalFormatting sqref="D113:E152">
    <cfRule type="expression" dxfId="339" priority="73">
      <formula>IF($G113&lt;&gt;"",TRUE,FALSE)</formula>
    </cfRule>
  </conditionalFormatting>
  <conditionalFormatting sqref="E113:E152">
    <cfRule type="expression" dxfId="338" priority="74">
      <formula>IF(E113=J113,TRUE,FALSE)</formula>
    </cfRule>
  </conditionalFormatting>
  <conditionalFormatting sqref="I113:K152">
    <cfRule type="expression" dxfId="337" priority="75">
      <formula>IF($G113&lt;&gt;"",TRUE,FALSE)</formula>
    </cfRule>
  </conditionalFormatting>
  <conditionalFormatting sqref="H113:H152">
    <cfRule type="expression" dxfId="336" priority="76">
      <formula>IF($G113&lt;&gt;"",TRUE,FALSE)</formula>
    </cfRule>
  </conditionalFormatting>
  <conditionalFormatting sqref="F113:F152">
    <cfRule type="expression" dxfId="335" priority="77">
      <formula>IF($G113&lt;&gt;"",TRUE,FALSE)</formula>
    </cfRule>
  </conditionalFormatting>
  <conditionalFormatting sqref="F113:F152">
    <cfRule type="expression" dxfId="334" priority="78">
      <formula>IF($G113&lt;&gt;"",TRUE,FALSE)</formula>
    </cfRule>
  </conditionalFormatting>
  <conditionalFormatting sqref="F113:F152">
    <cfRule type="expression" dxfId="333" priority="79">
      <formula>IF($G113&lt;&gt;"",TRUE,FALSE)</formula>
    </cfRule>
  </conditionalFormatting>
  <conditionalFormatting sqref="D153:K153">
    <cfRule type="expression" dxfId="332" priority="80">
      <formula>IF($G153&lt;&gt;"",TRUE,FALSE)</formula>
    </cfRule>
  </conditionalFormatting>
  <conditionalFormatting sqref="B153">
    <cfRule type="expression" dxfId="331" priority="81">
      <formula>IF($G153&lt;&gt;"",TRUE,FALSE)</formula>
    </cfRule>
  </conditionalFormatting>
  <conditionalFormatting sqref="B153">
    <cfRule type="expression" dxfId="330" priority="82">
      <formula>IF($G153&lt;&gt;"",TRUE,FALSE)</formula>
    </cfRule>
  </conditionalFormatting>
  <conditionalFormatting sqref="C153">
    <cfRule type="expression" dxfId="329" priority="83">
      <formula>IF($G153&lt;&gt;"",TRUE,FALSE)</formula>
    </cfRule>
  </conditionalFormatting>
  <conditionalFormatting sqref="E154:E193">
    <cfRule type="expression" dxfId="328" priority="84">
      <formula>IF(E154=J154,TRUE,FALSE)</formula>
    </cfRule>
  </conditionalFormatting>
  <conditionalFormatting sqref="C42">
    <cfRule type="expression" dxfId="327" priority="85">
      <formula>IF($G42&lt;&gt;"",TRUE,FALSE)</formula>
    </cfRule>
  </conditionalFormatting>
  <conditionalFormatting sqref="C56">
    <cfRule type="expression" dxfId="326" priority="86">
      <formula>IF($G56&lt;&gt;"",TRUE,FALSE)</formula>
    </cfRule>
  </conditionalFormatting>
  <conditionalFormatting sqref="D194:K194">
    <cfRule type="expression" dxfId="325" priority="87">
      <formula>IF($G194&lt;&gt;"",TRUE,FALSE)</formula>
    </cfRule>
  </conditionalFormatting>
  <conditionalFormatting sqref="B194">
    <cfRule type="expression" dxfId="324" priority="88">
      <formula>IF($G194&lt;&gt;"",TRUE,FALSE)</formula>
    </cfRule>
  </conditionalFormatting>
  <conditionalFormatting sqref="B194">
    <cfRule type="expression" dxfId="323" priority="89">
      <formula>IF($G194&lt;&gt;"",TRUE,FALSE)</formula>
    </cfRule>
  </conditionalFormatting>
  <conditionalFormatting sqref="C194">
    <cfRule type="expression" dxfId="322" priority="90">
      <formula>IF($G194&lt;&gt;"",TRUE,FALSE)</formula>
    </cfRule>
  </conditionalFormatting>
  <conditionalFormatting sqref="F195:F202">
    <cfRule type="expression" dxfId="321" priority="91">
      <formula>IF($G195&lt;&gt;"",TRUE,FALSE)</formula>
    </cfRule>
  </conditionalFormatting>
  <conditionalFormatting sqref="F195:F202">
    <cfRule type="expression" dxfId="320" priority="92">
      <formula>IF($G195&lt;&gt;"",TRUE,FALSE)</formula>
    </cfRule>
  </conditionalFormatting>
  <conditionalFormatting sqref="F195:F202">
    <cfRule type="expression" dxfId="319" priority="93">
      <formula>IF($G195&lt;&gt;"",TRUE,FALSE)</formula>
    </cfRule>
  </conditionalFormatting>
  <conditionalFormatting sqref="D195:E202">
    <cfRule type="expression" dxfId="318" priority="94">
      <formula>IF($G195&lt;&gt;"",TRUE,FALSE)</formula>
    </cfRule>
  </conditionalFormatting>
  <conditionalFormatting sqref="I195:K202">
    <cfRule type="expression" dxfId="317" priority="95">
      <formula>IF($G195&lt;&gt;"",TRUE,FALSE)</formula>
    </cfRule>
  </conditionalFormatting>
  <conditionalFormatting sqref="E195:E202">
    <cfRule type="expression" dxfId="316" priority="96">
      <formula>IF(E195=J195,TRUE,FALSE)</formula>
    </cfRule>
  </conditionalFormatting>
  <conditionalFormatting sqref="H195:H202">
    <cfRule type="expression" dxfId="315" priority="97">
      <formula>IF($G195&lt;&gt;"",TRUE,FALSE)</formula>
    </cfRule>
  </conditionalFormatting>
  <conditionalFormatting sqref="J37">
    <cfRule type="expression" dxfId="314" priority="98">
      <formula>IF(J37=N37,TRUE,FALSE)</formula>
    </cfRule>
  </conditionalFormatting>
  <conditionalFormatting sqref="K37">
    <cfRule type="expression" dxfId="313" priority="99">
      <formula>IF(K37=O37,TRUE,FALSE)</formula>
    </cfRule>
  </conditionalFormatting>
  <conditionalFormatting sqref="J41">
    <cfRule type="expression" dxfId="312" priority="100">
      <formula>IF(J41=N41,TRUE,FALSE)</formula>
    </cfRule>
  </conditionalFormatting>
  <conditionalFormatting sqref="K41">
    <cfRule type="expression" dxfId="311" priority="101">
      <formula>IF(K41=O41,TRUE,FALSE)</formula>
    </cfRule>
  </conditionalFormatting>
  <conditionalFormatting sqref="AP10:AR10 AP17:AY17 AP33:AY33 AP42:AY42 AP56:AY56 AP71:AY71 AP112:AY112 AP153:AY153">
    <cfRule type="expression" dxfId="310" priority="102">
      <formula>IF($G10&lt;&gt;"",TRUE,FALSE)</formula>
    </cfRule>
  </conditionalFormatting>
  <conditionalFormatting sqref="D18">
    <cfRule type="expression" dxfId="309" priority="103">
      <formula>IF($G18&lt;&gt;"",TRUE,FALSE)</formula>
    </cfRule>
  </conditionalFormatting>
  <conditionalFormatting sqref="D19:D21">
    <cfRule type="expression" dxfId="308" priority="104">
      <formula>IF($G19&lt;&gt;"",TRUE,FALSE)</formula>
    </cfRule>
  </conditionalFormatting>
  <conditionalFormatting sqref="AS194:AU194">
    <cfRule type="expression" dxfId="307" priority="105">
      <formula>IF($G194&lt;&gt;"",TRUE,FALSE)</formula>
    </cfRule>
  </conditionalFormatting>
  <conditionalFormatting sqref="AS10:AU10">
    <cfRule type="expression" dxfId="306" priority="106">
      <formula>IF($G10&lt;&gt;"",TRUE,FALSE)</formula>
    </cfRule>
  </conditionalFormatting>
  <conditionalFormatting sqref="AV194">
    <cfRule type="expression" dxfId="305" priority="107">
      <formula>IF($G194&lt;&gt;"",TRUE,FALSE)</formula>
    </cfRule>
  </conditionalFormatting>
  <conditionalFormatting sqref="AV10">
    <cfRule type="expression" dxfId="304" priority="108">
      <formula>IF($G10&lt;&gt;"",TRUE,FALSE)</formula>
    </cfRule>
  </conditionalFormatting>
  <conditionalFormatting sqref="AW194:AY194">
    <cfRule type="expression" dxfId="303" priority="109">
      <formula>IF($G194&lt;&gt;"",TRUE,FALSE)</formula>
    </cfRule>
  </conditionalFormatting>
  <conditionalFormatting sqref="AW10:AY10">
    <cfRule type="expression" dxfId="302" priority="110">
      <formula>IF($G10&lt;&gt;"",TRUE,FALSE)</formula>
    </cfRule>
  </conditionalFormatting>
  <conditionalFormatting sqref="AZ11:BG16 AZ18:BG32 AZ34:BG41 AZ43:BG55 AZ57:BG70 AZ72:BG111 AZ113:BG152 AZ154:BG193 AZ195:BG202">
    <cfRule type="expression" dxfId="301" priority="111">
      <formula>IF($G11&lt;&gt;"",TRUE,FALSE)</formula>
    </cfRule>
  </conditionalFormatting>
  <conditionalFormatting sqref="AZ17:BG17 AZ33:BG33 AZ42:BG42 AZ56:BG56 AZ71:BG71 AZ112:BG112 AZ153:BG153">
    <cfRule type="expression" dxfId="300" priority="112">
      <formula>IF($G17&lt;&gt;"",TRUE,FALSE)</formula>
    </cfRule>
  </conditionalFormatting>
  <conditionalFormatting sqref="AZ194:BG194">
    <cfRule type="expression" dxfId="299" priority="113">
      <formula>IF($G194&lt;&gt;"",TRUE,FALSE)</formula>
    </cfRule>
  </conditionalFormatting>
  <conditionalFormatting sqref="AZ10:BG10">
    <cfRule type="expression" dxfId="298" priority="114">
      <formula>IF($G10&lt;&gt;"",TRUE,FALSE)</formula>
    </cfRule>
  </conditionalFormatting>
  <pageMargins left="0.78740157480314965" right="0.78740157480314965" top="1.3779527559055118" bottom="0.59055118110236227"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tabSelected="1" workbookViewId="0">
      <selection activeCell="A2" sqref="A2"/>
    </sheetView>
  </sheetViews>
  <sheetFormatPr baseColWidth="10" defaultRowHeight="12.75" x14ac:dyDescent="0.2"/>
  <cols>
    <col min="1" max="1" width="23.140625" bestFit="1" customWidth="1"/>
  </cols>
  <sheetData>
    <row r="1" spans="1:1" x14ac:dyDescent="0.2">
      <c r="A1" s="143" t="s">
        <v>150</v>
      </c>
    </row>
    <row r="2" spans="1:1" x14ac:dyDescent="0.2">
      <c r="A2">
        <v>4.8192820636649643</v>
      </c>
    </row>
    <row r="3" spans="1:1" x14ac:dyDescent="0.2">
      <c r="A3">
        <v>5.9957342019276663</v>
      </c>
    </row>
    <row r="4" spans="1:1" x14ac:dyDescent="0.2">
      <c r="A4">
        <v>4.0195311466575347</v>
      </c>
    </row>
    <row r="5" spans="1:1" x14ac:dyDescent="0.2">
      <c r="A5">
        <v>7.9319764437641247</v>
      </c>
    </row>
    <row r="6" spans="1:1" x14ac:dyDescent="0.2">
      <c r="A6">
        <v>3.5639453523936515</v>
      </c>
    </row>
    <row r="7" spans="1:1" x14ac:dyDescent="0.2">
      <c r="A7">
        <v>5.0661330922226</v>
      </c>
    </row>
    <row r="8" spans="1:1" x14ac:dyDescent="0.2">
      <c r="A8">
        <v>3.6043754796578975</v>
      </c>
    </row>
    <row r="9" spans="1:1" x14ac:dyDescent="0.2">
      <c r="A9">
        <v>6.6822754603221277</v>
      </c>
    </row>
    <row r="10" spans="1:1" x14ac:dyDescent="0.2">
      <c r="A10">
        <v>2.8492618325620223</v>
      </c>
    </row>
    <row r="11" spans="1:1" x14ac:dyDescent="0.2">
      <c r="A11">
        <v>4.3123677437634296</v>
      </c>
    </row>
    <row r="12" spans="1:1" x14ac:dyDescent="0.2">
      <c r="A12">
        <v>4.1970262257721931</v>
      </c>
    </row>
    <row r="13" spans="1:1" x14ac:dyDescent="0.2">
      <c r="A13">
        <v>3.9025978268238495</v>
      </c>
    </row>
    <row r="14" spans="1:1" x14ac:dyDescent="0.2">
      <c r="A14">
        <v>3.5003853895264601</v>
      </c>
    </row>
    <row r="15" spans="1:1" x14ac:dyDescent="0.2">
      <c r="A15">
        <v>3.9025887648849573</v>
      </c>
    </row>
    <row r="16" spans="1:1" x14ac:dyDescent="0.2">
      <c r="A16">
        <v>4.2460684772489881</v>
      </c>
    </row>
    <row r="17" spans="1:1" x14ac:dyDescent="0.2">
      <c r="A17">
        <v>4.2230665362225457</v>
      </c>
    </row>
    <row r="18" spans="1:1" x14ac:dyDescent="0.2">
      <c r="A18">
        <v>3.7847148703583233</v>
      </c>
    </row>
    <row r="19" spans="1:1" x14ac:dyDescent="0.2">
      <c r="A19">
        <v>3.8940083868172204</v>
      </c>
    </row>
    <row r="20" spans="1:1" x14ac:dyDescent="0.2">
      <c r="A20">
        <v>4.1696674100235533</v>
      </c>
    </row>
    <row r="21" spans="1:1" x14ac:dyDescent="0.2">
      <c r="A21">
        <v>3.9294316217286576</v>
      </c>
    </row>
    <row r="22" spans="1:1" x14ac:dyDescent="0.2">
      <c r="A22">
        <v>3.9788834841796779</v>
      </c>
    </row>
    <row r="23" spans="1:1" x14ac:dyDescent="0.2">
      <c r="A23">
        <v>4.168459189174273</v>
      </c>
    </row>
    <row r="24" spans="1:1" x14ac:dyDescent="0.2">
      <c r="A24">
        <v>4.3575944781960967</v>
      </c>
    </row>
    <row r="25" spans="1:1" x14ac:dyDescent="0.2">
      <c r="A25">
        <v>4.1330230438314048</v>
      </c>
    </row>
    <row r="26" spans="1:1" x14ac:dyDescent="0.2">
      <c r="A26">
        <v>3.865477580896441</v>
      </c>
    </row>
    <row r="27" spans="1:1" x14ac:dyDescent="0.2">
      <c r="A27">
        <v>4.0150362297155597</v>
      </c>
    </row>
    <row r="28" spans="1:1" x14ac:dyDescent="0.2">
      <c r="A28">
        <v>4.1347147542862928</v>
      </c>
    </row>
    <row r="29" spans="1:1" x14ac:dyDescent="0.2">
      <c r="A29">
        <v>3.9363718916398351</v>
      </c>
    </row>
    <row r="30" spans="1:1" x14ac:dyDescent="0.2">
      <c r="A30">
        <v>3.9750239544340311</v>
      </c>
    </row>
    <row r="31" spans="1:1" x14ac:dyDescent="0.2">
      <c r="A31">
        <v>4.1916880412013366</v>
      </c>
    </row>
    <row r="32" spans="1:1" x14ac:dyDescent="0.2">
      <c r="A32">
        <v>4.3464504920006073</v>
      </c>
    </row>
    <row r="33" spans="1:1" x14ac:dyDescent="0.2">
      <c r="A33">
        <v>4.0880404862218258</v>
      </c>
    </row>
    <row r="34" spans="1:1" x14ac:dyDescent="0.2">
      <c r="A34">
        <v>4.1086078002832744</v>
      </c>
    </row>
    <row r="35" spans="1:1" x14ac:dyDescent="0.2">
      <c r="A35">
        <v>4.2120163339798147</v>
      </c>
    </row>
    <row r="36" spans="1:1" x14ac:dyDescent="0.2">
      <c r="A36">
        <v>4.4414875560990712</v>
      </c>
    </row>
    <row r="37" spans="1:1" x14ac:dyDescent="0.2">
      <c r="A37">
        <v>4.0731107016811903</v>
      </c>
    </row>
    <row r="38" spans="1:1" x14ac:dyDescent="0.2">
      <c r="A38">
        <v>4.1406954849012569</v>
      </c>
    </row>
    <row r="39" spans="1:1" x14ac:dyDescent="0.2">
      <c r="A39">
        <v>4.1909878381187688</v>
      </c>
    </row>
    <row r="40" spans="1:1" x14ac:dyDescent="0.2">
      <c r="A40">
        <v>4.3381661845874113</v>
      </c>
    </row>
    <row r="41" spans="1:1" x14ac:dyDescent="0.2">
      <c r="A41">
        <v>3.9733142736479703</v>
      </c>
    </row>
    <row r="42" spans="1:1" x14ac:dyDescent="0.2">
      <c r="A42">
        <v>3.5195911621660674</v>
      </c>
    </row>
    <row r="43" spans="1:1" x14ac:dyDescent="0.2">
      <c r="A43">
        <v>2.9454972872307095</v>
      </c>
    </row>
    <row r="44" spans="1:1" x14ac:dyDescent="0.2">
      <c r="A44">
        <v>2.9588178308252804</v>
      </c>
    </row>
    <row r="45" spans="1:1" x14ac:dyDescent="0.2">
      <c r="A45">
        <v>2.9799857052359782</v>
      </c>
    </row>
    <row r="46" spans="1:1" x14ac:dyDescent="0.2">
      <c r="A46">
        <v>2.8156729297328544</v>
      </c>
    </row>
    <row r="47" spans="1:1" x14ac:dyDescent="0.2">
      <c r="A47">
        <v>3.174755391592246</v>
      </c>
    </row>
    <row r="48" spans="1:1" x14ac:dyDescent="0.2">
      <c r="A48">
        <v>3.158689624657808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6F95"/>
  </sheetPr>
  <dimension ref="A1:BN1000"/>
  <sheetViews>
    <sheetView showGridLines="0" workbookViewId="0"/>
  </sheetViews>
  <sheetFormatPr baseColWidth="10" defaultColWidth="14.42578125" defaultRowHeight="15" customHeight="1" x14ac:dyDescent="0.2"/>
  <cols>
    <col min="1" max="1" width="9.140625" customWidth="1"/>
    <col min="2" max="2" width="24.5703125" customWidth="1"/>
    <col min="3" max="13" width="8.7109375" customWidth="1"/>
    <col min="14" max="14" width="2.7109375" customWidth="1"/>
    <col min="15" max="15" width="8.7109375" customWidth="1"/>
    <col min="16" max="38" width="9.140625" customWidth="1"/>
    <col min="39" max="63" width="8.7109375" customWidth="1"/>
    <col min="64" max="64" width="3.5703125" customWidth="1"/>
    <col min="65" max="66" width="8.7109375" customWidth="1"/>
  </cols>
  <sheetData>
    <row r="1" spans="1:66" ht="12.75" customHeight="1" x14ac:dyDescent="0.2">
      <c r="A1" s="39" t="s">
        <v>236</v>
      </c>
      <c r="P1" s="39"/>
      <c r="Q1" s="39"/>
      <c r="R1" s="39"/>
      <c r="S1" s="39"/>
      <c r="T1" s="39"/>
      <c r="U1" s="39"/>
      <c r="V1" s="39"/>
      <c r="W1" s="39"/>
      <c r="X1" s="39"/>
      <c r="Y1" s="39"/>
      <c r="Z1" s="39"/>
      <c r="AA1" s="39"/>
      <c r="AB1" s="39"/>
      <c r="AC1" s="39"/>
      <c r="AD1" s="39"/>
      <c r="AE1" s="39"/>
      <c r="AF1" s="39"/>
      <c r="AG1" s="39"/>
      <c r="AH1" s="39"/>
      <c r="AI1" s="39"/>
      <c r="AJ1" s="39"/>
      <c r="AK1" s="39"/>
      <c r="AL1" s="39"/>
    </row>
    <row r="2" spans="1:66" ht="12.75" customHeight="1" x14ac:dyDescent="0.2">
      <c r="A2" s="41" t="s">
        <v>237</v>
      </c>
      <c r="B2" s="67" t="s">
        <v>1</v>
      </c>
      <c r="C2" s="68"/>
      <c r="D2" s="68"/>
      <c r="E2" s="68"/>
      <c r="F2" s="68"/>
      <c r="G2" s="68"/>
      <c r="H2" s="68"/>
      <c r="I2" s="68"/>
      <c r="J2" s="68"/>
      <c r="K2" s="68"/>
      <c r="L2" s="68"/>
      <c r="M2" s="68"/>
      <c r="N2" s="68"/>
      <c r="O2" s="68"/>
      <c r="P2" s="41"/>
      <c r="Q2" s="41"/>
      <c r="R2" s="41"/>
      <c r="S2" s="41"/>
      <c r="T2" s="41"/>
      <c r="U2" s="41"/>
      <c r="V2" s="41"/>
      <c r="W2" s="41"/>
      <c r="X2" s="41"/>
      <c r="Y2" s="41"/>
      <c r="Z2" s="41"/>
      <c r="AA2" s="41"/>
      <c r="AB2" s="41"/>
      <c r="AC2" s="41"/>
      <c r="AD2" s="41"/>
      <c r="AE2" s="41"/>
      <c r="AF2" s="41"/>
      <c r="AG2" s="41"/>
      <c r="AH2" s="41"/>
      <c r="AI2" s="41"/>
      <c r="AJ2" s="41"/>
      <c r="AK2" s="41"/>
      <c r="AL2" s="41"/>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row>
    <row r="3" spans="1:66" ht="12.75" customHeight="1" x14ac:dyDescent="0.2">
      <c r="A3" s="68"/>
      <c r="P3" s="68"/>
      <c r="Q3" s="68"/>
      <c r="R3" s="68"/>
      <c r="S3" s="68"/>
      <c r="T3" s="68"/>
      <c r="U3" s="68"/>
      <c r="V3" s="68"/>
      <c r="W3" s="68"/>
      <c r="X3" s="68"/>
      <c r="Y3" s="68"/>
      <c r="Z3" s="68"/>
      <c r="AA3" s="68"/>
      <c r="AB3" s="68"/>
      <c r="AC3" s="68"/>
      <c r="AD3" s="68"/>
      <c r="AE3" s="68"/>
      <c r="AF3" s="68"/>
      <c r="AG3" s="68"/>
      <c r="AH3" s="68"/>
      <c r="AI3" s="68"/>
      <c r="AJ3" s="68"/>
      <c r="AK3" s="68"/>
      <c r="AL3" s="68"/>
    </row>
    <row r="4" spans="1:66" ht="12.75" customHeight="1" x14ac:dyDescent="0.2">
      <c r="A4" s="68"/>
      <c r="B4" s="25" t="str">
        <f>"Total bar and coin demand in selected countries ("&amp;$B$2&amp;")"</f>
        <v>Total bar and coin demand in selected countries (Tonnes)</v>
      </c>
      <c r="C4" s="25"/>
      <c r="D4" s="25"/>
      <c r="E4" s="25"/>
      <c r="F4" s="25"/>
      <c r="G4" s="25"/>
      <c r="H4" s="25"/>
      <c r="I4" s="25"/>
      <c r="J4" s="25"/>
      <c r="K4" s="25"/>
      <c r="L4" s="25"/>
      <c r="M4" s="25"/>
      <c r="N4" s="25"/>
      <c r="O4" s="25"/>
      <c r="P4" s="68"/>
      <c r="Q4" s="68"/>
      <c r="R4" s="68"/>
      <c r="S4" s="68"/>
      <c r="T4" s="68"/>
      <c r="U4" s="68"/>
      <c r="V4" s="68"/>
      <c r="W4" s="68"/>
      <c r="X4" s="68"/>
      <c r="Y4" s="68"/>
      <c r="Z4" s="68"/>
      <c r="AA4" s="68"/>
      <c r="AB4" s="68"/>
      <c r="AC4" s="68"/>
      <c r="AD4" s="68"/>
      <c r="AE4" s="68"/>
      <c r="AF4" s="68"/>
      <c r="AG4" s="68"/>
      <c r="AH4" s="68"/>
      <c r="AI4" s="68"/>
      <c r="AJ4" s="68"/>
      <c r="AK4" s="68"/>
      <c r="AL4" s="68"/>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row>
    <row r="5" spans="1:66" ht="38.25" customHeight="1" x14ac:dyDescent="0.2">
      <c r="A5" s="69"/>
      <c r="B5" s="42"/>
      <c r="C5" s="44">
        <f>AppAn.Data!L$2</f>
        <v>2010</v>
      </c>
      <c r="D5" s="44">
        <f>AppAn.Data!M$2</f>
        <v>2011</v>
      </c>
      <c r="E5" s="44">
        <f>AppAn.Data!N$2</f>
        <v>2012</v>
      </c>
      <c r="F5" s="44">
        <f>AppAn.Data!O$2</f>
        <v>2013</v>
      </c>
      <c r="G5" s="44">
        <f>AppAn.Data!P$2</f>
        <v>2014</v>
      </c>
      <c r="H5" s="44">
        <f>AppAn.Data!Q$2</f>
        <v>2015</v>
      </c>
      <c r="I5" s="44">
        <f>AppAn.Data!R$2</f>
        <v>2016</v>
      </c>
      <c r="J5" s="44">
        <f>AppAn.Data!S$2</f>
        <v>2017</v>
      </c>
      <c r="K5" s="44">
        <f>AppAn.Data!T$2</f>
        <v>2018</v>
      </c>
      <c r="L5" s="44">
        <f>AppAn.Data!U$2</f>
        <v>2019</v>
      </c>
      <c r="M5" s="44">
        <f>AppAn.Data!V$2</f>
        <v>2020</v>
      </c>
      <c r="N5" s="44"/>
      <c r="O5" s="44" t="s">
        <v>239</v>
      </c>
      <c r="P5" s="69"/>
      <c r="Q5" s="44" t="str">
        <f>AppQt.Data!M$2</f>
        <v>Q1'10</v>
      </c>
      <c r="R5" s="44" t="str">
        <f>AppQt.Data!N$2</f>
        <v>Q2'10</v>
      </c>
      <c r="S5" s="44" t="str">
        <f>AppQt.Data!O$2</f>
        <v>Q3'10</v>
      </c>
      <c r="T5" s="44" t="str">
        <f>AppQt.Data!P$2</f>
        <v>Q4'10</v>
      </c>
      <c r="U5" s="44" t="str">
        <f>AppQt.Data!Q$2</f>
        <v>Q1'11</v>
      </c>
      <c r="V5" s="44" t="str">
        <f>AppQt.Data!R$2</f>
        <v>Q2'11</v>
      </c>
      <c r="W5" s="44" t="str">
        <f>AppQt.Data!S$2</f>
        <v>Q3'11</v>
      </c>
      <c r="X5" s="44" t="str">
        <f>AppQt.Data!T$2</f>
        <v>Q4'11</v>
      </c>
      <c r="Y5" s="44" t="str">
        <f>AppQt.Data!U$2</f>
        <v>Q1'12</v>
      </c>
      <c r="Z5" s="44" t="str">
        <f>AppQt.Data!V$2</f>
        <v>Q2'12</v>
      </c>
      <c r="AA5" s="44" t="str">
        <f>AppQt.Data!W$2</f>
        <v>Q3'12</v>
      </c>
      <c r="AB5" s="44" t="str">
        <f>AppQt.Data!X$2</f>
        <v>Q4'12</v>
      </c>
      <c r="AC5" s="44" t="str">
        <f>AppQt.Data!Y$2</f>
        <v>Q1'13</v>
      </c>
      <c r="AD5" s="44" t="str">
        <f>AppQt.Data!Z$2</f>
        <v>Q2'13</v>
      </c>
      <c r="AE5" s="44" t="str">
        <f>AppQt.Data!AA$2</f>
        <v>Q3'13</v>
      </c>
      <c r="AF5" s="44" t="str">
        <f>AppQt.Data!AB$2</f>
        <v>Q4'13</v>
      </c>
      <c r="AG5" s="44" t="str">
        <f>AppQt.Data!AC$2</f>
        <v>Q1'14</v>
      </c>
      <c r="AH5" s="44" t="str">
        <f>AppQt.Data!AD$2</f>
        <v>Q2'14</v>
      </c>
      <c r="AI5" s="44" t="str">
        <f>AppQt.Data!AE$2</f>
        <v>Q3'14</v>
      </c>
      <c r="AJ5" s="44" t="str">
        <f>AppQt.Data!AF$2</f>
        <v>Q4'14</v>
      </c>
      <c r="AK5" s="44" t="str">
        <f>AppQt.Data!AG$2</f>
        <v>Q1'15</v>
      </c>
      <c r="AL5" s="44" t="str">
        <f>AppQt.Data!AH$2</f>
        <v>Q2'15</v>
      </c>
      <c r="AM5" s="44" t="str">
        <f>AppQt.Data!AI$2</f>
        <v>Q3'15</v>
      </c>
      <c r="AN5" s="44" t="str">
        <f>AppQt.Data!AJ$2</f>
        <v>Q4'15</v>
      </c>
      <c r="AO5" s="44" t="str">
        <f>AppQt.Data!AK$2</f>
        <v>Q1'16</v>
      </c>
      <c r="AP5" s="44" t="str">
        <f>AppQt.Data!AL$2</f>
        <v>Q2'16</v>
      </c>
      <c r="AQ5" s="44" t="str">
        <f>AppQt.Data!AM$2</f>
        <v>Q3'16</v>
      </c>
      <c r="AR5" s="44" t="str">
        <f>AppQt.Data!AN$2</f>
        <v>Q4'16</v>
      </c>
      <c r="AS5" s="44" t="str">
        <f>AppQt.Data!AO$2</f>
        <v>Q1'17</v>
      </c>
      <c r="AT5" s="44" t="str">
        <f>AppQt.Data!AP$2</f>
        <v>Q2'17</v>
      </c>
      <c r="AU5" s="44" t="str">
        <f>AppQt.Data!AQ$2</f>
        <v>Q3'17</v>
      </c>
      <c r="AV5" s="44" t="str">
        <f>AppQt.Data!AR$2</f>
        <v>Q4'17</v>
      </c>
      <c r="AW5" s="44" t="str">
        <f>AppQt.Data!AS$2</f>
        <v>Q1'18</v>
      </c>
      <c r="AX5" s="44" t="str">
        <f>AppQt.Data!AT$2</f>
        <v>Q2'18</v>
      </c>
      <c r="AY5" s="44" t="str">
        <f>AppQt.Data!AU$2</f>
        <v>Q3'18</v>
      </c>
      <c r="AZ5" s="44" t="str">
        <f>AppQt.Data!AV$2</f>
        <v>Q4'18</v>
      </c>
      <c r="BA5" s="44" t="str">
        <f>AppQt.Data!AW$2</f>
        <v>Q1'19</v>
      </c>
      <c r="BB5" s="44" t="str">
        <f>AppQt.Data!AX$2</f>
        <v>Q2'19</v>
      </c>
      <c r="BC5" s="44" t="str">
        <f>AppQt.Data!AY$2</f>
        <v>Q3'19</v>
      </c>
      <c r="BD5" s="44" t="str">
        <f>AppQt.Data!AZ$2</f>
        <v>Q4'19</v>
      </c>
      <c r="BE5" s="44" t="str">
        <f>AppQt.Data!BA$2</f>
        <v>Q1'20</v>
      </c>
      <c r="BF5" s="44" t="str">
        <f>AppQt.Data!BB$2</f>
        <v>Q2'20</v>
      </c>
      <c r="BG5" s="44" t="str">
        <f>AppQt.Data!BC$2</f>
        <v>Q3'20</v>
      </c>
      <c r="BH5" s="44" t="str">
        <f>AppQt.Data!BD$2</f>
        <v>Q4'20</v>
      </c>
      <c r="BI5" s="44" t="str">
        <f>AppQt.Data!BE$2</f>
        <v>Q1'21</v>
      </c>
      <c r="BJ5" s="44" t="str">
        <f>AppQt.Data!BF$2</f>
        <v>Q2'21</v>
      </c>
      <c r="BK5" s="44" t="str">
        <f>AppQt.Data!BG$2</f>
        <v>Q3'21</v>
      </c>
      <c r="BL5" s="44"/>
      <c r="BM5" s="44" t="s">
        <v>239</v>
      </c>
      <c r="BN5" s="61"/>
    </row>
    <row r="6" spans="1:66" ht="12.75" customHeight="1" x14ac:dyDescent="0.2">
      <c r="A6" s="40"/>
      <c r="B6" s="53" t="s">
        <v>95</v>
      </c>
      <c r="C6" s="89">
        <f>IFERROR(IF($B$2="Tonnes",AppAn.Data!L88,(AppAn.Data!L88*ozton*AppAn.Data!L$6)/1000000),"-")</f>
        <v>340.05526510414171</v>
      </c>
      <c r="D6" s="89">
        <f>IFERROR(IF($B$2="Tonnes",AppAn.Data!M88,(AppAn.Data!M88*ozton*AppAn.Data!M$6)/1000000),"-")</f>
        <v>354.71111070963963</v>
      </c>
      <c r="E6" s="89">
        <f>IFERROR(IF($B$2="Tonnes",AppAn.Data!N88,(AppAn.Data!N88*ozton*AppAn.Data!N$6)/1000000),"-")</f>
        <v>318.98363617736089</v>
      </c>
      <c r="F6" s="89">
        <f>IFERROR(IF($B$2="Tonnes",AppAn.Data!O88,(AppAn.Data!O88*ozton*AppAn.Data!O$6)/1000000),"-")</f>
        <v>341.15143461456643</v>
      </c>
      <c r="G6" s="89">
        <f>IFERROR(IF($B$2="Tonnes",AppAn.Data!P88,(AppAn.Data!P88*ozton*AppAn.Data!P$6)/1000000),"-")</f>
        <v>205.96222535388895</v>
      </c>
      <c r="H6" s="89">
        <f>IFERROR(IF($B$2="Tonnes",AppAn.Data!Q88,(AppAn.Data!Q88*ozton*AppAn.Data!Q$6)/1000000),"-")</f>
        <v>194.94149565862233</v>
      </c>
      <c r="I6" s="89">
        <f>IFERROR(IF($B$2="Tonnes",AppAn.Data!R88,(AppAn.Data!R88*ozton*AppAn.Data!R$6)/1000000),"-")</f>
        <v>161.5762212628552</v>
      </c>
      <c r="J6" s="89">
        <f>IFERROR(IF($B$2="Tonnes",AppAn.Data!S88,(AppAn.Data!S88*ozton*AppAn.Data!S$6)/1000000),"-")</f>
        <v>169.31574468516817</v>
      </c>
      <c r="K6" s="89">
        <f>IFERROR(IF($B$2="Tonnes",AppAn.Data!T88,(AppAn.Data!T88*ozton*AppAn.Data!T$6)/1000000),"-")</f>
        <v>162.40167618538692</v>
      </c>
      <c r="L6" s="89">
        <f>IFERROR(IF($B$2="Tonnes",AppAn.Data!U88,(AppAn.Data!U88*ozton*AppAn.Data!U$6)/1000000),"-")</f>
        <v>145.76963723015191</v>
      </c>
      <c r="M6" s="89">
        <f>IFERROR(IF($B$2="Tonnes",AppAn.Data!V88,(AppAn.Data!V88*ozton*AppAn.Data!V$6)/1000000),"-")</f>
        <v>130.43682281490322</v>
      </c>
      <c r="N6" s="90" t="str">
        <f t="shared" ref="N6:N7" si="0">IF(O6&lt;0,$A$2,IF(O6&gt;0,$A$1,"-"))</f>
        <v>▼</v>
      </c>
      <c r="O6" s="91">
        <f t="shared" ref="O6:O7" si="1">IF(AND(M6&gt;0,L6&gt;0),(M6/L6-1)*100,"-")</f>
        <v>-10.518524095000735</v>
      </c>
      <c r="P6" s="40"/>
      <c r="Q6" s="89">
        <f>IFERROR(IF($B$2="Tonnes",AppQt.Data!M113,(AppQt.Data!M113*ozton*AppQt.Data!M$7)/1000000),"-")</f>
        <v>78.554001832331892</v>
      </c>
      <c r="R6" s="89">
        <f>IFERROR(IF($B$2="Tonnes",AppQt.Data!N113,(AppQt.Data!N113*ozton*AppQt.Data!N$7)/1000000),"-")</f>
        <v>59.852310511279825</v>
      </c>
      <c r="S6" s="89">
        <f>IFERROR(IF($B$2="Tonnes",AppQt.Data!O113,(AppQt.Data!O113*ozton*AppQt.Data!O$7)/1000000),"-")</f>
        <v>92.804811159685812</v>
      </c>
      <c r="T6" s="89">
        <f>IFERROR(IF($B$2="Tonnes",AppQt.Data!P113,(AppQt.Data!P113*ozton*AppQt.Data!P$7)/1000000),"-")</f>
        <v>108.8441416008442</v>
      </c>
      <c r="U6" s="89">
        <f>IFERROR(IF($B$2="Tonnes",AppQt.Data!Q113,(AppQt.Data!Q113*ozton*AppQt.Data!Q$7)/1000000),"-")</f>
        <v>100.05896949525759</v>
      </c>
      <c r="V6" s="89">
        <f>IFERROR(IF($B$2="Tonnes",AppQt.Data!R113,(AppQt.Data!R113*ozton*AppQt.Data!R$7)/1000000),"-")</f>
        <v>111.05959019752957</v>
      </c>
      <c r="W6" s="89">
        <f>IFERROR(IF($B$2="Tonnes",AppQt.Data!S113,(AppQt.Data!S113*ozton*AppQt.Data!S$7)/1000000),"-")</f>
        <v>74.881936591088618</v>
      </c>
      <c r="X6" s="89">
        <f>IFERROR(IF($B$2="Tonnes",AppQt.Data!T113,(AppQt.Data!T113*ozton*AppQt.Data!T$7)/1000000),"-")</f>
        <v>68.710614425763822</v>
      </c>
      <c r="Y6" s="89">
        <f>IFERROR(IF($B$2="Tonnes",AppQt.Data!U113,(AppQt.Data!U113*ozton*AppQt.Data!U$7)/1000000),"-")</f>
        <v>64.959620093194587</v>
      </c>
      <c r="Z6" s="89">
        <f>IFERROR(IF($B$2="Tonnes",AppQt.Data!V113,(AppQt.Data!V113*ozton*AppQt.Data!V$7)/1000000),"-")</f>
        <v>57.641040321586452</v>
      </c>
      <c r="AA6" s="89">
        <f>IFERROR(IF($B$2="Tonnes",AppQt.Data!W113,(AppQt.Data!W113*ozton*AppQt.Data!W$7)/1000000),"-")</f>
        <v>84.843840378068023</v>
      </c>
      <c r="AB6" s="89">
        <f>IFERROR(IF($B$2="Tonnes",AppQt.Data!X113,(AppQt.Data!X113*ozton*AppQt.Data!X$7)/1000000),"-")</f>
        <v>111.53913538451184</v>
      </c>
      <c r="AC6" s="89">
        <f>IFERROR(IF($B$2="Tonnes",AppQt.Data!Y113,(AppQt.Data!Y113*ozton*AppQt.Data!Y$7)/1000000),"-")</f>
        <v>90.634917833187501</v>
      </c>
      <c r="AD6" s="89">
        <f>IFERROR(IF($B$2="Tonnes",AppQt.Data!Z113,(AppQt.Data!Z113*ozton*AppQt.Data!Z$7)/1000000),"-")</f>
        <v>133.13957511019413</v>
      </c>
      <c r="AE6" s="89">
        <f>IFERROR(IF($B$2="Tonnes",AppQt.Data!AA113,(AppQt.Data!AA113*ozton*AppQt.Data!AA$7)/1000000),"-")</f>
        <v>51.482250323253183</v>
      </c>
      <c r="AF6" s="89">
        <f>IFERROR(IF($B$2="Tonnes",AppQt.Data!AB113,(AppQt.Data!AB113*ozton*AppQt.Data!AB$7)/1000000),"-")</f>
        <v>65.894691347931584</v>
      </c>
      <c r="AG6" s="89">
        <f>IFERROR(IF($B$2="Tonnes",AppQt.Data!AC113,(AppQt.Data!AC113*ozton*AppQt.Data!AC$7)/1000000),"-")</f>
        <v>42.68893607375999</v>
      </c>
      <c r="AH6" s="89">
        <f>IFERROR(IF($B$2="Tonnes",AppQt.Data!AD113,(AppQt.Data!AD113*ozton*AppQt.Data!AD$7)/1000000),"-")</f>
        <v>52.349520050374466</v>
      </c>
      <c r="AI6" s="89">
        <f>IFERROR(IF($B$2="Tonnes",AppQt.Data!AE113,(AppQt.Data!AE113*ozton*AppQt.Data!AE$7)/1000000),"-")</f>
        <v>53.976724381360825</v>
      </c>
      <c r="AJ6" s="89">
        <f>IFERROR(IF($B$2="Tonnes",AppQt.Data!AF113,(AppQt.Data!AF113*ozton*AppQt.Data!AF$7)/1000000),"-")</f>
        <v>56.947044848393688</v>
      </c>
      <c r="AK6" s="89">
        <f>IFERROR(IF($B$2="Tonnes",AppQt.Data!AG113,(AppQt.Data!AG113*ozton*AppQt.Data!AG$7)/1000000),"-")</f>
        <v>40.042222037186875</v>
      </c>
      <c r="AL6" s="89">
        <f>IFERROR(IF($B$2="Tonnes",AppQt.Data!AH113,(AppQt.Data!AH113*ozton*AppQt.Data!AH$7)/1000000),"-")</f>
        <v>37.69445452800263</v>
      </c>
      <c r="AM6" s="89">
        <f>IFERROR(IF($B$2="Tonnes",AppQt.Data!AI113,(AppQt.Data!AI113*ozton*AppQt.Data!AI$7)/1000000),"-")</f>
        <v>57.038719914599554</v>
      </c>
      <c r="AN6" s="89">
        <f>IFERROR(IF($B$2="Tonnes",AppQt.Data!AJ113,(AppQt.Data!AJ113*ozton*AppQt.Data!AJ$7)/1000000),"-")</f>
        <v>60.166099178833285</v>
      </c>
      <c r="AO6" s="89">
        <f>IFERROR(IF($B$2="Tonnes",AppQt.Data!AK113,(AppQt.Data!AK113*ozton*AppQt.Data!AK$7)/1000000),"-")</f>
        <v>27.461792576249803</v>
      </c>
      <c r="AP6" s="89">
        <f>IFERROR(IF($B$2="Tonnes",AppQt.Data!AL113,(AppQt.Data!AL113*ozton*AppQt.Data!AL$7)/1000000),"-")</f>
        <v>32.256699654389664</v>
      </c>
      <c r="AQ6" s="89">
        <f>IFERROR(IF($B$2="Tonnes",AppQt.Data!AM113,(AppQt.Data!AM113*ozton*AppQt.Data!AM$7)/1000000),"-")</f>
        <v>40.084397824803148</v>
      </c>
      <c r="AR6" s="89">
        <f>IFERROR(IF($B$2="Tonnes",AppQt.Data!AN113,(AppQt.Data!AN113*ozton*AppQt.Data!AN$7)/1000000),"-")</f>
        <v>61.773331207412582</v>
      </c>
      <c r="AS6" s="89">
        <f>IFERROR(IF($B$2="Tonnes",AppQt.Data!AO113,(AppQt.Data!AO113*ozton*AppQt.Data!AO$7)/1000000),"-")</f>
        <v>37.073419977937235</v>
      </c>
      <c r="AT6" s="89">
        <f>IFERROR(IF($B$2="Tonnes",AppQt.Data!AP113,(AppQt.Data!AP113*ozton*AppQt.Data!AP$7)/1000000),"-")</f>
        <v>41.557150398984433</v>
      </c>
      <c r="AU6" s="89">
        <f>IFERROR(IF($B$2="Tonnes",AppQt.Data!AQ113,(AppQt.Data!AQ113*ozton*AppQt.Data!AQ$7)/1000000),"-")</f>
        <v>31.036849580758954</v>
      </c>
      <c r="AV6" s="89">
        <f>IFERROR(IF($B$2="Tonnes",AppQt.Data!AR113,(AppQt.Data!AR113*ozton*AppQt.Data!AR$7)/1000000),"-")</f>
        <v>59.648324727487562</v>
      </c>
      <c r="AW6" s="89">
        <f>IFERROR(IF($B$2="Tonnes",AppQt.Data!AS113,(AppQt.Data!AS113*ozton*AppQt.Data!AS$7)/1000000),"-")</f>
        <v>32.323665387945582</v>
      </c>
      <c r="AX6" s="89">
        <f>IFERROR(IF($B$2="Tonnes",AppQt.Data!AT113,(AppQt.Data!AT113*ozton*AppQt.Data!AT$7)/1000000),"-")</f>
        <v>39.300953640630304</v>
      </c>
      <c r="AY6" s="89">
        <f>IFERROR(IF($B$2="Tonnes",AppQt.Data!AU113,(AppQt.Data!AU113*ozton*AppQt.Data!AU$7)/1000000),"-")</f>
        <v>34.368623679968678</v>
      </c>
      <c r="AZ6" s="89">
        <f>IFERROR(IF($B$2="Tonnes",AppQt.Data!AV113,(AppQt.Data!AV113*ozton*AppQt.Data!AV$7)/1000000),"-")</f>
        <v>56.408433476842362</v>
      </c>
      <c r="BA6" s="89">
        <f>IFERROR(IF($B$2="Tonnes",AppQt.Data!AW113,(AppQt.Data!AW113*ozton*AppQt.Data!AW$7)/1000000),"-")</f>
        <v>33.616612003463409</v>
      </c>
      <c r="BB6" s="89">
        <f>IFERROR(IF($B$2="Tonnes",AppQt.Data!AX113,(AppQt.Data!AX113*ozton*AppQt.Data!AX$7)/1000000),"-")</f>
        <v>44.523949101393015</v>
      </c>
      <c r="BC6" s="89">
        <f>IFERROR(IF($B$2="Tonnes",AppQt.Data!AY113,(AppQt.Data!AY113*ozton*AppQt.Data!AY$7)/1000000),"-")</f>
        <v>22.339605391979642</v>
      </c>
      <c r="BD6" s="89">
        <f>IFERROR(IF($B$2="Tonnes",AppQt.Data!AZ113,(AppQt.Data!AZ113*ozton*AppQt.Data!AZ$7)/1000000),"-")</f>
        <v>45.289470733315838</v>
      </c>
      <c r="BE6" s="89">
        <f>IFERROR(IF($B$2="Tonnes",AppQt.Data!BA113,(AppQt.Data!BA113*ozton*AppQt.Data!BA$7)/1000000),"-")</f>
        <v>28.058706880848014</v>
      </c>
      <c r="BF6" s="89">
        <f>IFERROR(IF($B$2="Tonnes",AppQt.Data!BB113,(AppQt.Data!BB113*ozton*AppQt.Data!BB$7)/1000000),"-")</f>
        <v>19.756782076478416</v>
      </c>
      <c r="BG6" s="89">
        <f>IFERROR(IF($B$2="Tonnes",AppQt.Data!BC113,(AppQt.Data!BC113*ozton*AppQt.Data!BC$7)/1000000),"-")</f>
        <v>33.766180969952913</v>
      </c>
      <c r="BH6" s="89">
        <f>IFERROR(IF($B$2="Tonnes",AppQt.Data!BD113,(AppQt.Data!BD113*ozton*AppQt.Data!BD$7)/1000000),"-")</f>
        <v>48.855152887623881</v>
      </c>
      <c r="BI6" s="89">
        <f>IFERROR(IF($B$2="Tonnes",AppQt.Data!BE113,(AppQt.Data!BE113*ozton*AppQt.Data!BE$7)/1000000),"-")</f>
        <v>37.532289871931425</v>
      </c>
      <c r="BJ6" s="89">
        <f>IFERROR(IF($B$2="Tonnes",AppQt.Data!BF113,(AppQt.Data!BF113*ozton*AppQt.Data!BF$7)/1000000),"-")</f>
        <v>21.042210166341135</v>
      </c>
      <c r="BK6" s="89">
        <f>IFERROR(IF($B$2="Tonnes",AppQt.Data!BG113,(AppQt.Data!BG113*ozton*AppQt.Data!BG$7)/1000000),"-")</f>
        <v>42.91343401510921</v>
      </c>
      <c r="BL6" s="90" t="str">
        <f t="shared" ref="BL6:BL7" si="2">IF(BM6&lt;0,$A$2,IF(BM6&gt;0,$A$1,"-"))</f>
        <v>▲</v>
      </c>
      <c r="BM6" s="91">
        <f t="shared" ref="BM6:BM7" si="3">IF(AND(ISNUMBER(BK6),ISNUMBER(BG6),BK6&gt;0,BG6&gt;0,(BK6/BG6-1)*100&lt;300),(BK6/BG6-1)*100,IF(AND(ISNUMBER(BK6),ISNUMBER(BG6),BK6&gt;0,BG6&gt;0,(BK6/BG6-1)*100&gt;300),"&gt;300","-"))</f>
        <v>27.089984068071082</v>
      </c>
    </row>
    <row r="7" spans="1:66" ht="12.75" customHeight="1" x14ac:dyDescent="0.2">
      <c r="A7" s="40"/>
      <c r="B7" s="53" t="s">
        <v>127</v>
      </c>
      <c r="C7" s="89">
        <f>IFERROR(IF($B$2="Tonnes",AppAn.Data!L89,(AppAn.Data!L89*ozton*AppAn.Data!L$6)/1000000),"-")</f>
        <v>7.3562499999999993</v>
      </c>
      <c r="D7" s="89">
        <f>IFERROR(IF($B$2="Tonnes",AppAn.Data!M89,(AppAn.Data!M89*ozton*AppAn.Data!M$6)/1000000),"-")</f>
        <v>15.742123287671234</v>
      </c>
      <c r="E7" s="89">
        <f>IFERROR(IF($B$2="Tonnes",AppAn.Data!N89,(AppAn.Data!N89*ozton*AppAn.Data!N$6)/1000000),"-")</f>
        <v>13.243826219512195</v>
      </c>
      <c r="F7" s="89">
        <f>IFERROR(IF($B$2="Tonnes",AppAn.Data!O89,(AppAn.Data!O89*ozton*AppAn.Data!O$6)/1000000),"-")</f>
        <v>20.914031942198868</v>
      </c>
      <c r="G7" s="89">
        <f>IFERROR(IF($B$2="Tonnes",AppAn.Data!P89,(AppAn.Data!P89*ozton*AppAn.Data!P$6)/1000000),"-")</f>
        <v>13.930448156831043</v>
      </c>
      <c r="H7" s="89">
        <f>IFERROR(IF($B$2="Tonnes",AppAn.Data!Q89,(AppAn.Data!Q89*ozton*AppAn.Data!Q$6)/1000000),"-")</f>
        <v>14.46625624260307</v>
      </c>
      <c r="I7" s="89">
        <f>IFERROR(IF($B$2="Tonnes",AppAn.Data!R89,(AppAn.Data!R89*ozton*AppAn.Data!R$6)/1000000),"-")</f>
        <v>16.024677029769606</v>
      </c>
      <c r="J7" s="89">
        <f>IFERROR(IF($B$2="Tonnes",AppAn.Data!S89,(AppAn.Data!S89*ozton*AppAn.Data!S$6)/1000000),"-")</f>
        <v>16.863429437216894</v>
      </c>
      <c r="K7" s="89">
        <f>IFERROR(IF($B$2="Tonnes",AppAn.Data!T89,(AppAn.Data!T89*ozton*AppAn.Data!T$6)/1000000),"-")</f>
        <v>14.782752389447971</v>
      </c>
      <c r="L7" s="89">
        <f>IFERROR(IF($B$2="Tonnes",AppAn.Data!U89,(AppAn.Data!U89*ozton*AppAn.Data!U$6)/1000000),"-")</f>
        <v>14.246990820882234</v>
      </c>
      <c r="M7" s="89">
        <f>IFERROR(IF($B$2="Tonnes",AppAn.Data!V89,(AppAn.Data!V89*ozton*AppAn.Data!V$6)/1000000),"-")</f>
        <v>11.935182471284005</v>
      </c>
      <c r="N7" s="90" t="str">
        <f t="shared" si="0"/>
        <v>▼</v>
      </c>
      <c r="O7" s="91">
        <f t="shared" si="1"/>
        <v>-16.226643076162738</v>
      </c>
      <c r="P7" s="40"/>
      <c r="Q7" s="89">
        <f>IFERROR(IF($B$2="Tonnes",AppQt.Data!M114,(AppQt.Data!M114*ozton*AppQt.Data!M$7)/1000000),"-")</f>
        <v>7.5374999999999988</v>
      </c>
      <c r="R7" s="89">
        <f>IFERROR(IF($B$2="Tonnes",AppQt.Data!N114,(AppQt.Data!N114*ozton*AppQt.Data!N$7)/1000000),"-")</f>
        <v>-2.734375</v>
      </c>
      <c r="S7" s="89">
        <f>IFERROR(IF($B$2="Tonnes",AppQt.Data!O114,(AppQt.Data!O114*ozton*AppQt.Data!O$7)/1000000),"-")</f>
        <v>4.3343749999999996</v>
      </c>
      <c r="T7" s="89">
        <f>IFERROR(IF($B$2="Tonnes",AppQt.Data!P114,(AppQt.Data!P114*ozton*AppQt.Data!P$7)/1000000),"-")</f>
        <v>-1.78125</v>
      </c>
      <c r="U7" s="89">
        <f>IFERROR(IF($B$2="Tonnes",AppQt.Data!Q114,(AppQt.Data!Q114*ozton*AppQt.Data!Q$7)/1000000),"-")</f>
        <v>5.310359589041096</v>
      </c>
      <c r="V7" s="89">
        <f>IFERROR(IF($B$2="Tonnes",AppQt.Data!R114,(AppQt.Data!R114*ozton*AppQt.Data!R$7)/1000000),"-")</f>
        <v>3.6532534246575343</v>
      </c>
      <c r="W7" s="89">
        <f>IFERROR(IF($B$2="Tonnes",AppQt.Data!S114,(AppQt.Data!S114*ozton*AppQt.Data!S$7)/1000000),"-")</f>
        <v>3.2607020547945202</v>
      </c>
      <c r="X7" s="89">
        <f>IFERROR(IF($B$2="Tonnes",AppQt.Data!T114,(AppQt.Data!T114*ozton*AppQt.Data!T$7)/1000000),"-")</f>
        <v>3.5178082191780824</v>
      </c>
      <c r="Y7" s="89">
        <f>IFERROR(IF($B$2="Tonnes",AppQt.Data!U114,(AppQt.Data!U114*ozton*AppQt.Data!U$7)/1000000),"-")</f>
        <v>4.4785060975609756</v>
      </c>
      <c r="Z7" s="89">
        <f>IFERROR(IF($B$2="Tonnes",AppQt.Data!V114,(AppQt.Data!V114*ozton*AppQt.Data!V$7)/1000000),"-")</f>
        <v>2.1473577235772359</v>
      </c>
      <c r="AA7" s="89">
        <f>IFERROR(IF($B$2="Tonnes",AppQt.Data!W114,(AppQt.Data!W114*ozton*AppQt.Data!W$7)/1000000),"-")</f>
        <v>3.1350355691056908</v>
      </c>
      <c r="AB7" s="89">
        <f>IFERROR(IF($B$2="Tonnes",AppQt.Data!X114,(AppQt.Data!X114*ozton*AppQt.Data!X$7)/1000000),"-")</f>
        <v>3.4829268292682922</v>
      </c>
      <c r="AC7" s="89">
        <f>IFERROR(IF($B$2="Tonnes",AppQt.Data!Y114,(AppQt.Data!Y114*ozton*AppQt.Data!Y$7)/1000000),"-")</f>
        <v>3.6704468724737267</v>
      </c>
      <c r="AD7" s="89">
        <f>IFERROR(IF($B$2="Tonnes",AppQt.Data!Z114,(AppQt.Data!Z114*ozton*AppQt.Data!Z$7)/1000000),"-")</f>
        <v>6.5176169765561855</v>
      </c>
      <c r="AE7" s="89">
        <f>IFERROR(IF($B$2="Tonnes",AppQt.Data!AA114,(AppQt.Data!AA114*ozton*AppQt.Data!AA$7)/1000000),"-")</f>
        <v>5.6875663146725941</v>
      </c>
      <c r="AF7" s="89">
        <f>IFERROR(IF($B$2="Tonnes",AppQt.Data!AB114,(AppQt.Data!AB114*ozton*AppQt.Data!AB$7)/1000000),"-")</f>
        <v>5.0384017784963619</v>
      </c>
      <c r="AG7" s="89">
        <f>IFERROR(IF($B$2="Tonnes",AppQt.Data!AC114,(AppQt.Data!AC114*ozton*AppQt.Data!AC$7)/1000000),"-")</f>
        <v>2.9290995957962811</v>
      </c>
      <c r="AH7" s="89">
        <f>IFERROR(IF($B$2="Tonnes",AppQt.Data!AD114,(AppQt.Data!AD114*ozton*AppQt.Data!AD$7)/1000000),"-")</f>
        <v>4.1529705739692808</v>
      </c>
      <c r="AI7" s="89">
        <f>IFERROR(IF($B$2="Tonnes",AppQt.Data!AE114,(AppQt.Data!AE114*ozton*AppQt.Data!AE$7)/1000000),"-")</f>
        <v>3.1909624090541633</v>
      </c>
      <c r="AJ7" s="89">
        <f>IFERROR(IF($B$2="Tonnes",AppQt.Data!AF114,(AppQt.Data!AF114*ozton*AppQt.Data!AF$7)/1000000),"-")</f>
        <v>3.6574155780113178</v>
      </c>
      <c r="AK7" s="89">
        <f>IFERROR(IF($B$2="Tonnes",AppQt.Data!AG114,(AppQt.Data!AG114*ozton*AppQt.Data!AG$7)/1000000),"-")</f>
        <v>3.0570549991915921</v>
      </c>
      <c r="AL7" s="89">
        <f>IFERROR(IF($B$2="Tonnes",AppQt.Data!AH114,(AppQt.Data!AH114*ozton*AppQt.Data!AH$7)/1000000),"-")</f>
        <v>3.7895856487469688</v>
      </c>
      <c r="AM7" s="89">
        <f>IFERROR(IF($B$2="Tonnes",AppQt.Data!AI114,(AppQt.Data!AI114*ozton*AppQt.Data!AI$7)/1000000),"-")</f>
        <v>3.6696067704122877</v>
      </c>
      <c r="AN7" s="89">
        <f>IFERROR(IF($B$2="Tonnes",AppQt.Data!AJ114,(AppQt.Data!AJ114*ozton*AppQt.Data!AJ$7)/1000000),"-")</f>
        <v>3.9500088242522233</v>
      </c>
      <c r="AO7" s="89">
        <f>IFERROR(IF($B$2="Tonnes",AppQt.Data!AK114,(AppQt.Data!AK114*ozton*AppQt.Data!AK$7)/1000000),"-")</f>
        <v>3.3933310491026676</v>
      </c>
      <c r="AP7" s="89">
        <f>IFERROR(IF($B$2="Tonnes",AppQt.Data!AL114,(AppQt.Data!AL114*ozton*AppQt.Data!AL$7)/1000000),"-")</f>
        <v>4.206440070109136</v>
      </c>
      <c r="AQ7" s="89">
        <f>IFERROR(IF($B$2="Tonnes",AppQt.Data!AM114,(AppQt.Data!AM114*ozton*AppQt.Data!AM$7)/1000000),"-")</f>
        <v>3.9191400308003232</v>
      </c>
      <c r="AR7" s="89">
        <f>IFERROR(IF($B$2="Tonnes",AppQt.Data!AN114,(AppQt.Data!AN114*ozton*AppQt.Data!AN$7)/1000000),"-")</f>
        <v>4.5057658797574778</v>
      </c>
      <c r="AS7" s="89">
        <f>IFERROR(IF($B$2="Tonnes",AppQt.Data!AO114,(AppQt.Data!AO114*ozton*AppQt.Data!AO$7)/1000000),"-")</f>
        <v>3.4611976700847213</v>
      </c>
      <c r="AT7" s="89">
        <f>IFERROR(IF($B$2="Tonnes",AppQt.Data!AP114,(AppQt.Data!AP114*ozton*AppQt.Data!AP$7)/1000000),"-")</f>
        <v>4.2721296821628947</v>
      </c>
      <c r="AU7" s="89">
        <f>IFERROR(IF($B$2="Tonnes",AppQt.Data!AQ114,(AppQt.Data!AQ114*ozton*AppQt.Data!AQ$7)/1000000),"-")</f>
        <v>3.7231830292603068</v>
      </c>
      <c r="AV7" s="89">
        <f>IFERROR(IF($B$2="Tonnes",AppQt.Data!AR114,(AppQt.Data!AR114*ozton*AppQt.Data!AR$7)/1000000),"-")</f>
        <v>5.4069190557089728</v>
      </c>
      <c r="AW7" s="89">
        <f>IFERROR(IF($B$2="Tonnes",AppQt.Data!AS114,(AppQt.Data!AS114*ozton*AppQt.Data!AS$7)/1000000),"-")</f>
        <v>3.6342575535889572</v>
      </c>
      <c r="AX7" s="89">
        <f>IFERROR(IF($B$2="Tonnes",AppQt.Data!AT114,(AppQt.Data!AT114*ozton*AppQt.Data!AT$7)/1000000),"-")</f>
        <v>3.8541363086208174</v>
      </c>
      <c r="AY7" s="89">
        <f>IFERROR(IF($B$2="Tonnes",AppQt.Data!AU114,(AppQt.Data!AU114*ozton*AppQt.Data!AU$7)/1000000),"-")</f>
        <v>3.2391692354564672</v>
      </c>
      <c r="AZ7" s="89">
        <f>IFERROR(IF($B$2="Tonnes",AppQt.Data!AV114,(AppQt.Data!AV114*ozton*AppQt.Data!AV$7)/1000000),"-")</f>
        <v>4.0551892917817298</v>
      </c>
      <c r="BA7" s="89">
        <f>IFERROR(IF($B$2="Tonnes",AppQt.Data!AW114,(AppQt.Data!AW114*ozton*AppQt.Data!AW$7)/1000000),"-")</f>
        <v>3.9976833089478534</v>
      </c>
      <c r="BB7" s="89">
        <f>IFERROR(IF($B$2="Tonnes",AppQt.Data!AX114,(AppQt.Data!AX114*ozton*AppQt.Data!AX$7)/1000000),"-")</f>
        <v>4.0083017609656508</v>
      </c>
      <c r="BC7" s="89">
        <f>IFERROR(IF($B$2="Tonnes",AppQt.Data!AY114,(AppQt.Data!AY114*ozton*AppQt.Data!AY$7)/1000000),"-")</f>
        <v>2.5913353883651737</v>
      </c>
      <c r="BD7" s="89">
        <f>IFERROR(IF($B$2="Tonnes",AppQt.Data!AZ114,(AppQt.Data!AZ114*ozton*AppQt.Data!AZ$7)/1000000),"-")</f>
        <v>3.6496703626035569</v>
      </c>
      <c r="BE7" s="89">
        <f>IFERROR(IF($B$2="Tonnes",AppQt.Data!BA114,(AppQt.Data!BA114*ozton*AppQt.Data!BA$7)/1000000),"-")</f>
        <v>4.197567474395246</v>
      </c>
      <c r="BF7" s="89">
        <f>IFERROR(IF($B$2="Tonnes",AppQt.Data!BB114,(AppQt.Data!BB114*ozton*AppQt.Data!BB$7)/1000000),"-")</f>
        <v>1.0020754402414127</v>
      </c>
      <c r="BG7" s="89">
        <f>IFERROR(IF($B$2="Tonnes",AppQt.Data!BC114,(AppQt.Data!BC114*ozton*AppQt.Data!BC$7)/1000000),"-")</f>
        <v>2.7209021577834331</v>
      </c>
      <c r="BH7" s="89">
        <f>IFERROR(IF($B$2="Tonnes",AppQt.Data!BD114,(AppQt.Data!BD114*ozton*AppQt.Data!BD$7)/1000000),"-")</f>
        <v>4.014637398863913</v>
      </c>
      <c r="BI7" s="89">
        <f>IFERROR(IF($B$2="Tonnes",AppQt.Data!BE114,(AppQt.Data!BE114*ozton*AppQt.Data!BE$7)/1000000),"-")</f>
        <v>5.2469593429940575</v>
      </c>
      <c r="BJ7" s="89">
        <f>IFERROR(IF($B$2="Tonnes",AppQt.Data!BF114,(AppQt.Data!BF114*ozton*AppQt.Data!BF$7)/1000000),"-")</f>
        <v>3.9352195072455434</v>
      </c>
      <c r="BK7" s="89">
        <f>IFERROR(IF($B$2="Tonnes",AppQt.Data!BG114,(AppQt.Data!BG114*ozton*AppQt.Data!BG$7)/1000000),"-")</f>
        <v>4.3287414579700974</v>
      </c>
      <c r="BL7" s="90" t="str">
        <f t="shared" si="2"/>
        <v>▲</v>
      </c>
      <c r="BM7" s="91">
        <f t="shared" si="3"/>
        <v>59.092139553319356</v>
      </c>
    </row>
    <row r="8" spans="1:66" ht="12.75" customHeight="1" x14ac:dyDescent="0.2">
      <c r="A8" s="40"/>
      <c r="B8" s="53" t="s">
        <v>128</v>
      </c>
      <c r="C8" s="89" t="s">
        <v>240</v>
      </c>
      <c r="D8" s="89" t="s">
        <v>240</v>
      </c>
      <c r="E8" s="89" t="s">
        <v>240</v>
      </c>
      <c r="F8" s="89" t="s">
        <v>240</v>
      </c>
      <c r="G8" s="89" t="s">
        <v>240</v>
      </c>
      <c r="H8" s="89" t="s">
        <v>240</v>
      </c>
      <c r="I8" s="89" t="s">
        <v>240</v>
      </c>
      <c r="J8" s="89" t="s">
        <v>240</v>
      </c>
      <c r="K8" s="89" t="s">
        <v>240</v>
      </c>
      <c r="L8" s="89" t="s">
        <v>240</v>
      </c>
      <c r="M8" s="89" t="s">
        <v>240</v>
      </c>
      <c r="N8" s="90" t="s">
        <v>240</v>
      </c>
      <c r="O8" s="91" t="s">
        <v>240</v>
      </c>
      <c r="P8" s="40"/>
      <c r="Q8" s="89" t="s">
        <v>240</v>
      </c>
      <c r="R8" s="89" t="s">
        <v>240</v>
      </c>
      <c r="S8" s="89" t="s">
        <v>240</v>
      </c>
      <c r="T8" s="89" t="s">
        <v>240</v>
      </c>
      <c r="U8" s="89" t="s">
        <v>240</v>
      </c>
      <c r="V8" s="89" t="s">
        <v>240</v>
      </c>
      <c r="W8" s="89" t="s">
        <v>240</v>
      </c>
      <c r="X8" s="89" t="s">
        <v>240</v>
      </c>
      <c r="Y8" s="89" t="s">
        <v>240</v>
      </c>
      <c r="Z8" s="89" t="s">
        <v>240</v>
      </c>
      <c r="AA8" s="89" t="s">
        <v>240</v>
      </c>
      <c r="AB8" s="89" t="s">
        <v>240</v>
      </c>
      <c r="AC8" s="89" t="s">
        <v>240</v>
      </c>
      <c r="AD8" s="89" t="s">
        <v>240</v>
      </c>
      <c r="AE8" s="89" t="s">
        <v>240</v>
      </c>
      <c r="AF8" s="89" t="s">
        <v>240</v>
      </c>
      <c r="AG8" s="89" t="s">
        <v>240</v>
      </c>
      <c r="AH8" s="89" t="s">
        <v>240</v>
      </c>
      <c r="AI8" s="89" t="s">
        <v>240</v>
      </c>
      <c r="AJ8" s="89" t="s">
        <v>240</v>
      </c>
      <c r="AK8" s="89" t="s">
        <v>240</v>
      </c>
      <c r="AL8" s="89" t="s">
        <v>240</v>
      </c>
      <c r="AM8" s="89" t="s">
        <v>240</v>
      </c>
      <c r="AN8" s="89" t="s">
        <v>240</v>
      </c>
      <c r="AO8" s="89" t="s">
        <v>240</v>
      </c>
      <c r="AP8" s="89" t="s">
        <v>240</v>
      </c>
      <c r="AQ8" s="89" t="s">
        <v>240</v>
      </c>
      <c r="AR8" s="89" t="s">
        <v>240</v>
      </c>
      <c r="AS8" s="89" t="s">
        <v>240</v>
      </c>
      <c r="AT8" s="89" t="s">
        <v>240</v>
      </c>
      <c r="AU8" s="89" t="s">
        <v>240</v>
      </c>
      <c r="AV8" s="89" t="s">
        <v>240</v>
      </c>
      <c r="AW8" s="89" t="s">
        <v>240</v>
      </c>
      <c r="AX8" s="89" t="s">
        <v>240</v>
      </c>
      <c r="AY8" s="89" t="s">
        <v>240</v>
      </c>
      <c r="AZ8" s="89" t="s">
        <v>240</v>
      </c>
      <c r="BA8" s="89" t="s">
        <v>240</v>
      </c>
      <c r="BB8" s="89" t="s">
        <v>240</v>
      </c>
      <c r="BC8" s="89" t="s">
        <v>240</v>
      </c>
      <c r="BD8" s="89" t="s">
        <v>240</v>
      </c>
      <c r="BE8" s="89" t="s">
        <v>240</v>
      </c>
      <c r="BF8" s="89" t="s">
        <v>240</v>
      </c>
      <c r="BG8" s="89" t="s">
        <v>240</v>
      </c>
      <c r="BH8" s="89" t="s">
        <v>240</v>
      </c>
      <c r="BI8" s="89" t="s">
        <v>240</v>
      </c>
      <c r="BJ8" s="89" t="s">
        <v>240</v>
      </c>
      <c r="BK8" s="89" t="s">
        <v>240</v>
      </c>
      <c r="BL8" s="90" t="s">
        <v>240</v>
      </c>
      <c r="BM8" s="91" t="s">
        <v>240</v>
      </c>
    </row>
    <row r="9" spans="1:66" ht="12.75" customHeight="1" x14ac:dyDescent="0.2">
      <c r="A9" s="40"/>
      <c r="B9" s="25" t="s">
        <v>129</v>
      </c>
      <c r="C9" s="89">
        <f>IFERROR(IF($B$2="Tonnes",AppAn.Data!L91,(AppAn.Data!L91*ozton*AppAn.Data!L$6)/1000000),"-")</f>
        <v>183.57573926155413</v>
      </c>
      <c r="D9" s="89">
        <f>IFERROR(IF($B$2="Tonnes",AppAn.Data!M91,(AppAn.Data!M91*ozton*AppAn.Data!M$6)/1000000),"-")</f>
        <v>266.48421127635515</v>
      </c>
      <c r="E9" s="89">
        <f>IFERROR(IF($B$2="Tonnes",AppAn.Data!N91,(AppAn.Data!N91*ozton*AppAn.Data!N$6)/1000000),"-")</f>
        <v>264.13415819200048</v>
      </c>
      <c r="F9" s="89">
        <f>IFERROR(IF($B$2="Tonnes",AppAn.Data!O91,(AppAn.Data!O91*ozton*AppAn.Data!O$6)/1000000),"-")</f>
        <v>418.47936629694686</v>
      </c>
      <c r="G9" s="89">
        <f>IFERROR(IF($B$2="Tonnes",AppAn.Data!P91,(AppAn.Data!P91*ozton*AppAn.Data!P$6)/1000000),"-")</f>
        <v>208.40220507462686</v>
      </c>
      <c r="H9" s="89">
        <f>IFERROR(IF($B$2="Tonnes",AppAn.Data!Q91,(AppAn.Data!Q91*ozton*AppAn.Data!Q$6)/1000000),"-")</f>
        <v>236.30469000000002</v>
      </c>
      <c r="I9" s="89">
        <f>IFERROR(IF($B$2="Tonnes",AppAn.Data!R91,(AppAn.Data!R91*ozton*AppAn.Data!R$6)/1000000),"-")</f>
        <v>292.18461627497436</v>
      </c>
      <c r="J9" s="89">
        <f>IFERROR(IF($B$2="Tonnes",AppAn.Data!S91,(AppAn.Data!S91*ozton*AppAn.Data!S$6)/1000000),"-")</f>
        <v>313.98842805398345</v>
      </c>
      <c r="K9" s="89">
        <f>IFERROR(IF($B$2="Tonnes",AppAn.Data!T91,(AppAn.Data!T91*ozton*AppAn.Data!T$6)/1000000),"-")</f>
        <v>315.42760957939453</v>
      </c>
      <c r="L9" s="89">
        <f>IFERROR(IF($B$2="Tonnes",AppAn.Data!U91,(AppAn.Data!U91*ozton*AppAn.Data!U$6)/1000000),"-")</f>
        <v>217.73193000000001</v>
      </c>
      <c r="M9" s="89">
        <f>IFERROR(IF($B$2="Tonnes",AppAn.Data!V91,(AppAn.Data!V91*ozton*AppAn.Data!V$6)/1000000),"-")</f>
        <v>208.22800000000001</v>
      </c>
      <c r="N9" s="90" t="str">
        <f t="shared" ref="N9:N36" si="4">IF(O9&lt;0,$A$2,IF(O9&gt;0,$A$1,"-"))</f>
        <v>▼</v>
      </c>
      <c r="O9" s="91">
        <f t="shared" ref="O9:O36" si="5">IF(AND(M9&gt;0,L9&gt;0),(M9/L9-1)*100,"-")</f>
        <v>-4.3649684270010365</v>
      </c>
      <c r="P9" s="40"/>
      <c r="Q9" s="89">
        <f>IFERROR(IF($B$2="Tonnes",AppQt.Data!M116,(AppQt.Data!M116*ozton*AppQt.Data!M$7)/1000000),"-")</f>
        <v>39.632632251555059</v>
      </c>
      <c r="R9" s="89">
        <f>IFERROR(IF($B$2="Tonnes",AppQt.Data!N116,(AppQt.Data!N116*ozton*AppQt.Data!N$7)/1000000),"-")</f>
        <v>35.26752083753901</v>
      </c>
      <c r="S9" s="89">
        <f>IFERROR(IF($B$2="Tonnes",AppQt.Data!O116,(AppQt.Data!O116*ozton*AppQt.Data!O$7)/1000000),"-")</f>
        <v>48.154690314954934</v>
      </c>
      <c r="T9" s="89">
        <f>IFERROR(IF($B$2="Tonnes",AppQt.Data!P116,(AppQt.Data!P116*ozton*AppQt.Data!P$7)/1000000),"-")</f>
        <v>60.520895857505145</v>
      </c>
      <c r="U9" s="89">
        <f>IFERROR(IF($B$2="Tonnes",AppQt.Data!Q116,(AppQt.Data!Q116*ozton*AppQt.Data!Q$7)/1000000),"-")</f>
        <v>86.550419452018843</v>
      </c>
      <c r="V9" s="89">
        <f>IFERROR(IF($B$2="Tonnes",AppQt.Data!R116,(AppQt.Data!R116*ozton*AppQt.Data!R$7)/1000000),"-")</f>
        <v>54.91035851081466</v>
      </c>
      <c r="W9" s="89">
        <f>IFERROR(IF($B$2="Tonnes",AppQt.Data!S116,(AppQt.Data!S116*ozton*AppQt.Data!S$7)/1000000),"-")</f>
        <v>61.152933402745347</v>
      </c>
      <c r="X9" s="89">
        <f>IFERROR(IF($B$2="Tonnes",AppQt.Data!T116,(AppQt.Data!T116*ozton*AppQt.Data!T$7)/1000000),"-")</f>
        <v>63.870499910776331</v>
      </c>
      <c r="Y9" s="89">
        <f>IFERROR(IF($B$2="Tonnes",AppQt.Data!U116,(AppQt.Data!U116*ozton*AppQt.Data!U$7)/1000000),"-")</f>
        <v>93.15110150864453</v>
      </c>
      <c r="Z9" s="89">
        <f>IFERROR(IF($B$2="Tonnes",AppQt.Data!V116,(AppQt.Data!V116*ozton*AppQt.Data!V$7)/1000000),"-")</f>
        <v>52.376362132766999</v>
      </c>
      <c r="AA9" s="89">
        <f>IFERROR(IF($B$2="Tonnes",AppQt.Data!W116,(AppQt.Data!W116*ozton*AppQt.Data!W$7)/1000000),"-")</f>
        <v>53.553717947161999</v>
      </c>
      <c r="AB9" s="89">
        <f>IFERROR(IF($B$2="Tonnes",AppQt.Data!X116,(AppQt.Data!X116*ozton*AppQt.Data!X$7)/1000000),"-")</f>
        <v>65.052976603426941</v>
      </c>
      <c r="AC9" s="89">
        <f>IFERROR(IF($B$2="Tonnes",AppQt.Data!Y116,(AppQt.Data!Y116*ozton*AppQt.Data!Y$7)/1000000),"-")</f>
        <v>119.62163659867154</v>
      </c>
      <c r="AD9" s="89">
        <f>IFERROR(IF($B$2="Tonnes",AppQt.Data!Z116,(AppQt.Data!Z116*ozton*AppQt.Data!Z$7)/1000000),"-")</f>
        <v>158.89605623439439</v>
      </c>
      <c r="AE9" s="89">
        <f>IFERROR(IF($B$2="Tonnes",AppQt.Data!AA116,(AppQt.Data!AA116*ozton*AppQt.Data!AA$7)/1000000),"-")</f>
        <v>84.273992999247199</v>
      </c>
      <c r="AF9" s="89">
        <f>IFERROR(IF($B$2="Tonnes",AppQt.Data!AB116,(AppQt.Data!AB116*ozton*AppQt.Data!AB$7)/1000000),"-")</f>
        <v>55.687680464633722</v>
      </c>
      <c r="AG9" s="89">
        <f>IFERROR(IF($B$2="Tonnes",AppQt.Data!AC116,(AppQt.Data!AC116*ozton*AppQt.Data!AC$7)/1000000),"-")</f>
        <v>64.514756268656726</v>
      </c>
      <c r="AH9" s="89">
        <f>IFERROR(IF($B$2="Tonnes",AppQt.Data!AD116,(AppQt.Data!AD116*ozton*AppQt.Data!AD$7)/1000000),"-")</f>
        <v>46.445716417910447</v>
      </c>
      <c r="AI9" s="89">
        <f>IFERROR(IF($B$2="Tonnes",AppQt.Data!AE116,(AppQt.Data!AE116*ozton*AppQt.Data!AE$7)/1000000),"-")</f>
        <v>42.550462686567165</v>
      </c>
      <c r="AJ9" s="89">
        <f>IFERROR(IF($B$2="Tonnes",AppQt.Data!AF116,(AppQt.Data!AF116*ozton*AppQt.Data!AF$7)/1000000),"-")</f>
        <v>54.891269701492533</v>
      </c>
      <c r="AK9" s="89">
        <f>IFERROR(IF($B$2="Tonnes",AppQt.Data!AG116,(AppQt.Data!AG116*ozton*AppQt.Data!AG$7)/1000000),"-")</f>
        <v>66.096117499999991</v>
      </c>
      <c r="AL9" s="89">
        <f>IFERROR(IF($B$2="Tonnes",AppQt.Data!AH116,(AppQt.Data!AH116*ozton*AppQt.Data!AH$7)/1000000),"-")</f>
        <v>46.8875125</v>
      </c>
      <c r="AM9" s="89">
        <f>IFERROR(IF($B$2="Tonnes",AppQt.Data!AI116,(AppQt.Data!AI116*ozton*AppQt.Data!AI$7)/1000000),"-")</f>
        <v>55.300457500000007</v>
      </c>
      <c r="AN9" s="89">
        <f>IFERROR(IF($B$2="Tonnes",AppQt.Data!AJ116,(AppQt.Data!AJ116*ozton*AppQt.Data!AJ$7)/1000000),"-")</f>
        <v>68.020602499999995</v>
      </c>
      <c r="AO9" s="89">
        <f>IFERROR(IF($B$2="Tonnes",AppQt.Data!AK116,(AppQt.Data!AK116*ozton*AppQt.Data!AK$7)/1000000),"-")</f>
        <v>83.191207920081965</v>
      </c>
      <c r="AP9" s="89">
        <f>IFERROR(IF($B$2="Tonnes",AppQt.Data!AL116,(AppQt.Data!AL116*ozton*AppQt.Data!AL$7)/1000000),"-")</f>
        <v>41.785328081454914</v>
      </c>
      <c r="AQ9" s="89">
        <f>IFERROR(IF($B$2="Tonnes",AppQt.Data!AM116,(AppQt.Data!AM116*ozton*AppQt.Data!AM$7)/1000000),"-")</f>
        <v>42.523526757812498</v>
      </c>
      <c r="AR9" s="89">
        <f>IFERROR(IF($B$2="Tonnes",AppQt.Data!AN116,(AppQt.Data!AN116*ozton*AppQt.Data!AN$7)/1000000),"-")</f>
        <v>124.68455351562498</v>
      </c>
      <c r="AS9" s="89">
        <f>IFERROR(IF($B$2="Tonnes",AppQt.Data!AO116,(AppQt.Data!AO116*ozton*AppQt.Data!AO$7)/1000000),"-")</f>
        <v>107.89929013671876</v>
      </c>
      <c r="AT9" s="89">
        <f>IFERROR(IF($B$2="Tonnes",AppQt.Data!AP116,(AppQt.Data!AP116*ozton*AppQt.Data!AP$7)/1000000),"-")</f>
        <v>64.093924855957027</v>
      </c>
      <c r="AU9" s="89">
        <f>IFERROR(IF($B$2="Tonnes",AppQt.Data!AQ116,(AppQt.Data!AQ116*ozton*AppQt.Data!AQ$7)/1000000),"-")</f>
        <v>71.146808844433608</v>
      </c>
      <c r="AV9" s="89">
        <f>IFERROR(IF($B$2="Tonnes",AppQt.Data!AR116,(AppQt.Data!AR116*ozton*AppQt.Data!AR$7)/1000000),"-")</f>
        <v>70.84840421687403</v>
      </c>
      <c r="AW9" s="89">
        <f>IFERROR(IF($B$2="Tonnes",AppQt.Data!AS116,(AppQt.Data!AS116*ozton*AppQt.Data!AS$7)/1000000),"-")</f>
        <v>79.348108840820316</v>
      </c>
      <c r="AX9" s="89">
        <f>IFERROR(IF($B$2="Tonnes",AppQt.Data!AT116,(AppQt.Data!AT116*ozton*AppQt.Data!AT$7)/1000000),"-")</f>
        <v>70.81284718857421</v>
      </c>
      <c r="AY9" s="89">
        <f>IFERROR(IF($B$2="Tonnes",AppQt.Data!AU116,(AppQt.Data!AU116*ozton*AppQt.Data!AU$7)/1000000),"-")</f>
        <v>90.148749999999993</v>
      </c>
      <c r="AZ9" s="89">
        <f>IFERROR(IF($B$2="Tonnes",AppQt.Data!AV116,(AppQt.Data!AV116*ozton*AppQt.Data!AV$7)/1000000),"-")</f>
        <v>75.117903549999994</v>
      </c>
      <c r="BA9" s="89">
        <f>IFERROR(IF($B$2="Tonnes",AppQt.Data!AW116,(AppQt.Data!AW116*ozton*AppQt.Data!AW$7)/1000000),"-")</f>
        <v>72.94</v>
      </c>
      <c r="BB9" s="89">
        <f>IFERROR(IF($B$2="Tonnes",AppQt.Data!AX116,(AppQt.Data!AX116*ozton*AppQt.Data!AX$7)/1000000),"-")</f>
        <v>50.700499999999991</v>
      </c>
      <c r="BC9" s="89">
        <f>IFERROR(IF($B$2="Tonnes",AppQt.Data!AY116,(AppQt.Data!AY116*ozton*AppQt.Data!AY$7)/1000000),"-")</f>
        <v>44.496430000000004</v>
      </c>
      <c r="BD9" s="89">
        <f>IFERROR(IF($B$2="Tonnes",AppQt.Data!AZ116,(AppQt.Data!AZ116*ozton*AppQt.Data!AZ$7)/1000000),"-")</f>
        <v>49.595000000000006</v>
      </c>
      <c r="BE9" s="89">
        <f>IFERROR(IF($B$2="Tonnes",AppQt.Data!BA116,(AppQt.Data!BA116*ozton*AppQt.Data!BA$7)/1000000),"-")</f>
        <v>39.333800000000004</v>
      </c>
      <c r="BF9" s="89">
        <f>IFERROR(IF($B$2="Tonnes",AppQt.Data!BB116,(AppQt.Data!BB116*ozton*AppQt.Data!BB$7)/1000000),"-")</f>
        <v>42.722000000000001</v>
      </c>
      <c r="BG9" s="89">
        <f>IFERROR(IF($B$2="Tonnes",AppQt.Data!BC116,(AppQt.Data!BC116*ozton*AppQt.Data!BC$7)/1000000),"-")</f>
        <v>60.480000000000004</v>
      </c>
      <c r="BH9" s="89">
        <f>IFERROR(IF($B$2="Tonnes",AppQt.Data!BD116,(AppQt.Data!BD116*ozton*AppQt.Data!BD$7)/1000000),"-")</f>
        <v>65.6922</v>
      </c>
      <c r="BI9" s="89">
        <f>IFERROR(IF($B$2="Tonnes",AppQt.Data!BE116,(AppQt.Data!BE116*ozton*AppQt.Data!BE$7)/1000000),"-")</f>
        <v>88.958610000000022</v>
      </c>
      <c r="BJ9" s="89">
        <f>IFERROR(IF($B$2="Tonnes",AppQt.Data!BF116,(AppQt.Data!BF116*ozton*AppQt.Data!BF$7)/1000000),"-")</f>
        <v>59.676899999999996</v>
      </c>
      <c r="BK9" s="89">
        <f>IFERROR(IF($B$2="Tonnes",AppQt.Data!BG116,(AppQt.Data!BG116*ozton*AppQt.Data!BG$7)/1000000),"-")</f>
        <v>66.476685000000003</v>
      </c>
      <c r="BL9" s="90" t="str">
        <f t="shared" ref="BL9:BL36" si="6">IF(BM9&lt;0,$A$2,IF(BM9&gt;0,$A$1,"-"))</f>
        <v>▲</v>
      </c>
      <c r="BM9" s="91">
        <f t="shared" ref="BM9:BM36" si="7">IF(AND(ISNUMBER(BK9),ISNUMBER(BG9),BK9&gt;0,BG9&gt;0,(BK9/BG9-1)*100&lt;300),(BK9/BG9-1)*100,IF(AND(ISNUMBER(BK9),ISNUMBER(BG9),BK9&gt;0,BG9&gt;0,(BK9/BG9-1)*100&gt;300),"&gt;300","-"))</f>
        <v>9.9151537698412682</v>
      </c>
    </row>
    <row r="10" spans="1:66" ht="12.75" customHeight="1" x14ac:dyDescent="0.2">
      <c r="A10" s="40"/>
      <c r="B10" s="31" t="s">
        <v>242</v>
      </c>
      <c r="C10" s="89">
        <f>IFERROR(IF($B$2="Tonnes",AppAn.Data!L92,(AppAn.Data!L92*ozton*AppAn.Data!L$6)/1000000),"-")</f>
        <v>183.7937917018449</v>
      </c>
      <c r="D10" s="89">
        <f>IFERROR(IF($B$2="Tonnes",AppAn.Data!M92,(AppAn.Data!M92*ozton*AppAn.Data!M$6)/1000000),"-")</f>
        <v>259.09565815460024</v>
      </c>
      <c r="E10" s="89">
        <f>IFERROR(IF($B$2="Tonnes",AppAn.Data!N92,(AppAn.Data!N92*ozton*AppAn.Data!N$6)/1000000),"-")</f>
        <v>256.96396355213449</v>
      </c>
      <c r="F10" s="89">
        <f>IFERROR(IF($B$2="Tonnes",AppAn.Data!O92,(AppAn.Data!O92*ozton*AppAn.Data!O$6)/1000000),"-")</f>
        <v>406.71080379694683</v>
      </c>
      <c r="G10" s="89">
        <f>IFERROR(IF($B$2="Tonnes",AppAn.Data!P92,(AppAn.Data!P92*ozton*AppAn.Data!P$6)/1000000),"-")</f>
        <v>198.45220507462687</v>
      </c>
      <c r="H10" s="89">
        <f>IFERROR(IF($B$2="Tonnes",AppAn.Data!Q92,(AppAn.Data!Q92*ozton*AppAn.Data!Q$6)/1000000),"-")</f>
        <v>228.103565</v>
      </c>
      <c r="I10" s="89">
        <f>IFERROR(IF($B$2="Tonnes",AppAn.Data!R92,(AppAn.Data!R92*ozton*AppAn.Data!R$6)/1000000),"-")</f>
        <v>284.55456803278685</v>
      </c>
      <c r="J10" s="89">
        <f>IFERROR(IF($B$2="Tonnes",AppAn.Data!S92,(AppAn.Data!S92*ozton*AppAn.Data!S$6)/1000000),"-")</f>
        <v>306.38583300000005</v>
      </c>
      <c r="K10" s="89">
        <f>IFERROR(IF($B$2="Tonnes",AppAn.Data!T92,(AppAn.Data!T92*ozton*AppAn.Data!T$6)/1000000),"-")</f>
        <v>308.03567355000001</v>
      </c>
      <c r="L10" s="89">
        <f>IFERROR(IF($B$2="Tonnes",AppAn.Data!U92,(AppAn.Data!U92*ozton*AppAn.Data!U$6)/1000000),"-")</f>
        <v>211.12092999999999</v>
      </c>
      <c r="M10" s="89">
        <f>IFERROR(IF($B$2="Tonnes",AppAn.Data!V92,(AppAn.Data!V92*ozton*AppAn.Data!V$6)/1000000),"-")</f>
        <v>199.084</v>
      </c>
      <c r="N10" s="90" t="str">
        <f t="shared" si="4"/>
        <v>▼</v>
      </c>
      <c r="O10" s="91">
        <f t="shared" si="5"/>
        <v>-5.7014385073047897</v>
      </c>
      <c r="P10" s="40"/>
      <c r="Q10" s="89">
        <f>IFERROR(IF($B$2="Tonnes",AppQt.Data!M117,(AppQt.Data!M117*ozton*AppQt.Data!M$7)/1000000),"-")</f>
        <v>39.371388092676554</v>
      </c>
      <c r="R10" s="89">
        <f>IFERROR(IF($B$2="Tonnes",AppQt.Data!N117,(AppQt.Data!N117*ozton*AppQt.Data!N$7)/1000000),"-")</f>
        <v>36.544890385825617</v>
      </c>
      <c r="S10" s="89">
        <f>IFERROR(IF($B$2="Tonnes",AppQt.Data!O117,(AppQt.Data!O117*ozton*AppQt.Data!O$7)/1000000),"-")</f>
        <v>47.672371779129392</v>
      </c>
      <c r="T10" s="89">
        <f>IFERROR(IF($B$2="Tonnes",AppQt.Data!P117,(AppQt.Data!P117*ozton*AppQt.Data!P$7)/1000000),"-")</f>
        <v>60.205141444213346</v>
      </c>
      <c r="U10" s="89">
        <f>IFERROR(IF($B$2="Tonnes",AppQt.Data!Q117,(AppQt.Data!Q117*ozton*AppQt.Data!Q$7)/1000000),"-")</f>
        <v>84.758332711364631</v>
      </c>
      <c r="V10" s="89">
        <f>IFERROR(IF($B$2="Tonnes",AppQt.Data!R117,(AppQt.Data!R117*ozton*AppQt.Data!R$7)/1000000),"-")</f>
        <v>53.272713066889423</v>
      </c>
      <c r="W10" s="89">
        <f>IFERROR(IF($B$2="Tonnes",AppQt.Data!S117,(AppQt.Data!S117*ozton*AppQt.Data!S$7)/1000000),"-")</f>
        <v>59.081908934936422</v>
      </c>
      <c r="X10" s="89">
        <f>IFERROR(IF($B$2="Tonnes",AppQt.Data!T117,(AppQt.Data!T117*ozton*AppQt.Data!T$7)/1000000),"-")</f>
        <v>61.982703441409768</v>
      </c>
      <c r="Y10" s="89">
        <f>IFERROR(IF($B$2="Tonnes",AppQt.Data!U117,(AppQt.Data!U117*ozton*AppQt.Data!U$7)/1000000),"-")</f>
        <v>91.237554900604323</v>
      </c>
      <c r="Z10" s="89">
        <f>IFERROR(IF($B$2="Tonnes",AppQt.Data!V117,(AppQt.Data!V117*ozton*AppQt.Data!V$7)/1000000),"-")</f>
        <v>50.636729385698317</v>
      </c>
      <c r="AA10" s="89">
        <f>IFERROR(IF($B$2="Tonnes",AppQt.Data!W117,(AppQt.Data!W117*ozton*AppQt.Data!W$7)/1000000),"-")</f>
        <v>52.173638592053123</v>
      </c>
      <c r="AB10" s="89">
        <f>IFERROR(IF($B$2="Tonnes",AppQt.Data!X117,(AppQt.Data!X117*ozton*AppQt.Data!X$7)/1000000),"-")</f>
        <v>62.916040673778696</v>
      </c>
      <c r="AC10" s="89">
        <f>IFERROR(IF($B$2="Tonnes",AppQt.Data!Y117,(AppQt.Data!Y117*ozton*AppQt.Data!Y$7)/1000000),"-")</f>
        <v>116.22144909867154</v>
      </c>
      <c r="AD10" s="89">
        <f>IFERROR(IF($B$2="Tonnes",AppQt.Data!Z117,(AppQt.Data!Z117*ozton*AppQt.Data!Z$7)/1000000),"-")</f>
        <v>155.16905623439439</v>
      </c>
      <c r="AE10" s="89">
        <f>IFERROR(IF($B$2="Tonnes",AppQt.Data!AA117,(AppQt.Data!AA117*ozton*AppQt.Data!AA$7)/1000000),"-")</f>
        <v>81.949617999247209</v>
      </c>
      <c r="AF10" s="89">
        <f>IFERROR(IF($B$2="Tonnes",AppQt.Data!AB117,(AppQt.Data!AB117*ozton*AppQt.Data!AB$7)/1000000),"-")</f>
        <v>53.370680464633722</v>
      </c>
      <c r="AG10" s="89">
        <f>IFERROR(IF($B$2="Tonnes",AppQt.Data!AC117,(AppQt.Data!AC117*ozton*AppQt.Data!AC$7)/1000000),"-")</f>
        <v>62.295756268656717</v>
      </c>
      <c r="AH10" s="89">
        <f>IFERROR(IF($B$2="Tonnes",AppQt.Data!AD117,(AppQt.Data!AD117*ozton*AppQt.Data!AD$7)/1000000),"-")</f>
        <v>43.431716417910451</v>
      </c>
      <c r="AI10" s="89">
        <f>IFERROR(IF($B$2="Tonnes",AppQt.Data!AE117,(AppQt.Data!AE117*ozton*AppQt.Data!AE$7)/1000000),"-")</f>
        <v>40.487462686567163</v>
      </c>
      <c r="AJ10" s="89">
        <f>IFERROR(IF($B$2="Tonnes",AppQt.Data!AF117,(AppQt.Data!AF117*ozton*AppQt.Data!AF$7)/1000000),"-")</f>
        <v>52.237269701492536</v>
      </c>
      <c r="AK10" s="89">
        <f>IFERROR(IF($B$2="Tonnes",AppQt.Data!AG117,(AppQt.Data!AG117*ozton*AppQt.Data!AG$7)/1000000),"-")</f>
        <v>63.950117499999998</v>
      </c>
      <c r="AL10" s="89">
        <f>IFERROR(IF($B$2="Tonnes",AppQt.Data!AH117,(AppQt.Data!AH117*ozton*AppQt.Data!AH$7)/1000000),"-")</f>
        <v>45.144512500000005</v>
      </c>
      <c r="AM10" s="89">
        <f>IFERROR(IF($B$2="Tonnes",AppQt.Data!AI117,(AppQt.Data!AI117*ozton*AppQt.Data!AI$7)/1000000),"-")</f>
        <v>53.208957500000004</v>
      </c>
      <c r="AN10" s="89">
        <f>IFERROR(IF($B$2="Tonnes",AppQt.Data!AJ117,(AppQt.Data!AJ117*ozton*AppQt.Data!AJ$7)/1000000),"-")</f>
        <v>65.799977499999997</v>
      </c>
      <c r="AO10" s="89">
        <f>IFERROR(IF($B$2="Tonnes",AppQt.Data!AK117,(AppQt.Data!AK117*ozton*AppQt.Data!AK$7)/1000000),"-")</f>
        <v>81.263942295081961</v>
      </c>
      <c r="AP10" s="89">
        <f>IFERROR(IF($B$2="Tonnes",AppQt.Data!AL117,(AppQt.Data!AL117*ozton*AppQt.Data!AL$7)/1000000),"-")</f>
        <v>40.180625737704915</v>
      </c>
      <c r="AQ10" s="89">
        <f>IFERROR(IF($B$2="Tonnes",AppQt.Data!AM117,(AppQt.Data!AM117*ozton*AppQt.Data!AM$7)/1000000),"-")</f>
        <v>41.019999999999996</v>
      </c>
      <c r="AR10" s="89">
        <f>IFERROR(IF($B$2="Tonnes",AppQt.Data!AN117,(AppQt.Data!AN117*ozton*AppQt.Data!AN$7)/1000000),"-")</f>
        <v>122.08999999999999</v>
      </c>
      <c r="AS10" s="89">
        <f>IFERROR(IF($B$2="Tonnes",AppQt.Data!AO117,(AppQt.Data!AO117*ozton*AppQt.Data!AO$7)/1000000),"-")</f>
        <v>105.9</v>
      </c>
      <c r="AT10" s="89">
        <f>IFERROR(IF($B$2="Tonnes",AppQt.Data!AP117,(AppQt.Data!AP117*ozton*AppQt.Data!AP$7)/1000000),"-")</f>
        <v>62.625999999999998</v>
      </c>
      <c r="AU10" s="89">
        <f>IFERROR(IF($B$2="Tonnes",AppQt.Data!AQ117,(AppQt.Data!AQ117*ozton*AppQt.Data!AQ$7)/1000000),"-")</f>
        <v>69.28537</v>
      </c>
      <c r="AV10" s="89">
        <f>IFERROR(IF($B$2="Tonnes",AppQt.Data!AR117,(AppQt.Data!AR117*ozton*AppQt.Data!AR$7)/1000000),"-")</f>
        <v>68.574463000000009</v>
      </c>
      <c r="AW10" s="89">
        <f>IFERROR(IF($B$2="Tonnes",AppQt.Data!AS117,(AppQt.Data!AS117*ozton*AppQt.Data!AS$7)/1000000),"-")</f>
        <v>77.317250000000001</v>
      </c>
      <c r="AX10" s="89">
        <f>IFERROR(IF($B$2="Tonnes",AppQt.Data!AT117,(AppQt.Data!AT117*ozton*AppQt.Data!AT$7)/1000000),"-")</f>
        <v>69.451769999999996</v>
      </c>
      <c r="AY10" s="89">
        <f>IFERROR(IF($B$2="Tonnes",AppQt.Data!AU117,(AppQt.Data!AU117*ozton*AppQt.Data!AU$7)/1000000),"-")</f>
        <v>87.998750000000001</v>
      </c>
      <c r="AZ10" s="89">
        <f>IFERROR(IF($B$2="Tonnes",AppQt.Data!AV117,(AppQt.Data!AV117*ozton*AppQt.Data!AV$7)/1000000),"-")</f>
        <v>73.26790355</v>
      </c>
      <c r="BA10" s="89">
        <f>IFERROR(IF($B$2="Tonnes",AppQt.Data!AW117,(AppQt.Data!AW117*ozton*AppQt.Data!AW$7)/1000000),"-")</f>
        <v>71.188999999999993</v>
      </c>
      <c r="BB10" s="89">
        <f>IFERROR(IF($B$2="Tonnes",AppQt.Data!AX117,(AppQt.Data!AX117*ozton*AppQt.Data!AX$7)/1000000),"-")</f>
        <v>49.455499999999994</v>
      </c>
      <c r="BC10" s="89">
        <f>IFERROR(IF($B$2="Tonnes",AppQt.Data!AY117,(AppQt.Data!AY117*ozton*AppQt.Data!AY$7)/1000000),"-")</f>
        <v>42.835430000000002</v>
      </c>
      <c r="BD10" s="89">
        <f>IFERROR(IF($B$2="Tonnes",AppQt.Data!AZ117,(AppQt.Data!AZ117*ozton*AppQt.Data!AZ$7)/1000000),"-")</f>
        <v>47.641000000000005</v>
      </c>
      <c r="BE10" s="89">
        <f>IFERROR(IF($B$2="Tonnes",AppQt.Data!BA117,(AppQt.Data!BA117*ozton*AppQt.Data!BA$7)/1000000),"-")</f>
        <v>37.074800000000003</v>
      </c>
      <c r="BF10" s="89">
        <f>IFERROR(IF($B$2="Tonnes",AppQt.Data!BB117,(AppQt.Data!BB117*ozton*AppQt.Data!BB$7)/1000000),"-")</f>
        <v>40.667000000000002</v>
      </c>
      <c r="BG10" s="89">
        <f>IFERROR(IF($B$2="Tonnes",AppQt.Data!BC117,(AppQt.Data!BC117*ozton*AppQt.Data!BC$7)/1000000),"-")</f>
        <v>57.77</v>
      </c>
      <c r="BH10" s="89">
        <f>IFERROR(IF($B$2="Tonnes",AppQt.Data!BD117,(AppQt.Data!BD117*ozton*AppQt.Data!BD$7)/1000000),"-")</f>
        <v>63.572199999999995</v>
      </c>
      <c r="BI10" s="89">
        <f>IFERROR(IF($B$2="Tonnes",AppQt.Data!BE117,(AppQt.Data!BE117*ozton*AppQt.Data!BE$7)/1000000),"-")</f>
        <v>86.423610000000011</v>
      </c>
      <c r="BJ10" s="89">
        <f>IFERROR(IF($B$2="Tonnes",AppQt.Data!BF117,(AppQt.Data!BF117*ozton*AppQt.Data!BF$7)/1000000),"-")</f>
        <v>57.3919</v>
      </c>
      <c r="BK10" s="89">
        <f>IFERROR(IF($B$2="Tonnes",AppQt.Data!BG117,(AppQt.Data!BG117*ozton*AppQt.Data!BG$7)/1000000),"-")</f>
        <v>64.661685000000006</v>
      </c>
      <c r="BL10" s="90" t="str">
        <f t="shared" si="6"/>
        <v>▲</v>
      </c>
      <c r="BM10" s="91">
        <f t="shared" si="7"/>
        <v>11.929522243378909</v>
      </c>
    </row>
    <row r="11" spans="1:66" ht="12.75" customHeight="1" x14ac:dyDescent="0.2">
      <c r="A11" s="40"/>
      <c r="B11" s="31" t="s">
        <v>263</v>
      </c>
      <c r="C11" s="89">
        <f>IFERROR(IF($B$2="Tonnes",AppAn.Data!L93,(AppAn.Data!L93*ozton*AppAn.Data!L$6)/1000000),"-")</f>
        <v>1.1923364485981307</v>
      </c>
      <c r="D11" s="89">
        <f>IFERROR(IF($B$2="Tonnes",AppAn.Data!M93,(AppAn.Data!M93*ozton*AppAn.Data!M$6)/1000000),"-")</f>
        <v>1.5370659722222224</v>
      </c>
      <c r="E11" s="89">
        <f>IFERROR(IF($B$2="Tonnes",AppAn.Data!N93,(AppAn.Data!N93*ozton*AppAn.Data!N$6)/1000000),"-")</f>
        <v>2.0128863065326636</v>
      </c>
      <c r="F11" s="89">
        <f>IFERROR(IF($B$2="Tonnes",AppAn.Data!O93,(AppAn.Data!O93*ozton*AppAn.Data!O$6)/1000000),"-")</f>
        <v>2.9143750000000002</v>
      </c>
      <c r="G11" s="89">
        <f>IFERROR(IF($B$2="Tonnes",AppAn.Data!P93,(AppAn.Data!P93*ozton*AppAn.Data!P$6)/1000000),"-")</f>
        <v>1.3900000000000001</v>
      </c>
      <c r="H11" s="89">
        <f>IFERROR(IF($B$2="Tonnes",AppAn.Data!Q93,(AppAn.Data!Q93*ozton*AppAn.Data!Q$6)/1000000),"-")</f>
        <v>1.49</v>
      </c>
      <c r="I11" s="89">
        <f>IFERROR(IF($B$2="Tonnes",AppAn.Data!R93,(AppAn.Data!R93*ozton*AppAn.Data!R$6)/1000000),"-")</f>
        <v>1.4244999999999999</v>
      </c>
      <c r="J11" s="89">
        <f>IFERROR(IF($B$2="Tonnes",AppAn.Data!S93,(AppAn.Data!S93*ozton*AppAn.Data!S$6)/1000000),"-")</f>
        <v>1.7094</v>
      </c>
      <c r="K11" s="89">
        <f>IFERROR(IF($B$2="Tonnes",AppAn.Data!T93,(AppAn.Data!T93*ozton*AppAn.Data!T$6)/1000000),"-")</f>
        <v>1.4759199999999999</v>
      </c>
      <c r="L11" s="89">
        <f>IFERROR(IF($B$2="Tonnes",AppAn.Data!U93,(AppAn.Data!U93*ozton*AppAn.Data!U$6)/1000000),"-")</f>
        <v>1.2350000000000001</v>
      </c>
      <c r="M11" s="89">
        <f>IFERROR(IF($B$2="Tonnes",AppAn.Data!V93,(AppAn.Data!V93*ozton*AppAn.Data!V$6)/1000000),"-")</f>
        <v>2.44</v>
      </c>
      <c r="N11" s="90" t="str">
        <f t="shared" si="4"/>
        <v>▲</v>
      </c>
      <c r="O11" s="91">
        <f t="shared" si="5"/>
        <v>97.570850202429128</v>
      </c>
      <c r="P11" s="40"/>
      <c r="Q11" s="89">
        <f>IFERROR(IF($B$2="Tonnes",AppQt.Data!M118,(AppQt.Data!M118*ozton*AppQt.Data!M$7)/1000000),"-")</f>
        <v>0.26124415887850466</v>
      </c>
      <c r="R11" s="89">
        <f>IFERROR(IF($B$2="Tonnes",AppQt.Data!N118,(AppQt.Data!N118*ozton*AppQt.Data!N$7)/1000000),"-")</f>
        <v>0.26158878504672894</v>
      </c>
      <c r="S11" s="89">
        <f>IFERROR(IF($B$2="Tonnes",AppQt.Data!O118,(AppQt.Data!O118*ozton*AppQt.Data!O$7)/1000000),"-")</f>
        <v>0.37452686915887851</v>
      </c>
      <c r="T11" s="89">
        <f>IFERROR(IF($B$2="Tonnes",AppQt.Data!P118,(AppQt.Data!P118*ozton*AppQt.Data!P$7)/1000000),"-")</f>
        <v>0.2949766355140187</v>
      </c>
      <c r="U11" s="89">
        <f>IFERROR(IF($B$2="Tonnes",AppQt.Data!Q118,(AppQt.Data!Q118*ozton*AppQt.Data!Q$7)/1000000),"-")</f>
        <v>0.39921874999999996</v>
      </c>
      <c r="V11" s="89">
        <f>IFERROR(IF($B$2="Tonnes",AppQt.Data!R118,(AppQt.Data!R118*ozton*AppQt.Data!R$7)/1000000),"-")</f>
        <v>0.38906249999999998</v>
      </c>
      <c r="W11" s="89">
        <f>IFERROR(IF($B$2="Tonnes",AppQt.Data!S118,(AppQt.Data!S118*ozton*AppQt.Data!S$7)/1000000),"-")</f>
        <v>0.42100694444444442</v>
      </c>
      <c r="X11" s="89">
        <f>IFERROR(IF($B$2="Tonnes",AppQt.Data!T118,(AppQt.Data!T118*ozton*AppQt.Data!T$7)/1000000),"-")</f>
        <v>0.32777777777777783</v>
      </c>
      <c r="Y11" s="89">
        <f>IFERROR(IF($B$2="Tonnes",AppQt.Data!U118,(AppQt.Data!U118*ozton*AppQt.Data!U$7)/1000000),"-")</f>
        <v>0.50494660804020097</v>
      </c>
      <c r="Z11" s="89">
        <f>IFERROR(IF($B$2="Tonnes",AppQt.Data!V118,(AppQt.Data!V118*ozton*AppQt.Data!V$7)/1000000),"-")</f>
        <v>0.52571608040201012</v>
      </c>
      <c r="AA11" s="89">
        <f>IFERROR(IF($B$2="Tonnes",AppQt.Data!W118,(AppQt.Data!W118*ozton*AppQt.Data!W$7)/1000000),"-")</f>
        <v>0.52628768844221108</v>
      </c>
      <c r="AB11" s="89">
        <f>IFERROR(IF($B$2="Tonnes",AppQt.Data!X118,(AppQt.Data!X118*ozton*AppQt.Data!X$7)/1000000),"-")</f>
        <v>0.4559359296482412</v>
      </c>
      <c r="AC11" s="89">
        <f>IFERROR(IF($B$2="Tonnes",AppQt.Data!Y118,(AppQt.Data!Y118*ozton*AppQt.Data!Y$7)/1000000),"-")</f>
        <v>0.68</v>
      </c>
      <c r="AD11" s="89">
        <f>IFERROR(IF($B$2="Tonnes",AppQt.Data!Z118,(AppQt.Data!Z118*ozton*AppQt.Data!Z$7)/1000000),"-")</f>
        <v>1.08125</v>
      </c>
      <c r="AE11" s="89">
        <f>IFERROR(IF($B$2="Tonnes",AppQt.Data!AA118,(AppQt.Data!AA118*ozton*AppQt.Data!AA$7)/1000000),"-")</f>
        <v>0.55312500000000009</v>
      </c>
      <c r="AF11" s="89">
        <f>IFERROR(IF($B$2="Tonnes",AppQt.Data!AB118,(AppQt.Data!AB118*ozton*AppQt.Data!AB$7)/1000000),"-")</f>
        <v>0.6</v>
      </c>
      <c r="AG11" s="89">
        <f>IFERROR(IF($B$2="Tonnes",AppQt.Data!AC118,(AppQt.Data!AC118*ozton*AppQt.Data!AC$7)/1000000),"-")</f>
        <v>0.49</v>
      </c>
      <c r="AH11" s="89">
        <f>IFERROR(IF($B$2="Tonnes",AppQt.Data!AD118,(AppQt.Data!AD118*ozton*AppQt.Data!AD$7)/1000000),"-")</f>
        <v>0.28999999999999998</v>
      </c>
      <c r="AI11" s="89">
        <f>IFERROR(IF($B$2="Tonnes",AppQt.Data!AE118,(AppQt.Data!AE118*ozton*AppQt.Data!AE$7)/1000000),"-")</f>
        <v>0.28000000000000003</v>
      </c>
      <c r="AJ11" s="89">
        <f>IFERROR(IF($B$2="Tonnes",AppQt.Data!AF118,(AppQt.Data!AF118*ozton*AppQt.Data!AF$7)/1000000),"-")</f>
        <v>0.33</v>
      </c>
      <c r="AK11" s="89">
        <f>IFERROR(IF($B$2="Tonnes",AppQt.Data!AG118,(AppQt.Data!AG118*ozton*AppQt.Data!AG$7)/1000000),"-")</f>
        <v>0.37</v>
      </c>
      <c r="AL11" s="89">
        <f>IFERROR(IF($B$2="Tonnes",AppQt.Data!AH118,(AppQt.Data!AH118*ozton*AppQt.Data!AH$7)/1000000),"-")</f>
        <v>0.3</v>
      </c>
      <c r="AM11" s="89">
        <f>IFERROR(IF($B$2="Tonnes",AppQt.Data!AI118,(AppQt.Data!AI118*ozton*AppQt.Data!AI$7)/1000000),"-")</f>
        <v>0.49</v>
      </c>
      <c r="AN11" s="89">
        <f>IFERROR(IF($B$2="Tonnes",AppQt.Data!AJ118,(AppQt.Data!AJ118*ozton*AppQt.Data!AJ$7)/1000000),"-")</f>
        <v>0.33</v>
      </c>
      <c r="AO11" s="89">
        <f>IFERROR(IF($B$2="Tonnes",AppQt.Data!AK118,(AppQt.Data!AK118*ozton*AppQt.Data!AK$7)/1000000),"-")</f>
        <v>0.36</v>
      </c>
      <c r="AP11" s="89">
        <f>IFERROR(IF($B$2="Tonnes",AppQt.Data!AL118,(AppQt.Data!AL118*ozton*AppQt.Data!AL$7)/1000000),"-")</f>
        <v>0.22</v>
      </c>
      <c r="AQ11" s="89">
        <f>IFERROR(IF($B$2="Tonnes",AppQt.Data!AM118,(AppQt.Data!AM118*ozton*AppQt.Data!AM$7)/1000000),"-")</f>
        <v>0.46500000000000002</v>
      </c>
      <c r="AR11" s="89">
        <f>IFERROR(IF($B$2="Tonnes",AppQt.Data!AN118,(AppQt.Data!AN118*ozton*AppQt.Data!AN$7)/1000000),"-")</f>
        <v>0.3795</v>
      </c>
      <c r="AS11" s="89">
        <f>IFERROR(IF($B$2="Tonnes",AppQt.Data!AO118,(AppQt.Data!AO118*ozton*AppQt.Data!AO$7)/1000000),"-")</f>
        <v>0.432</v>
      </c>
      <c r="AT11" s="89">
        <f>IFERROR(IF($B$2="Tonnes",AppQt.Data!AP118,(AppQt.Data!AP118*ozton*AppQt.Data!AP$7)/1000000),"-")</f>
        <v>0.26400000000000001</v>
      </c>
      <c r="AU11" s="89">
        <f>IFERROR(IF($B$2="Tonnes",AppQt.Data!AQ118,(AppQt.Data!AQ118*ozton*AppQt.Data!AQ$7)/1000000),"-")</f>
        <v>0.55800000000000005</v>
      </c>
      <c r="AV11" s="89">
        <f>IFERROR(IF($B$2="Tonnes",AppQt.Data!AR118,(AppQt.Data!AR118*ozton*AppQt.Data!AR$7)/1000000),"-")</f>
        <v>0.45539999999999997</v>
      </c>
      <c r="AW11" s="89">
        <f>IFERROR(IF($B$2="Tonnes",AppQt.Data!AS118,(AppQt.Data!AS118*ozton*AppQt.Data!AS$7)/1000000),"-")</f>
        <v>0.32832</v>
      </c>
      <c r="AX11" s="89">
        <f>IFERROR(IF($B$2="Tonnes",AppQt.Data!AT118,(AppQt.Data!AT118*ozton*AppQt.Data!AT$7)/1000000),"-")</f>
        <v>0.23760000000000001</v>
      </c>
      <c r="AY11" s="89">
        <f>IFERROR(IF($B$2="Tonnes",AppQt.Data!AU118,(AppQt.Data!AU118*ozton*AppQt.Data!AU$7)/1000000),"-")</f>
        <v>0.57999999999999996</v>
      </c>
      <c r="AZ11" s="89">
        <f>IFERROR(IF($B$2="Tonnes",AppQt.Data!AV118,(AppQt.Data!AV118*ozton*AppQt.Data!AV$7)/1000000),"-")</f>
        <v>0.33</v>
      </c>
      <c r="BA11" s="89">
        <f>IFERROR(IF($B$2="Tonnes",AppQt.Data!AW118,(AppQt.Data!AW118*ozton*AppQt.Data!AW$7)/1000000),"-")</f>
        <v>0.28000000000000003</v>
      </c>
      <c r="BB11" s="89">
        <f>IFERROR(IF($B$2="Tonnes",AppQt.Data!AX118,(AppQt.Data!AX118*ozton*AppQt.Data!AX$7)/1000000),"-")</f>
        <v>0.23</v>
      </c>
      <c r="BC11" s="89">
        <f>IFERROR(IF($B$2="Tonnes",AppQt.Data!AY118,(AppQt.Data!AY118*ozton*AppQt.Data!AY$7)/1000000),"-")</f>
        <v>0.34</v>
      </c>
      <c r="BD11" s="89">
        <f>IFERROR(IF($B$2="Tonnes",AppQt.Data!AZ118,(AppQt.Data!AZ118*ozton*AppQt.Data!AZ$7)/1000000),"-")</f>
        <v>0.38500000000000001</v>
      </c>
      <c r="BE11" s="89">
        <f>IFERROR(IF($B$2="Tonnes",AppQt.Data!BA118,(AppQt.Data!BA118*ozton*AppQt.Data!BA$7)/1000000),"-")</f>
        <v>0.28000000000000003</v>
      </c>
      <c r="BF11" s="89">
        <f>IFERROR(IF($B$2="Tonnes",AppQt.Data!BB118,(AppQt.Data!BB118*ozton*AppQt.Data!BB$7)/1000000),"-")</f>
        <v>0.46</v>
      </c>
      <c r="BG11" s="89">
        <f>IFERROR(IF($B$2="Tonnes",AppQt.Data!BC118,(AppQt.Data!BC118*ozton*AppQt.Data!BC$7)/1000000),"-")</f>
        <v>1</v>
      </c>
      <c r="BH11" s="89">
        <f>IFERROR(IF($B$2="Tonnes",AppQt.Data!BD118,(AppQt.Data!BD118*ozton*AppQt.Data!BD$7)/1000000),"-")</f>
        <v>0.7</v>
      </c>
      <c r="BI11" s="89">
        <f>IFERROR(IF($B$2="Tonnes",AppQt.Data!BE118,(AppQt.Data!BE118*ozton*AppQt.Data!BE$7)/1000000),"-")</f>
        <v>0.73</v>
      </c>
      <c r="BJ11" s="89">
        <f>IFERROR(IF($B$2="Tonnes",AppQt.Data!BF118,(AppQt.Data!BF118*ozton*AppQt.Data!BF$7)/1000000),"-")</f>
        <v>0.8</v>
      </c>
      <c r="BK11" s="89">
        <f>IFERROR(IF($B$2="Tonnes",AppQt.Data!BG118,(AppQt.Data!BG118*ozton*AppQt.Data!BG$7)/1000000),"-")</f>
        <v>0.71</v>
      </c>
      <c r="BL11" s="90" t="str">
        <f t="shared" si="6"/>
        <v>▼</v>
      </c>
      <c r="BM11" s="91">
        <f t="shared" si="7"/>
        <v>-29.000000000000004</v>
      </c>
    </row>
    <row r="12" spans="1:66" ht="12.75" customHeight="1" x14ac:dyDescent="0.2">
      <c r="A12" s="40"/>
      <c r="B12" s="31" t="s">
        <v>264</v>
      </c>
      <c r="C12" s="89">
        <f>IFERROR(IF($B$2="Tonnes",AppAn.Data!L94,(AppAn.Data!L94*ozton*AppAn.Data!L$6)/1000000),"-")</f>
        <v>-1.4103888888888889</v>
      </c>
      <c r="D12" s="89">
        <f>IFERROR(IF($B$2="Tonnes",AppAn.Data!M94,(AppAn.Data!M94*ozton*AppAn.Data!M$6)/1000000),"-")</f>
        <v>5.8514871495327103</v>
      </c>
      <c r="E12" s="89">
        <f>IFERROR(IF($B$2="Tonnes",AppAn.Data!N94,(AppAn.Data!N94*ozton*AppAn.Data!N$6)/1000000),"-")</f>
        <v>5.1573083333333329</v>
      </c>
      <c r="F12" s="89">
        <f>IFERROR(IF($B$2="Tonnes",AppAn.Data!O94,(AppAn.Data!O94*ozton*AppAn.Data!O$6)/1000000),"-")</f>
        <v>8.8541875000000001</v>
      </c>
      <c r="G12" s="89">
        <f>IFERROR(IF($B$2="Tonnes",AppAn.Data!P94,(AppAn.Data!P94*ozton*AppAn.Data!P$6)/1000000),"-")</f>
        <v>8.56</v>
      </c>
      <c r="H12" s="89">
        <f>IFERROR(IF($B$2="Tonnes",AppAn.Data!Q94,(AppAn.Data!Q94*ozton*AppAn.Data!Q$6)/1000000),"-")</f>
        <v>6.711125</v>
      </c>
      <c r="I12" s="89">
        <f>IFERROR(IF($B$2="Tonnes",AppAn.Data!R94,(AppAn.Data!R94*ozton*AppAn.Data!R$6)/1000000),"-")</f>
        <v>6.2055482421874988</v>
      </c>
      <c r="J12" s="89">
        <f>IFERROR(IF($B$2="Tonnes",AppAn.Data!S94,(AppAn.Data!S94*ozton*AppAn.Data!S$6)/1000000),"-")</f>
        <v>5.8931950539833977</v>
      </c>
      <c r="K12" s="89">
        <f>IFERROR(IF($B$2="Tonnes",AppAn.Data!T94,(AppAn.Data!T94*ozton*AppAn.Data!T$6)/1000000),"-")</f>
        <v>5.9160160293945303</v>
      </c>
      <c r="L12" s="89">
        <f>IFERROR(IF($B$2="Tonnes",AppAn.Data!U94,(AppAn.Data!U94*ozton*AppAn.Data!U$6)/1000000),"-")</f>
        <v>5.3759999999999994</v>
      </c>
      <c r="M12" s="89">
        <f>IFERROR(IF($B$2="Tonnes",AppAn.Data!V94,(AppAn.Data!V94*ozton*AppAn.Data!V$6)/1000000),"-")</f>
        <v>6.7039999999999997</v>
      </c>
      <c r="N12" s="90" t="str">
        <f t="shared" si="4"/>
        <v>▲</v>
      </c>
      <c r="O12" s="91">
        <f t="shared" si="5"/>
        <v>24.702380952380953</v>
      </c>
      <c r="P12" s="40"/>
      <c r="Q12" s="89">
        <f>IFERROR(IF($B$2="Tonnes",AppQt.Data!M119,(AppQt.Data!M119*ozton*AppQt.Data!M$7)/1000000),"-")</f>
        <v>0</v>
      </c>
      <c r="R12" s="89">
        <f>IFERROR(IF($B$2="Tonnes",AppQt.Data!N119,(AppQt.Data!N119*ozton*AppQt.Data!N$7)/1000000),"-")</f>
        <v>-1.5389583333333334</v>
      </c>
      <c r="S12" s="89">
        <f>IFERROR(IF($B$2="Tonnes",AppQt.Data!O119,(AppQt.Data!O119*ozton*AppQt.Data!O$7)/1000000),"-")</f>
        <v>0.10779166666666665</v>
      </c>
      <c r="T12" s="89">
        <f>IFERROR(IF($B$2="Tonnes",AppQt.Data!P119,(AppQt.Data!P119*ozton*AppQt.Data!P$7)/1000000),"-")</f>
        <v>2.0777777777777784E-2</v>
      </c>
      <c r="U12" s="89">
        <f>IFERROR(IF($B$2="Tonnes",AppQt.Data!Q119,(AppQt.Data!Q119*ozton*AppQt.Data!Q$7)/1000000),"-")</f>
        <v>1.3928679906542056</v>
      </c>
      <c r="V12" s="89">
        <f>IFERROR(IF($B$2="Tonnes",AppQt.Data!R119,(AppQt.Data!R119*ozton*AppQt.Data!R$7)/1000000),"-")</f>
        <v>1.2485829439252336</v>
      </c>
      <c r="W12" s="89">
        <f>IFERROR(IF($B$2="Tonnes",AppQt.Data!S119,(AppQt.Data!S119*ozton*AppQt.Data!S$7)/1000000),"-")</f>
        <v>1.650017523364486</v>
      </c>
      <c r="X12" s="89">
        <f>IFERROR(IF($B$2="Tonnes",AppQt.Data!T119,(AppQt.Data!T119*ozton*AppQt.Data!T$7)/1000000),"-")</f>
        <v>1.560018691588785</v>
      </c>
      <c r="Y12" s="89">
        <f>IFERROR(IF($B$2="Tonnes",AppQt.Data!U119,(AppQt.Data!U119*ozton*AppQt.Data!U$7)/1000000),"-")</f>
        <v>1.4086000000000001</v>
      </c>
      <c r="Z12" s="89">
        <f>IFERROR(IF($B$2="Tonnes",AppQt.Data!V119,(AppQt.Data!V119*ozton*AppQt.Data!V$7)/1000000),"-")</f>
        <v>1.213916666666667</v>
      </c>
      <c r="AA12" s="89">
        <f>IFERROR(IF($B$2="Tonnes",AppQt.Data!W119,(AppQt.Data!W119*ozton*AppQt.Data!W$7)/1000000),"-")</f>
        <v>0.85379166666666662</v>
      </c>
      <c r="AB12" s="89">
        <f>IFERROR(IF($B$2="Tonnes",AppQt.Data!X119,(AppQt.Data!X119*ozton*AppQt.Data!X$7)/1000000),"-")</f>
        <v>1.681</v>
      </c>
      <c r="AC12" s="89">
        <f>IFERROR(IF($B$2="Tonnes",AppQt.Data!Y119,(AppQt.Data!Y119*ozton*AppQt.Data!Y$7)/1000000),"-")</f>
        <v>2.7201874999999998</v>
      </c>
      <c r="AD12" s="89">
        <f>IFERROR(IF($B$2="Tonnes",AppQt.Data!Z119,(AppQt.Data!Z119*ozton*AppQt.Data!Z$7)/1000000),"-")</f>
        <v>2.6457499999999996</v>
      </c>
      <c r="AE12" s="89">
        <f>IFERROR(IF($B$2="Tonnes",AppQt.Data!AA119,(AppQt.Data!AA119*ozton*AppQt.Data!AA$7)/1000000),"-")</f>
        <v>1.77125</v>
      </c>
      <c r="AF12" s="89">
        <f>IFERROR(IF($B$2="Tonnes",AppQt.Data!AB119,(AppQt.Data!AB119*ozton*AppQt.Data!AB$7)/1000000),"-")</f>
        <v>1.7170000000000001</v>
      </c>
      <c r="AG12" s="89">
        <f>IFERROR(IF($B$2="Tonnes",AppQt.Data!AC119,(AppQt.Data!AC119*ozton*AppQt.Data!AC$7)/1000000),"-")</f>
        <v>1.7290000000000001</v>
      </c>
      <c r="AH12" s="89">
        <f>IFERROR(IF($B$2="Tonnes",AppQt.Data!AD119,(AppQt.Data!AD119*ozton*AppQt.Data!AD$7)/1000000),"-")</f>
        <v>2.7240000000000002</v>
      </c>
      <c r="AI12" s="89">
        <f>IFERROR(IF($B$2="Tonnes",AppQt.Data!AE119,(AppQt.Data!AE119*ozton*AppQt.Data!AE$7)/1000000),"-")</f>
        <v>1.7829999999999999</v>
      </c>
      <c r="AJ12" s="89">
        <f>IFERROR(IF($B$2="Tonnes",AppQt.Data!AF119,(AppQt.Data!AF119*ozton*AppQt.Data!AF$7)/1000000),"-")</f>
        <v>2.3239999999999998</v>
      </c>
      <c r="AK12" s="89">
        <f>IFERROR(IF($B$2="Tonnes",AppQt.Data!AG119,(AppQt.Data!AG119*ozton*AppQt.Data!AG$7)/1000000),"-")</f>
        <v>1.776</v>
      </c>
      <c r="AL12" s="89">
        <f>IFERROR(IF($B$2="Tonnes",AppQt.Data!AH119,(AppQt.Data!AH119*ozton*AppQt.Data!AH$7)/1000000),"-")</f>
        <v>1.4430000000000001</v>
      </c>
      <c r="AM12" s="89">
        <f>IFERROR(IF($B$2="Tonnes",AppQt.Data!AI119,(AppQt.Data!AI119*ozton*AppQt.Data!AI$7)/1000000),"-")</f>
        <v>1.6014999999999999</v>
      </c>
      <c r="AN12" s="89">
        <f>IFERROR(IF($B$2="Tonnes",AppQt.Data!AJ119,(AppQt.Data!AJ119*ozton*AppQt.Data!AJ$7)/1000000),"-")</f>
        <v>1.8906249999999998</v>
      </c>
      <c r="AO12" s="89">
        <f>IFERROR(IF($B$2="Tonnes",AppQt.Data!AK119,(AppQt.Data!AK119*ozton*AppQt.Data!AK$7)/1000000),"-")</f>
        <v>1.5672656249999997</v>
      </c>
      <c r="AP12" s="89">
        <f>IFERROR(IF($B$2="Tonnes",AppQt.Data!AL119,(AppQt.Data!AL119*ozton*AppQt.Data!AL$7)/1000000),"-")</f>
        <v>1.3847023437499997</v>
      </c>
      <c r="AQ12" s="89">
        <f>IFERROR(IF($B$2="Tonnes",AppQt.Data!AM119,(AppQt.Data!AM119*ozton*AppQt.Data!AM$7)/1000000),"-")</f>
        <v>1.0385267578124999</v>
      </c>
      <c r="AR12" s="89">
        <f>IFERROR(IF($B$2="Tonnes",AppQt.Data!AN119,(AppQt.Data!AN119*ozton*AppQt.Data!AN$7)/1000000),"-")</f>
        <v>2.2150535156249997</v>
      </c>
      <c r="AS12" s="89">
        <f>IFERROR(IF($B$2="Tonnes",AppQt.Data!AO119,(AppQt.Data!AO119*ozton*AppQt.Data!AO$7)/1000000),"-")</f>
        <v>1.5672901367187497</v>
      </c>
      <c r="AT12" s="89">
        <f>IFERROR(IF($B$2="Tonnes",AppQt.Data!AP119,(AppQt.Data!AP119*ozton*AppQt.Data!AP$7)/1000000),"-")</f>
        <v>1.203924855957031</v>
      </c>
      <c r="AU12" s="89">
        <f>IFERROR(IF($B$2="Tonnes",AppQt.Data!AQ119,(AppQt.Data!AQ119*ozton*AppQt.Data!AQ$7)/1000000),"-")</f>
        <v>1.3034388444335936</v>
      </c>
      <c r="AV12" s="89">
        <f>IFERROR(IF($B$2="Tonnes",AppQt.Data!AR119,(AppQt.Data!AR119*ozton*AppQt.Data!AR$7)/1000000),"-")</f>
        <v>1.8185412168740234</v>
      </c>
      <c r="AW12" s="89">
        <f>IFERROR(IF($B$2="Tonnes",AppQt.Data!AS119,(AppQt.Data!AS119*ozton*AppQt.Data!AS$7)/1000000),"-")</f>
        <v>1.7025388408203121</v>
      </c>
      <c r="AX12" s="89">
        <f>IFERROR(IF($B$2="Tonnes",AppQt.Data!AT119,(AppQt.Data!AT119*ozton*AppQt.Data!AT$7)/1000000),"-")</f>
        <v>1.1234771885742185</v>
      </c>
      <c r="AY12" s="89">
        <f>IFERROR(IF($B$2="Tonnes",AppQt.Data!AU119,(AppQt.Data!AU119*ozton*AppQt.Data!AU$7)/1000000),"-")</f>
        <v>1.57</v>
      </c>
      <c r="AZ12" s="89">
        <f>IFERROR(IF($B$2="Tonnes",AppQt.Data!AV119,(AppQt.Data!AV119*ozton*AppQt.Data!AV$7)/1000000),"-")</f>
        <v>1.52</v>
      </c>
      <c r="BA12" s="89">
        <f>IFERROR(IF($B$2="Tonnes",AppQt.Data!AW119,(AppQt.Data!AW119*ozton*AppQt.Data!AW$7)/1000000),"-")</f>
        <v>1.4710000000000001</v>
      </c>
      <c r="BB12" s="89">
        <f>IFERROR(IF($B$2="Tonnes",AppQt.Data!AX119,(AppQt.Data!AX119*ozton*AppQt.Data!AX$7)/1000000),"-")</f>
        <v>1.0149999999999999</v>
      </c>
      <c r="BC12" s="89">
        <f>IFERROR(IF($B$2="Tonnes",AppQt.Data!AY119,(AppQt.Data!AY119*ozton*AppQt.Data!AY$7)/1000000),"-")</f>
        <v>1.321</v>
      </c>
      <c r="BD12" s="89">
        <f>IFERROR(IF($B$2="Tonnes",AppQt.Data!AZ119,(AppQt.Data!AZ119*ozton*AppQt.Data!AZ$7)/1000000),"-")</f>
        <v>1.569</v>
      </c>
      <c r="BE12" s="89">
        <f>IFERROR(IF($B$2="Tonnes",AppQt.Data!BA119,(AppQt.Data!BA119*ozton*AppQt.Data!BA$7)/1000000),"-")</f>
        <v>1.9790000000000001</v>
      </c>
      <c r="BF12" s="89">
        <f>IFERROR(IF($B$2="Tonnes",AppQt.Data!BB119,(AppQt.Data!BB119*ozton*AppQt.Data!BB$7)/1000000),"-")</f>
        <v>1.595</v>
      </c>
      <c r="BG12" s="89">
        <f>IFERROR(IF($B$2="Tonnes",AppQt.Data!BC119,(AppQt.Data!BC119*ozton*AppQt.Data!BC$7)/1000000),"-")</f>
        <v>1.71</v>
      </c>
      <c r="BH12" s="89">
        <f>IFERROR(IF($B$2="Tonnes",AppQt.Data!BD119,(AppQt.Data!BD119*ozton*AppQt.Data!BD$7)/1000000),"-")</f>
        <v>1.42</v>
      </c>
      <c r="BI12" s="89">
        <f>IFERROR(IF($B$2="Tonnes",AppQt.Data!BE119,(AppQt.Data!BE119*ozton*AppQt.Data!BE$7)/1000000),"-")</f>
        <v>1.8049999999999999</v>
      </c>
      <c r="BJ12" s="89">
        <f>IFERROR(IF($B$2="Tonnes",AppQt.Data!BF119,(AppQt.Data!BF119*ozton*AppQt.Data!BF$7)/1000000),"-")</f>
        <v>1.4850000000000001</v>
      </c>
      <c r="BK12" s="89">
        <f>IFERROR(IF($B$2="Tonnes",AppQt.Data!BG119,(AppQt.Data!BG119*ozton*AppQt.Data!BG$7)/1000000),"-")</f>
        <v>1.105</v>
      </c>
      <c r="BL12" s="90" t="str">
        <f t="shared" si="6"/>
        <v>▼</v>
      </c>
      <c r="BM12" s="91">
        <f t="shared" si="7"/>
        <v>-35.380116959064324</v>
      </c>
    </row>
    <row r="13" spans="1:66" ht="12.75" customHeight="1" x14ac:dyDescent="0.2">
      <c r="A13" s="40"/>
      <c r="B13" s="53" t="s">
        <v>132</v>
      </c>
      <c r="C13" s="89">
        <f>IFERROR(IF($B$2="Tonnes",AppAn.Data!L95,(AppAn.Data!L95*ozton*AppAn.Data!L$6)/1000000),"-")</f>
        <v>-39.808294334975372</v>
      </c>
      <c r="D13" s="89">
        <f>IFERROR(IF($B$2="Tonnes",AppAn.Data!M95,(AppAn.Data!M95*ozton*AppAn.Data!M$6)/1000000),"-")</f>
        <v>-52.28364903846154</v>
      </c>
      <c r="E13" s="89">
        <f>IFERROR(IF($B$2="Tonnes",AppAn.Data!N95,(AppAn.Data!N95*ozton*AppAn.Data!N$6)/1000000),"-")</f>
        <v>-10.972298267326732</v>
      </c>
      <c r="F13" s="89">
        <f>IFERROR(IF($B$2="Tonnes",AppAn.Data!O95,(AppAn.Data!O95*ozton*AppAn.Data!O$6)/1000000),"-")</f>
        <v>3.9212187499999982</v>
      </c>
      <c r="G13" s="89">
        <f>IFERROR(IF($B$2="Tonnes",AppAn.Data!P95,(AppAn.Data!P95*ozton*AppAn.Data!P$6)/1000000),"-")</f>
        <v>-2.7407927549999984</v>
      </c>
      <c r="H13" s="89">
        <f>IFERROR(IF($B$2="Tonnes",AppAn.Data!Q95,(AppAn.Data!Q95*ozton*AppAn.Data!Q$6)/1000000),"-")</f>
        <v>16.164928500000002</v>
      </c>
      <c r="I13" s="89">
        <f>IFERROR(IF($B$2="Tonnes",AppAn.Data!R95,(AppAn.Data!R95*ozton*AppAn.Data!R$6)/1000000),"-")</f>
        <v>17.1008</v>
      </c>
      <c r="J13" s="89">
        <f>IFERROR(IF($B$2="Tonnes",AppAn.Data!S95,(AppAn.Data!S95*ozton*AppAn.Data!S$6)/1000000),"-")</f>
        <v>-3.2863999999999991</v>
      </c>
      <c r="K13" s="89">
        <f>IFERROR(IF($B$2="Tonnes",AppAn.Data!T95,(AppAn.Data!T95*ozton*AppAn.Data!T$6)/1000000),"-")</f>
        <v>12.510999999999999</v>
      </c>
      <c r="L13" s="89">
        <f>IFERROR(IF($B$2="Tonnes",AppAn.Data!U95,(AppAn.Data!U95*ozton*AppAn.Data!U$6)/1000000),"-")</f>
        <v>-20.119400000000002</v>
      </c>
      <c r="M13" s="89">
        <f>IFERROR(IF($B$2="Tonnes",AppAn.Data!V95,(AppAn.Data!V95*ozton*AppAn.Data!V$6)/1000000),"-")</f>
        <v>-9.3279999999999994</v>
      </c>
      <c r="N13" s="90" t="str">
        <f t="shared" si="4"/>
        <v>▲</v>
      </c>
      <c r="O13" s="91" t="str">
        <f t="shared" si="5"/>
        <v>-</v>
      </c>
      <c r="P13" s="40"/>
      <c r="Q13" s="89">
        <f>IFERROR(IF($B$2="Tonnes",AppQt.Data!M120,(AppQt.Data!M120*ozton*AppQt.Data!M$7)/1000000),"-")</f>
        <v>-11.806719827586207</v>
      </c>
      <c r="R13" s="89">
        <f>IFERROR(IF($B$2="Tonnes",AppQt.Data!N120,(AppQt.Data!N120*ozton*AppQt.Data!N$7)/1000000),"-")</f>
        <v>-7.7761490147783254</v>
      </c>
      <c r="S13" s="89">
        <f>IFERROR(IF($B$2="Tonnes",AppQt.Data!O120,(AppQt.Data!O120*ozton*AppQt.Data!O$7)/1000000),"-")</f>
        <v>-9.667191502463055</v>
      </c>
      <c r="T13" s="89">
        <f>IFERROR(IF($B$2="Tonnes",AppQt.Data!P120,(AppQt.Data!P120*ozton*AppQt.Data!P$7)/1000000),"-")</f>
        <v>-10.558233990147784</v>
      </c>
      <c r="U13" s="89">
        <f>IFERROR(IF($B$2="Tonnes",AppQt.Data!Q120,(AppQt.Data!Q120*ozton*AppQt.Data!Q$7)/1000000),"-")</f>
        <v>-6.0814743589743596</v>
      </c>
      <c r="V13" s="89">
        <f>IFERROR(IF($B$2="Tonnes",AppQt.Data!R120,(AppQt.Data!R120*ozton*AppQt.Data!R$7)/1000000),"-")</f>
        <v>-10.369826923076923</v>
      </c>
      <c r="W13" s="89">
        <f>IFERROR(IF($B$2="Tonnes",AppQt.Data!S120,(AppQt.Data!S120*ozton*AppQt.Data!S$7)/1000000),"-")</f>
        <v>-22.295334935897436</v>
      </c>
      <c r="X13" s="89">
        <f>IFERROR(IF($B$2="Tonnes",AppQt.Data!T120,(AppQt.Data!T120*ozton*AppQt.Data!T$7)/1000000),"-")</f>
        <v>-13.537012820512821</v>
      </c>
      <c r="Y13" s="89">
        <f>IFERROR(IF($B$2="Tonnes",AppQt.Data!U120,(AppQt.Data!U120*ozton*AppQt.Data!U$7)/1000000),"-")</f>
        <v>-3.6419975247524752</v>
      </c>
      <c r="Z13" s="89">
        <f>IFERROR(IF($B$2="Tonnes",AppQt.Data!V120,(AppQt.Data!V120*ozton*AppQt.Data!V$7)/1000000),"-")</f>
        <v>2.2660767326732674</v>
      </c>
      <c r="AA13" s="89">
        <f>IFERROR(IF($B$2="Tonnes",AppQt.Data!W120,(AppQt.Data!W120*ozton*AppQt.Data!W$7)/1000000),"-")</f>
        <v>-5.3262636138613857</v>
      </c>
      <c r="AB13" s="89">
        <f>IFERROR(IF($B$2="Tonnes",AppQt.Data!X120,(AppQt.Data!X120*ozton*AppQt.Data!X$7)/1000000),"-")</f>
        <v>-4.2701138613861387</v>
      </c>
      <c r="AC13" s="89">
        <f>IFERROR(IF($B$2="Tonnes",AppQt.Data!Y120,(AppQt.Data!Y120*ozton*AppQt.Data!Y$7)/1000000),"-")</f>
        <v>-9.8942812500000006</v>
      </c>
      <c r="AD13" s="89">
        <f>IFERROR(IF($B$2="Tonnes",AppQt.Data!Z120,(AppQt.Data!Z120*ozton*AppQt.Data!Z$7)/1000000),"-")</f>
        <v>8.1369374999999984</v>
      </c>
      <c r="AE13" s="89">
        <f>IFERROR(IF($B$2="Tonnes",AppQt.Data!AA120,(AppQt.Data!AA120*ozton*AppQt.Data!AA$7)/1000000),"-")</f>
        <v>-0.89593750000000016</v>
      </c>
      <c r="AF13" s="89">
        <f>IFERROR(IF($B$2="Tonnes",AppQt.Data!AB120,(AppQt.Data!AB120*ozton*AppQt.Data!AB$7)/1000000),"-")</f>
        <v>6.5745000000000005</v>
      </c>
      <c r="AG13" s="89">
        <f>IFERROR(IF($B$2="Tonnes",AppQt.Data!AC120,(AppQt.Data!AC120*ozton*AppQt.Data!AC$7)/1000000),"-")</f>
        <v>7.6080000000000005</v>
      </c>
      <c r="AH13" s="89">
        <f>IFERROR(IF($B$2="Tonnes",AppQt.Data!AD120,(AppQt.Data!AD120*ozton*AppQt.Data!AD$7)/1000000),"-")</f>
        <v>-1.1099999999999999</v>
      </c>
      <c r="AI13" s="89">
        <f>IFERROR(IF($B$2="Tonnes",AppQt.Data!AE120,(AppQt.Data!AE120*ozton*AppQt.Data!AE$7)/1000000),"-")</f>
        <v>-1.0448460000000004</v>
      </c>
      <c r="AJ13" s="89">
        <f>IFERROR(IF($B$2="Tonnes",AppQt.Data!AF120,(AppQt.Data!AF120*ozton*AppQt.Data!AF$7)/1000000),"-")</f>
        <v>-8.1939467549999989</v>
      </c>
      <c r="AK13" s="89">
        <f>IFERROR(IF($B$2="Tonnes",AppQt.Data!AG120,(AppQt.Data!AG120*ozton*AppQt.Data!AG$7)/1000000),"-")</f>
        <v>-3.1723965000000005</v>
      </c>
      <c r="AL13" s="89">
        <f>IFERROR(IF($B$2="Tonnes",AppQt.Data!AH120,(AppQt.Data!AH120*ozton*AppQt.Data!AH$7)/1000000),"-")</f>
        <v>-0.23227350000000024</v>
      </c>
      <c r="AM13" s="89">
        <f>IFERROR(IF($B$2="Tonnes",AppQt.Data!AI120,(AppQt.Data!AI120*ozton*AppQt.Data!AI$7)/1000000),"-")</f>
        <v>10.764598500000002</v>
      </c>
      <c r="AN13" s="89">
        <f>IFERROR(IF($B$2="Tonnes",AppQt.Data!AJ120,(AppQt.Data!AJ120*ozton*AppQt.Data!AJ$7)/1000000),"-")</f>
        <v>8.8049999999999997</v>
      </c>
      <c r="AO13" s="89">
        <f>IFERROR(IF($B$2="Tonnes",AppQt.Data!AK120,(AppQt.Data!AK120*ozton*AppQt.Data!AK$7)/1000000),"-")</f>
        <v>3.5936000000000003</v>
      </c>
      <c r="AP13" s="89">
        <f>IFERROR(IF($B$2="Tonnes",AppQt.Data!AL120,(AppQt.Data!AL120*ozton*AppQt.Data!AL$7)/1000000),"-")</f>
        <v>5.7243999999999993</v>
      </c>
      <c r="AQ13" s="89">
        <f>IFERROR(IF($B$2="Tonnes",AppQt.Data!AM120,(AppQt.Data!AM120*ozton*AppQt.Data!AM$7)/1000000),"-")</f>
        <v>3.1820000000000004</v>
      </c>
      <c r="AR13" s="89">
        <f>IFERROR(IF($B$2="Tonnes",AppQt.Data!AN120,(AppQt.Data!AN120*ozton*AppQt.Data!AN$7)/1000000),"-")</f>
        <v>4.6007999999999996</v>
      </c>
      <c r="AS13" s="89">
        <f>IFERROR(IF($B$2="Tonnes",AppQt.Data!AO120,(AppQt.Data!AO120*ozton*AppQt.Data!AO$7)/1000000),"-")</f>
        <v>-1.8399999999999999</v>
      </c>
      <c r="AT13" s="89">
        <f>IFERROR(IF($B$2="Tonnes",AppQt.Data!AP120,(AppQt.Data!AP120*ozton*AppQt.Data!AP$7)/1000000),"-")</f>
        <v>1.1020000000000001</v>
      </c>
      <c r="AU13" s="89">
        <f>IFERROR(IF($B$2="Tonnes",AppQt.Data!AQ120,(AppQt.Data!AQ120*ozton*AppQt.Data!AQ$7)/1000000),"-")</f>
        <v>-4.1579999999999995</v>
      </c>
      <c r="AV13" s="89">
        <f>IFERROR(IF($B$2="Tonnes",AppQt.Data!AR120,(AppQt.Data!AR120*ozton*AppQt.Data!AR$7)/1000000),"-")</f>
        <v>1.6095999999999999</v>
      </c>
      <c r="AW13" s="89">
        <f>IFERROR(IF($B$2="Tonnes",AppQt.Data!AS120,(AppQt.Data!AS120*ozton*AppQt.Data!AS$7)/1000000),"-")</f>
        <v>1.4556</v>
      </c>
      <c r="AX13" s="89">
        <f>IFERROR(IF($B$2="Tonnes",AppQt.Data!AT120,(AppQt.Data!AT120*ozton*AppQt.Data!AT$7)/1000000),"-")</f>
        <v>2.7162000000000002</v>
      </c>
      <c r="AY13" s="89">
        <f>IFERROR(IF($B$2="Tonnes",AppQt.Data!AU120,(AppQt.Data!AU120*ozton*AppQt.Data!AU$7)/1000000),"-")</f>
        <v>7.9656000000000002</v>
      </c>
      <c r="AZ13" s="89">
        <f>IFERROR(IF($B$2="Tonnes",AppQt.Data!AV120,(AppQt.Data!AV120*ozton*AppQt.Data!AV$7)/1000000),"-")</f>
        <v>0.37359999999999999</v>
      </c>
      <c r="BA13" s="89">
        <f>IFERROR(IF($B$2="Tonnes",AppQt.Data!AW120,(AppQt.Data!AW120*ozton*AppQt.Data!AW$7)/1000000),"-")</f>
        <v>-6.1525999999999996</v>
      </c>
      <c r="BB13" s="89">
        <f>IFERROR(IF($B$2="Tonnes",AppQt.Data!AX120,(AppQt.Data!AX120*ozton*AppQt.Data!AX$7)/1000000),"-")</f>
        <v>-3.1720000000000002</v>
      </c>
      <c r="BC13" s="89">
        <f>IFERROR(IF($B$2="Tonnes",AppQt.Data!AY120,(AppQt.Data!AY120*ozton*AppQt.Data!AY$7)/1000000),"-")</f>
        <v>-7.8148</v>
      </c>
      <c r="BD13" s="89">
        <f>IFERROR(IF($B$2="Tonnes",AppQt.Data!AZ120,(AppQt.Data!AZ120*ozton*AppQt.Data!AZ$7)/1000000),"-")</f>
        <v>-2.9800000000000004</v>
      </c>
      <c r="BE13" s="89">
        <f>IFERROR(IF($B$2="Tonnes",AppQt.Data!BA120,(AppQt.Data!BA120*ozton*AppQt.Data!BA$7)/1000000),"-")</f>
        <v>-6.5331999999999999</v>
      </c>
      <c r="BF13" s="89">
        <f>IFERROR(IF($B$2="Tonnes",AppQt.Data!BB120,(AppQt.Data!BB120*ozton*AppQt.Data!BB$7)/1000000),"-")</f>
        <v>-2.4028</v>
      </c>
      <c r="BG13" s="89">
        <f>IFERROR(IF($B$2="Tonnes",AppQt.Data!BC120,(AppQt.Data!BC120*ozton*AppQt.Data!BC$7)/1000000),"-")</f>
        <v>4.0399999999999964E-2</v>
      </c>
      <c r="BH13" s="89">
        <f>IFERROR(IF($B$2="Tonnes",AppQt.Data!BD120,(AppQt.Data!BD120*ozton*AppQt.Data!BD$7)/1000000),"-")</f>
        <v>-0.43240000000000006</v>
      </c>
      <c r="BI13" s="89">
        <f>IFERROR(IF($B$2="Tonnes",AppQt.Data!BE120,(AppQt.Data!BE120*ozton*AppQt.Data!BE$7)/1000000),"-")</f>
        <v>5.4431999999999992</v>
      </c>
      <c r="BJ13" s="89">
        <f>IFERROR(IF($B$2="Tonnes",AppQt.Data!BF120,(AppQt.Data!BF120*ozton*AppQt.Data!BF$7)/1000000),"-")</f>
        <v>-3.2824000000000004</v>
      </c>
      <c r="BK13" s="89">
        <f>IFERROR(IF($B$2="Tonnes",AppQt.Data!BG120,(AppQt.Data!BG120*ozton*AppQt.Data!BG$7)/1000000),"-")</f>
        <v>1.8159999999999998</v>
      </c>
      <c r="BL13" s="90" t="str">
        <f t="shared" si="6"/>
        <v>▲</v>
      </c>
      <c r="BM13" s="91" t="str">
        <f t="shared" si="7"/>
        <v>&gt;300</v>
      </c>
    </row>
    <row r="14" spans="1:66" ht="12.75" customHeight="1" x14ac:dyDescent="0.2">
      <c r="A14" s="40"/>
      <c r="B14" s="53" t="s">
        <v>133</v>
      </c>
      <c r="C14" s="89">
        <f>IFERROR(IF($B$2="Tonnes",AppAn.Data!L96,(AppAn.Data!L96*ozton*AppAn.Data!L$6)/1000000),"-")</f>
        <v>17.160040849673202</v>
      </c>
      <c r="D14" s="89">
        <f>IFERROR(IF($B$2="Tonnes",AppAn.Data!M96,(AppAn.Data!M96*ozton*AppAn.Data!M$6)/1000000),"-")</f>
        <v>27.427696572580647</v>
      </c>
      <c r="E14" s="89">
        <f>IFERROR(IF($B$2="Tonnes",AppAn.Data!N96,(AppAn.Data!N96*ozton*AppAn.Data!N$6)/1000000),"-")</f>
        <v>26.447364253393665</v>
      </c>
      <c r="F14" s="89">
        <f>IFERROR(IF($B$2="Tonnes",AppAn.Data!O96,(AppAn.Data!O96*ozton*AppAn.Data!O$6)/1000000),"-")</f>
        <v>46.938625000000002</v>
      </c>
      <c r="G14" s="89">
        <f>IFERROR(IF($B$2="Tonnes",AppAn.Data!P96,(AppAn.Data!P96*ozton*AppAn.Data!P$6)/1000000),"-")</f>
        <v>26.9</v>
      </c>
      <c r="H14" s="89">
        <f>IFERROR(IF($B$2="Tonnes",AppAn.Data!Q96,(AppAn.Data!Q96*ozton*AppAn.Data!Q$6)/1000000),"-")</f>
        <v>20.125610000000002</v>
      </c>
      <c r="I14" s="89">
        <f>IFERROR(IF($B$2="Tonnes",AppAn.Data!R96,(AppAn.Data!R96*ozton*AppAn.Data!R$6)/1000000),"-")</f>
        <v>21.114838726281249</v>
      </c>
      <c r="J14" s="89">
        <f>IFERROR(IF($B$2="Tonnes",AppAn.Data!S96,(AppAn.Data!S96*ozton*AppAn.Data!S$6)/1000000),"-")</f>
        <v>20.229689</v>
      </c>
      <c r="K14" s="89">
        <f>IFERROR(IF($B$2="Tonnes",AppAn.Data!T96,(AppAn.Data!T96*ozton*AppAn.Data!T$6)/1000000),"-")</f>
        <v>22.163154999999996</v>
      </c>
      <c r="L14" s="89">
        <f>IFERROR(IF($B$2="Tonnes",AppAn.Data!U96,(AppAn.Data!U96*ozton*AppAn.Data!U$6)/1000000),"-")</f>
        <v>14.168751349999999</v>
      </c>
      <c r="M14" s="89">
        <f>IFERROR(IF($B$2="Tonnes",AppAn.Data!V96,(AppAn.Data!V96*ozton*AppAn.Data!V$6)/1000000),"-")</f>
        <v>16.754400257499999</v>
      </c>
      <c r="N14" s="90" t="str">
        <f t="shared" si="4"/>
        <v>▲</v>
      </c>
      <c r="O14" s="91">
        <f t="shared" si="5"/>
        <v>18.248953938344048</v>
      </c>
      <c r="P14" s="40"/>
      <c r="Q14" s="89">
        <f>IFERROR(IF($B$2="Tonnes",AppQt.Data!M121,(AppQt.Data!M121*ozton*AppQt.Data!M$7)/1000000),"-")</f>
        <v>3.3410457516339869</v>
      </c>
      <c r="R14" s="89">
        <f>IFERROR(IF($B$2="Tonnes",AppQt.Data!N121,(AppQt.Data!N121*ozton*AppQt.Data!N$7)/1000000),"-")</f>
        <v>3.0468300653594773</v>
      </c>
      <c r="S14" s="89">
        <f>IFERROR(IF($B$2="Tonnes",AppQt.Data!O121,(AppQt.Data!O121*ozton*AppQt.Data!O$7)/1000000),"-")</f>
        <v>4.3024754901960787</v>
      </c>
      <c r="T14" s="89">
        <f>IFERROR(IF($B$2="Tonnes",AppQt.Data!P121,(AppQt.Data!P121*ozton*AppQt.Data!P$7)/1000000),"-")</f>
        <v>6.4696895424836605</v>
      </c>
      <c r="U14" s="89">
        <f>IFERROR(IF($B$2="Tonnes",AppQt.Data!Q121,(AppQt.Data!Q121*ozton*AppQt.Data!Q$7)/1000000),"-")</f>
        <v>5.7240801411290327</v>
      </c>
      <c r="V14" s="89">
        <f>IFERROR(IF($B$2="Tonnes",AppQt.Data!R121,(AppQt.Data!R121*ozton*AppQt.Data!R$7)/1000000),"-")</f>
        <v>6.7953125000000005</v>
      </c>
      <c r="W14" s="89">
        <f>IFERROR(IF($B$2="Tonnes",AppQt.Data!S121,(AppQt.Data!S121*ozton*AppQt.Data!S$7)/1000000),"-")</f>
        <v>6.5609248991935489</v>
      </c>
      <c r="X14" s="89">
        <f>IFERROR(IF($B$2="Tonnes",AppQt.Data!T121,(AppQt.Data!T121*ozton*AppQt.Data!T$7)/1000000),"-")</f>
        <v>8.3473790322580648</v>
      </c>
      <c r="Y14" s="89">
        <f>IFERROR(IF($B$2="Tonnes",AppQt.Data!U121,(AppQt.Data!U121*ozton*AppQt.Data!U$7)/1000000),"-")</f>
        <v>10.444915158371042</v>
      </c>
      <c r="Z14" s="89">
        <f>IFERROR(IF($B$2="Tonnes",AppQt.Data!V121,(AppQt.Data!V121*ozton*AppQt.Data!V$7)/1000000),"-")</f>
        <v>5.7257918552036191</v>
      </c>
      <c r="AA14" s="89">
        <f>IFERROR(IF($B$2="Tonnes",AppQt.Data!W121,(AppQt.Data!W121*ozton*AppQt.Data!W$7)/1000000),"-")</f>
        <v>4.2425622171945694</v>
      </c>
      <c r="AB14" s="89">
        <f>IFERROR(IF($B$2="Tonnes",AppQt.Data!X121,(AppQt.Data!X121*ozton*AppQt.Data!X$7)/1000000),"-")</f>
        <v>6.0340950226244345</v>
      </c>
      <c r="AC14" s="89">
        <f>IFERROR(IF($B$2="Tonnes",AppQt.Data!Y121,(AppQt.Data!Y121*ozton*AppQt.Data!Y$7)/1000000),"-")</f>
        <v>14.246375</v>
      </c>
      <c r="AD14" s="89">
        <f>IFERROR(IF($B$2="Tonnes",AppQt.Data!Z121,(AppQt.Data!Z121*ozton*AppQt.Data!Z$7)/1000000),"-")</f>
        <v>15.175374999999999</v>
      </c>
      <c r="AE14" s="89">
        <f>IFERROR(IF($B$2="Tonnes",AppQt.Data!AA121,(AppQt.Data!AA121*ozton*AppQt.Data!AA$7)/1000000),"-")</f>
        <v>8.6068749999999987</v>
      </c>
      <c r="AF14" s="89">
        <f>IFERROR(IF($B$2="Tonnes",AppQt.Data!AB121,(AppQt.Data!AB121*ozton*AppQt.Data!AB$7)/1000000),"-")</f>
        <v>8.91</v>
      </c>
      <c r="AG14" s="89">
        <f>IFERROR(IF($B$2="Tonnes",AppQt.Data!AC121,(AppQt.Data!AC121*ozton*AppQt.Data!AC$7)/1000000),"-")</f>
        <v>5.54</v>
      </c>
      <c r="AH14" s="89">
        <f>IFERROR(IF($B$2="Tonnes",AppQt.Data!AD121,(AppQt.Data!AD121*ozton*AppQt.Data!AD$7)/1000000),"-")</f>
        <v>6.74</v>
      </c>
      <c r="AI14" s="89">
        <f>IFERROR(IF($B$2="Tonnes",AppQt.Data!AE121,(AppQt.Data!AE121*ozton*AppQt.Data!AE$7)/1000000),"-")</f>
        <v>6.76</v>
      </c>
      <c r="AJ14" s="89">
        <f>IFERROR(IF($B$2="Tonnes",AppQt.Data!AF121,(AppQt.Data!AF121*ozton*AppQt.Data!AF$7)/1000000),"-")</f>
        <v>7.86</v>
      </c>
      <c r="AK14" s="89">
        <f>IFERROR(IF($B$2="Tonnes",AppQt.Data!AG121,(AppQt.Data!AG121*ozton*AppQt.Data!AG$7)/1000000),"-")</f>
        <v>5.6849999999999996</v>
      </c>
      <c r="AL14" s="89">
        <f>IFERROR(IF($B$2="Tonnes",AppQt.Data!AH121,(AppQt.Data!AH121*ozton*AppQt.Data!AH$7)/1000000),"-")</f>
        <v>4.5279999999999996</v>
      </c>
      <c r="AM14" s="89">
        <f>IFERROR(IF($B$2="Tonnes",AppQt.Data!AI121,(AppQt.Data!AI121*ozton*AppQt.Data!AI$7)/1000000),"-")</f>
        <v>4.6454000000000004</v>
      </c>
      <c r="AN14" s="89">
        <f>IFERROR(IF($B$2="Tonnes",AppQt.Data!AJ121,(AppQt.Data!AJ121*ozton*AppQt.Data!AJ$7)/1000000),"-")</f>
        <v>5.2672100000000004</v>
      </c>
      <c r="AO14" s="89">
        <f>IFERROR(IF($B$2="Tonnes",AppQt.Data!AK121,(AppQt.Data!AK121*ozton*AppQt.Data!AK$7)/1000000),"-")</f>
        <v>5.2288494999999999</v>
      </c>
      <c r="AP14" s="89">
        <f>IFERROR(IF($B$2="Tonnes",AppQt.Data!AL121,(AppQt.Data!AL121*ozton*AppQt.Data!AL$7)/1000000),"-")</f>
        <v>5.9581769250000001</v>
      </c>
      <c r="AQ14" s="89">
        <f>IFERROR(IF($B$2="Tonnes",AppQt.Data!AM121,(AppQt.Data!AM121*ozton*AppQt.Data!AM$7)/1000000),"-")</f>
        <v>4.6175871168749998</v>
      </c>
      <c r="AR14" s="89">
        <f>IFERROR(IF($B$2="Tonnes",AppQt.Data!AN121,(AppQt.Data!AN121*ozton*AppQt.Data!AN$7)/1000000),"-")</f>
        <v>5.3102251844062494</v>
      </c>
      <c r="AS14" s="89">
        <f>IFERROR(IF($B$2="Tonnes",AppQt.Data!AO121,(AppQt.Data!AO121*ozton*AppQt.Data!AO$7)/1000000),"-")</f>
        <v>5.0030000000000001</v>
      </c>
      <c r="AT14" s="89">
        <f>IFERROR(IF($B$2="Tonnes",AppQt.Data!AP121,(AppQt.Data!AP121*ozton*AppQt.Data!AP$7)/1000000),"-")</f>
        <v>5.615875</v>
      </c>
      <c r="AU14" s="89">
        <f>IFERROR(IF($B$2="Tonnes",AppQt.Data!AQ121,(AppQt.Data!AQ121*ozton*AppQt.Data!AQ$7)/1000000),"-")</f>
        <v>4.3982140000000003</v>
      </c>
      <c r="AV14" s="89">
        <f>IFERROR(IF($B$2="Tonnes",AppQt.Data!AR121,(AppQt.Data!AR121*ozton*AppQt.Data!AR$7)/1000000),"-")</f>
        <v>5.2126000000000001</v>
      </c>
      <c r="AW14" s="89">
        <f>IFERROR(IF($B$2="Tonnes",AppQt.Data!AS121,(AppQt.Data!AS121*ozton*AppQt.Data!AS$7)/1000000),"-")</f>
        <v>5.1155749999999998</v>
      </c>
      <c r="AX14" s="89">
        <f>IFERROR(IF($B$2="Tonnes",AppQt.Data!AT121,(AppQt.Data!AT121*ozton*AppQt.Data!AT$7)/1000000),"-")</f>
        <v>5.9886899999999992</v>
      </c>
      <c r="AY14" s="89">
        <f>IFERROR(IF($B$2="Tonnes",AppQt.Data!AU121,(AppQt.Data!AU121*ozton*AppQt.Data!AU$7)/1000000),"-")</f>
        <v>5.08</v>
      </c>
      <c r="AZ14" s="89">
        <f>IFERROR(IF($B$2="Tonnes",AppQt.Data!AV121,(AppQt.Data!AV121*ozton*AppQt.Data!AV$7)/1000000),"-")</f>
        <v>5.9788899999999998</v>
      </c>
      <c r="BA14" s="89">
        <f>IFERROR(IF($B$2="Tonnes",AppQt.Data!AW121,(AppQt.Data!AW121*ozton*AppQt.Data!AW$7)/1000000),"-")</f>
        <v>5.36635375</v>
      </c>
      <c r="BB14" s="89">
        <f>IFERROR(IF($B$2="Tonnes",AppQt.Data!AX121,(AppQt.Data!AX121*ozton*AppQt.Data!AX$7)/1000000),"-")</f>
        <v>6.228237599999999</v>
      </c>
      <c r="BC14" s="89">
        <f>IFERROR(IF($B$2="Tonnes",AppQt.Data!AY121,(AppQt.Data!AY121*ozton*AppQt.Data!AY$7)/1000000),"-")</f>
        <v>-0.8266</v>
      </c>
      <c r="BD14" s="89">
        <f>IFERROR(IF($B$2="Tonnes",AppQt.Data!AZ121,(AppQt.Data!AZ121*ozton*AppQt.Data!AZ$7)/1000000),"-")</f>
        <v>3.4007599999999996</v>
      </c>
      <c r="BE14" s="89">
        <f>IFERROR(IF($B$2="Tonnes",AppQt.Data!BA121,(AppQt.Data!BA121*ozton*AppQt.Data!BA$7)/1000000),"-")</f>
        <v>3.4725299375000005</v>
      </c>
      <c r="BF14" s="89">
        <f>IFERROR(IF($B$2="Tonnes",AppQt.Data!BB121,(AppQt.Data!BB121*ozton*AppQt.Data!BB$7)/1000000),"-")</f>
        <v>3.1697663199999995</v>
      </c>
      <c r="BG14" s="89">
        <f>IFERROR(IF($B$2="Tonnes",AppQt.Data!BC121,(AppQt.Data!BC121*ozton*AppQt.Data!BC$7)/1000000),"-")</f>
        <v>5.4874799999999997</v>
      </c>
      <c r="BH14" s="89">
        <f>IFERROR(IF($B$2="Tonnes",AppQt.Data!BD121,(AppQt.Data!BD121*ozton*AppQt.Data!BD$7)/1000000),"-")</f>
        <v>4.6246239999999998</v>
      </c>
      <c r="BI14" s="89">
        <f>IFERROR(IF($B$2="Tonnes",AppQt.Data!BE121,(AppQt.Data!BE121*ozton*AppQt.Data!BE$7)/1000000),"-")</f>
        <v>5.5399279000000012</v>
      </c>
      <c r="BJ14" s="89">
        <f>IFERROR(IF($B$2="Tonnes",AppQt.Data!BF121,(AppQt.Data!BF121*ozton*AppQt.Data!BF$7)/1000000),"-")</f>
        <v>3.7748885720000014</v>
      </c>
      <c r="BK14" s="89">
        <f>IFERROR(IF($B$2="Tonnes",AppQt.Data!BG121,(AppQt.Data!BG121*ozton*AppQt.Data!BG$7)/1000000),"-")</f>
        <v>6.3093600000000007</v>
      </c>
      <c r="BL14" s="90" t="str">
        <f t="shared" si="6"/>
        <v>▲</v>
      </c>
      <c r="BM14" s="91">
        <f t="shared" si="7"/>
        <v>14.977366660106295</v>
      </c>
    </row>
    <row r="15" spans="1:66" ht="12.75" customHeight="1" x14ac:dyDescent="0.2">
      <c r="A15" s="40"/>
      <c r="B15" s="53" t="s">
        <v>134</v>
      </c>
      <c r="C15" s="89">
        <f>IFERROR(IF($B$2="Tonnes",AppAn.Data!L97,(AppAn.Data!L97*ozton*AppAn.Data!L$6)/1000000),"-")</f>
        <v>5.4583333176156819</v>
      </c>
      <c r="D15" s="89">
        <f>IFERROR(IF($B$2="Tonnes",AppAn.Data!M97,(AppAn.Data!M97*ozton*AppAn.Data!M$6)/1000000),"-")</f>
        <v>9.7590609517909481</v>
      </c>
      <c r="E15" s="89">
        <f>IFERROR(IF($B$2="Tonnes",AppAn.Data!N97,(AppAn.Data!N97*ozton*AppAn.Data!N$6)/1000000),"-")</f>
        <v>7.6873043545803323</v>
      </c>
      <c r="F15" s="89">
        <f>IFERROR(IF($B$2="Tonnes",AppAn.Data!O97,(AppAn.Data!O97*ozton*AppAn.Data!O$6)/1000000),"-")</f>
        <v>10.27530771921875</v>
      </c>
      <c r="G15" s="89">
        <f>IFERROR(IF($B$2="Tonnes",AppAn.Data!P97,(AppAn.Data!P97*ozton*AppAn.Data!P$6)/1000000),"-")</f>
        <v>8.23</v>
      </c>
      <c r="H15" s="89">
        <f>IFERROR(IF($B$2="Tonnes",AppAn.Data!Q97,(AppAn.Data!Q97*ozton*AppAn.Data!Q$6)/1000000),"-")</f>
        <v>6.7987519999999995</v>
      </c>
      <c r="I15" s="89">
        <f>IFERROR(IF($B$2="Tonnes",AppAn.Data!R97,(AppAn.Data!R97*ozton*AppAn.Data!R$6)/1000000),"-")</f>
        <v>5.1979411637500004</v>
      </c>
      <c r="J15" s="89">
        <f>IFERROR(IF($B$2="Tonnes",AppAn.Data!S97,(AppAn.Data!S97*ozton*AppAn.Data!S$6)/1000000),"-")</f>
        <v>5.7566050544062497</v>
      </c>
      <c r="K15" s="89">
        <f>IFERROR(IF($B$2="Tonnes",AppAn.Data!T97,(AppAn.Data!T97*ozton*AppAn.Data!T$6)/1000000),"-")</f>
        <v>5.9969999999999999</v>
      </c>
      <c r="L15" s="89">
        <f>IFERROR(IF($B$2="Tonnes",AppAn.Data!U97,(AppAn.Data!U97*ozton*AppAn.Data!U$6)/1000000),"-")</f>
        <v>5.3949999999999996</v>
      </c>
      <c r="M15" s="89">
        <f>IFERROR(IF($B$2="Tonnes",AppAn.Data!V97,(AppAn.Data!V97*ozton*AppAn.Data!V$6)/1000000),"-")</f>
        <v>3.9116</v>
      </c>
      <c r="N15" s="90" t="str">
        <f t="shared" si="4"/>
        <v>▼</v>
      </c>
      <c r="O15" s="91">
        <f t="shared" si="5"/>
        <v>-27.495829471733082</v>
      </c>
      <c r="P15" s="40"/>
      <c r="Q15" s="89">
        <f>IFERROR(IF($B$2="Tonnes",AppQt.Data!M122,(AppQt.Data!M122*ozton*AppQt.Data!M$7)/1000000),"-")</f>
        <v>1.7373071967789511</v>
      </c>
      <c r="R15" s="89">
        <f>IFERROR(IF($B$2="Tonnes",AppQt.Data!N122,(AppQt.Data!N122*ozton*AppQt.Data!N$7)/1000000),"-")</f>
        <v>1.7726275291555433</v>
      </c>
      <c r="S15" s="89">
        <f>IFERROR(IF($B$2="Tonnes",AppQt.Data!O122,(AppQt.Data!O122*ozton*AppQt.Data!O$7)/1000000),"-")</f>
        <v>1.1726180618757658</v>
      </c>
      <c r="T15" s="89">
        <f>IFERROR(IF($B$2="Tonnes",AppQt.Data!P122,(AppQt.Data!P122*ozton*AppQt.Data!P$7)/1000000),"-")</f>
        <v>0.77578052980542189</v>
      </c>
      <c r="U15" s="89">
        <f>IFERROR(IF($B$2="Tonnes",AppQt.Data!Q122,(AppQt.Data!Q122*ozton*AppQt.Data!Q$7)/1000000),"-")</f>
        <v>2.1601090937077401</v>
      </c>
      <c r="V15" s="89">
        <f>IFERROR(IF($B$2="Tonnes",AppQt.Data!R122,(AppQt.Data!R122*ozton*AppQt.Data!R$7)/1000000),"-")</f>
        <v>2.3674070216589209</v>
      </c>
      <c r="W15" s="89">
        <f>IFERROR(IF($B$2="Tonnes",AppQt.Data!S122,(AppQt.Data!S122*ozton*AppQt.Data!S$7)/1000000),"-")</f>
        <v>2.5139673795033732</v>
      </c>
      <c r="X15" s="89">
        <f>IFERROR(IF($B$2="Tonnes",AppQt.Data!T122,(AppQt.Data!T122*ozton*AppQt.Data!T$7)/1000000),"-")</f>
        <v>2.7175774569209139</v>
      </c>
      <c r="Y15" s="89">
        <f>IFERROR(IF($B$2="Tonnes",AppQt.Data!U122,(AppQt.Data!U122*ozton*AppQt.Data!U$7)/1000000),"-")</f>
        <v>2.5814568454063762</v>
      </c>
      <c r="Z15" s="89">
        <f>IFERROR(IF($B$2="Tonnes",AppQt.Data!V122,(AppQt.Data!V122*ozton*AppQt.Data!V$7)/1000000),"-")</f>
        <v>1.843861726348194</v>
      </c>
      <c r="AA15" s="89">
        <f>IFERROR(IF($B$2="Tonnes",AppQt.Data!W122,(AppQt.Data!W122*ozton*AppQt.Data!W$7)/1000000),"-")</f>
        <v>1.2989234240935952</v>
      </c>
      <c r="AB15" s="89">
        <f>IFERROR(IF($B$2="Tonnes",AppQt.Data!X122,(AppQt.Data!X122*ozton*AppQt.Data!X$7)/1000000),"-")</f>
        <v>1.9630623587321669</v>
      </c>
      <c r="AC15" s="89">
        <f>IFERROR(IF($B$2="Tonnes",AppQt.Data!Y122,(AppQt.Data!Y122*ozton*AppQt.Data!Y$7)/1000000),"-")</f>
        <v>1.731716359609375</v>
      </c>
      <c r="AD15" s="89">
        <f>IFERROR(IF($B$2="Tonnes",AppQt.Data!Z122,(AppQt.Data!Z122*ozton*AppQt.Data!Z$7)/1000000),"-")</f>
        <v>3.4265609064062503</v>
      </c>
      <c r="AE15" s="89">
        <f>IFERROR(IF($B$2="Tonnes",AppQt.Data!AA122,(AppQt.Data!AA122*ozton*AppQt.Data!AA$7)/1000000),"-")</f>
        <v>2.7970304532031252</v>
      </c>
      <c r="AF15" s="89">
        <f>IFERROR(IF($B$2="Tonnes",AppQt.Data!AB122,(AppQt.Data!AB122*ozton*AppQt.Data!AB$7)/1000000),"-")</f>
        <v>2.3199999999999998</v>
      </c>
      <c r="AG15" s="89">
        <f>IFERROR(IF($B$2="Tonnes",AppQt.Data!AC122,(AppQt.Data!AC122*ozton*AppQt.Data!AC$7)/1000000),"-")</f>
        <v>2.27</v>
      </c>
      <c r="AH15" s="89">
        <f>IFERROR(IF($B$2="Tonnes",AppQt.Data!AD122,(AppQt.Data!AD122*ozton*AppQt.Data!AD$7)/1000000),"-")</f>
        <v>2.0699999999999998</v>
      </c>
      <c r="AI15" s="89">
        <f>IFERROR(IF($B$2="Tonnes",AppQt.Data!AE122,(AppQt.Data!AE122*ozton*AppQt.Data!AE$7)/1000000),"-")</f>
        <v>2.0699999999999998</v>
      </c>
      <c r="AJ15" s="89">
        <f>IFERROR(IF($B$2="Tonnes",AppQt.Data!AF122,(AppQt.Data!AF122*ozton*AppQt.Data!AF$7)/1000000),"-")</f>
        <v>1.82</v>
      </c>
      <c r="AK15" s="89">
        <f>IFERROR(IF($B$2="Tonnes",AppQt.Data!AG122,(AppQt.Data!AG122*ozton*AppQt.Data!AG$7)/1000000),"-")</f>
        <v>2.5</v>
      </c>
      <c r="AL15" s="89">
        <f>IFERROR(IF($B$2="Tonnes",AppQt.Data!AH122,(AppQt.Data!AH122*ozton*AppQt.Data!AH$7)/1000000),"-")</f>
        <v>1</v>
      </c>
      <c r="AM15" s="89">
        <f>IFERROR(IF($B$2="Tonnes",AppQt.Data!AI122,(AppQt.Data!AI122*ozton*AppQt.Data!AI$7)/1000000),"-")</f>
        <v>1.7181</v>
      </c>
      <c r="AN15" s="89">
        <f>IFERROR(IF($B$2="Tonnes",AppQt.Data!AJ122,(AppQt.Data!AJ122*ozton*AppQt.Data!AJ$7)/1000000),"-")</f>
        <v>1.5806519999999999</v>
      </c>
      <c r="AO15" s="89">
        <f>IFERROR(IF($B$2="Tonnes",AppQt.Data!AK122,(AppQt.Data!AK122*ozton*AppQt.Data!AK$7)/1000000),"-")</f>
        <v>1.5016194</v>
      </c>
      <c r="AP15" s="89">
        <f>IFERROR(IF($B$2="Tonnes",AppQt.Data!AL122,(AppQt.Data!AL122*ozton*AppQt.Data!AL$7)/1000000),"-")</f>
        <v>1.22192455</v>
      </c>
      <c r="AQ15" s="89">
        <f>IFERROR(IF($B$2="Tonnes",AppQt.Data!AM122,(AppQt.Data!AM122*ozton*AppQt.Data!AM$7)/1000000),"-")</f>
        <v>1.099732095</v>
      </c>
      <c r="AR15" s="89">
        <f>IFERROR(IF($B$2="Tonnes",AppQt.Data!AN122,(AppQt.Data!AN122*ozton*AppQt.Data!AN$7)/1000000),"-")</f>
        <v>1.3746651187500001</v>
      </c>
      <c r="AS15" s="89">
        <f>IFERROR(IF($B$2="Tonnes",AppQt.Data!AO122,(AppQt.Data!AO122*ozton*AppQt.Data!AO$7)/1000000),"-")</f>
        <v>1.4777650026562501</v>
      </c>
      <c r="AT15" s="89">
        <f>IFERROR(IF($B$2="Tonnes",AppQt.Data!AP122,(AppQt.Data!AP122*ozton*AppQt.Data!AP$7)/1000000),"-")</f>
        <v>1.3907517234999998</v>
      </c>
      <c r="AU15" s="89">
        <f>IFERROR(IF($B$2="Tonnes",AppQt.Data!AQ122,(AppQt.Data!AQ122*ozton*AppQt.Data!AQ$7)/1000000),"-")</f>
        <v>1.4380883282500001</v>
      </c>
      <c r="AV15" s="89">
        <f>IFERROR(IF($B$2="Tonnes",AppQt.Data!AR122,(AppQt.Data!AR122*ozton*AppQt.Data!AR$7)/1000000),"-")</f>
        <v>1.45</v>
      </c>
      <c r="AW15" s="89">
        <f>IFERROR(IF($B$2="Tonnes",AppQt.Data!AS122,(AppQt.Data!AS122*ozton*AppQt.Data!AS$7)/1000000),"-")</f>
        <v>1.58</v>
      </c>
      <c r="AX15" s="89">
        <f>IFERROR(IF($B$2="Tonnes",AppQt.Data!AT122,(AppQt.Data!AT122*ozton*AppQt.Data!AT$7)/1000000),"-")</f>
        <v>1.357</v>
      </c>
      <c r="AY15" s="89">
        <f>IFERROR(IF($B$2="Tonnes",AppQt.Data!AU122,(AppQt.Data!AU122*ozton*AppQt.Data!AU$7)/1000000),"-")</f>
        <v>1.65</v>
      </c>
      <c r="AZ15" s="89">
        <f>IFERROR(IF($B$2="Tonnes",AppQt.Data!AV122,(AppQt.Data!AV122*ozton*AppQt.Data!AV$7)/1000000),"-")</f>
        <v>1.41</v>
      </c>
      <c r="BA15" s="89">
        <f>IFERROR(IF($B$2="Tonnes",AppQt.Data!AW122,(AppQt.Data!AW122*ozton*AppQt.Data!AW$7)/1000000),"-")</f>
        <v>1.39</v>
      </c>
      <c r="BB15" s="89">
        <f>IFERROR(IF($B$2="Tonnes",AppQt.Data!AX122,(AppQt.Data!AX122*ozton*AppQt.Data!AX$7)/1000000),"-")</f>
        <v>1.3</v>
      </c>
      <c r="BC15" s="89">
        <f>IFERROR(IF($B$2="Tonnes",AppQt.Data!AY122,(AppQt.Data!AY122*ozton*AppQt.Data!AY$7)/1000000),"-")</f>
        <v>1.42</v>
      </c>
      <c r="BD15" s="89">
        <f>IFERROR(IF($B$2="Tonnes",AppQt.Data!AZ122,(AppQt.Data!AZ122*ozton*AppQt.Data!AZ$7)/1000000),"-")</f>
        <v>1.2849999999999999</v>
      </c>
      <c r="BE15" s="89">
        <f>IFERROR(IF($B$2="Tonnes",AppQt.Data!BA122,(AppQt.Data!BA122*ozton*AppQt.Data!BA$7)/1000000),"-")</f>
        <v>1.05</v>
      </c>
      <c r="BF15" s="89">
        <f>IFERROR(IF($B$2="Tonnes",AppQt.Data!BB122,(AppQt.Data!BB122*ozton*AppQt.Data!BB$7)/1000000),"-")</f>
        <v>0.53159999999999996</v>
      </c>
      <c r="BG15" s="89">
        <f>IFERROR(IF($B$2="Tonnes",AppQt.Data!BC122,(AppQt.Data!BC122*ozton*AppQt.Data!BC$7)/1000000),"-")</f>
        <v>1.22</v>
      </c>
      <c r="BH15" s="89">
        <f>IFERROR(IF($B$2="Tonnes",AppQt.Data!BD122,(AppQt.Data!BD122*ozton*AppQt.Data!BD$7)/1000000),"-")</f>
        <v>1.1100000000000001</v>
      </c>
      <c r="BI15" s="89">
        <f>IFERROR(IF($B$2="Tonnes",AppQt.Data!BE122,(AppQt.Data!BE122*ozton*AppQt.Data!BE$7)/1000000),"-")</f>
        <v>1.3282499999999999</v>
      </c>
      <c r="BJ15" s="89">
        <f>IFERROR(IF($B$2="Tonnes",AppQt.Data!BF122,(AppQt.Data!BF122*ozton*AppQt.Data!BF$7)/1000000),"-")</f>
        <v>1.02</v>
      </c>
      <c r="BK15" s="89">
        <f>IFERROR(IF($B$2="Tonnes",AppQt.Data!BG122,(AppQt.Data!BG122*ozton*AppQt.Data!BG$7)/1000000),"-")</f>
        <v>0.58499999999999996</v>
      </c>
      <c r="BL15" s="90" t="str">
        <f t="shared" si="6"/>
        <v>▼</v>
      </c>
      <c r="BM15" s="91">
        <f t="shared" si="7"/>
        <v>-52.049180327868847</v>
      </c>
    </row>
    <row r="16" spans="1:66" ht="12.75" customHeight="1" x14ac:dyDescent="0.2">
      <c r="A16" s="40"/>
      <c r="B16" s="53" t="s">
        <v>135</v>
      </c>
      <c r="C16" s="89">
        <f>IFERROR(IF($B$2="Tonnes",AppAn.Data!L98,(AppAn.Data!L98*ozton*AppAn.Data!L$6)/1000000),"-")</f>
        <v>1.3606695517071492</v>
      </c>
      <c r="D16" s="89">
        <f>IFERROR(IF($B$2="Tonnes",AppAn.Data!M98,(AppAn.Data!M98*ozton*AppAn.Data!M$6)/1000000),"-")</f>
        <v>4.1869029890012746</v>
      </c>
      <c r="E16" s="89">
        <f>IFERROR(IF($B$2="Tonnes",AppAn.Data!N98,(AppAn.Data!N98*ozton*AppAn.Data!N$6)/1000000),"-")</f>
        <v>5.1459084485853204</v>
      </c>
      <c r="F16" s="89">
        <f>IFERROR(IF($B$2="Tonnes",AppAn.Data!O98,(AppAn.Data!O98*ozton*AppAn.Data!O$6)/1000000),"-")</f>
        <v>6.5019159916597964</v>
      </c>
      <c r="G16" s="89">
        <f>IFERROR(IF($B$2="Tonnes",AppAn.Data!P98,(AppAn.Data!P98*ozton*AppAn.Data!P$6)/1000000),"-")</f>
        <v>6.5149999999999997</v>
      </c>
      <c r="H16" s="89">
        <f>IFERROR(IF($B$2="Tonnes",AppAn.Data!Q98,(AppAn.Data!Q98*ozton*AppAn.Data!Q$6)/1000000),"-")</f>
        <v>5.9029499999999997</v>
      </c>
      <c r="I16" s="89">
        <f>IFERROR(IF($B$2="Tonnes",AppAn.Data!R98,(AppAn.Data!R98*ozton*AppAn.Data!R$6)/1000000),"-")</f>
        <v>4.9959563855000013</v>
      </c>
      <c r="J16" s="89">
        <f>IFERROR(IF($B$2="Tonnes",AppAn.Data!S98,(AppAn.Data!S98*ozton*AppAn.Data!S$6)/1000000),"-")</f>
        <v>4.8145761278217423</v>
      </c>
      <c r="K16" s="89">
        <f>IFERROR(IF($B$2="Tonnes",AppAn.Data!T98,(AppAn.Data!T98*ozton*AppAn.Data!T$6)/1000000),"-")</f>
        <v>4.8664739089047604</v>
      </c>
      <c r="L16" s="89">
        <f>IFERROR(IF($B$2="Tonnes",AppAn.Data!U98,(AppAn.Data!U98*ozton*AppAn.Data!U$6)/1000000),"-")</f>
        <v>4.4399999999999995</v>
      </c>
      <c r="M16" s="89">
        <f>IFERROR(IF($B$2="Tonnes",AppAn.Data!V98,(AppAn.Data!V98*ozton*AppAn.Data!V$6)/1000000),"-")</f>
        <v>3.74</v>
      </c>
      <c r="N16" s="90" t="str">
        <f t="shared" si="4"/>
        <v>▼</v>
      </c>
      <c r="O16" s="91">
        <f t="shared" si="5"/>
        <v>-15.76576576576575</v>
      </c>
      <c r="P16" s="40"/>
      <c r="Q16" s="89">
        <f>IFERROR(IF($B$2="Tonnes",AppQt.Data!M123,(AppQt.Data!M123*ozton*AppQt.Data!M$7)/1000000),"-")</f>
        <v>1.1214108428880833</v>
      </c>
      <c r="R16" s="89">
        <f>IFERROR(IF($B$2="Tonnes",AppQt.Data!N123,(AppQt.Data!N123*ozton*AppQt.Data!N$7)/1000000),"-")</f>
        <v>-0.16025073437218559</v>
      </c>
      <c r="S16" s="89">
        <f>IFERROR(IF($B$2="Tonnes",AppQt.Data!O123,(AppQt.Data!O123*ozton*AppQt.Data!O$7)/1000000),"-")</f>
        <v>0.69515034880979754</v>
      </c>
      <c r="T16" s="89">
        <f>IFERROR(IF($B$2="Tonnes",AppQt.Data!P123,(AppQt.Data!P123*ozton*AppQt.Data!P$7)/1000000),"-")</f>
        <v>-0.29564090561854611</v>
      </c>
      <c r="U16" s="89">
        <f>IFERROR(IF($B$2="Tonnes",AppQt.Data!Q123,(AppQt.Data!Q123*ozton*AppQt.Data!Q$7)/1000000),"-")</f>
        <v>1.3487291328265134</v>
      </c>
      <c r="V16" s="89">
        <f>IFERROR(IF($B$2="Tonnes",AppQt.Data!R123,(AppQt.Data!R123*ozton*AppQt.Data!R$7)/1000000),"-")</f>
        <v>1.0845807692401976</v>
      </c>
      <c r="W16" s="89">
        <f>IFERROR(IF($B$2="Tonnes",AppQt.Data!S123,(AppQt.Data!S123*ozton*AppQt.Data!S$7)/1000000),"-")</f>
        <v>0.92811144542905777</v>
      </c>
      <c r="X16" s="89">
        <f>IFERROR(IF($B$2="Tonnes",AppQt.Data!T123,(AppQt.Data!T123*ozton*AppQt.Data!T$7)/1000000),"-")</f>
        <v>0.82548164150550574</v>
      </c>
      <c r="Y16" s="89">
        <f>IFERROR(IF($B$2="Tonnes",AppQt.Data!U123,(AppQt.Data!U123*ozton*AppQt.Data!U$7)/1000000),"-")</f>
        <v>1.499169593494148</v>
      </c>
      <c r="Z16" s="89">
        <f>IFERROR(IF($B$2="Tonnes",AppQt.Data!V123,(AppQt.Data!V123*ozton*AppQt.Data!V$7)/1000000),"-")</f>
        <v>1.275321792915922</v>
      </c>
      <c r="AA16" s="89">
        <f>IFERROR(IF($B$2="Tonnes",AppQt.Data!W123,(AppQt.Data!W123*ozton*AppQt.Data!W$7)/1000000),"-")</f>
        <v>1.105870034150938</v>
      </c>
      <c r="AB16" s="89">
        <f>IFERROR(IF($B$2="Tonnes",AppQt.Data!X123,(AppQt.Data!X123*ozton*AppQt.Data!X$7)/1000000),"-")</f>
        <v>1.2655470280243126</v>
      </c>
      <c r="AC16" s="89">
        <f>IFERROR(IF($B$2="Tonnes",AppQt.Data!Y123,(AppQt.Data!Y123*ozton*AppQt.Data!Y$7)/1000000),"-")</f>
        <v>1.3837704958298978</v>
      </c>
      <c r="AD16" s="89">
        <f>IFERROR(IF($B$2="Tonnes",AppQt.Data!Z123,(AppQt.Data!Z123*ozton*AppQt.Data!Z$7)/1000000),"-")</f>
        <v>1.8725136638865987</v>
      </c>
      <c r="AE16" s="89">
        <f>IFERROR(IF($B$2="Tonnes",AppQt.Data!AA123,(AppQt.Data!AA123*ozton*AppQt.Data!AA$7)/1000000),"-")</f>
        <v>1.5956318319432992</v>
      </c>
      <c r="AF16" s="89">
        <f>IFERROR(IF($B$2="Tonnes",AppQt.Data!AB123,(AppQt.Data!AB123*ozton*AppQt.Data!AB$7)/1000000),"-")</f>
        <v>1.65</v>
      </c>
      <c r="AG16" s="89">
        <f>IFERROR(IF($B$2="Tonnes",AppQt.Data!AC123,(AppQt.Data!AC123*ozton*AppQt.Data!AC$7)/1000000),"-")</f>
        <v>1.42</v>
      </c>
      <c r="AH16" s="89">
        <f>IFERROR(IF($B$2="Tonnes",AppQt.Data!AD123,(AppQt.Data!AD123*ozton*AppQt.Data!AD$7)/1000000),"-")</f>
        <v>1.7450000000000001</v>
      </c>
      <c r="AI16" s="89">
        <f>IFERROR(IF($B$2="Tonnes",AppQt.Data!AE123,(AppQt.Data!AE123*ozton*AppQt.Data!AE$7)/1000000),"-")</f>
        <v>1.72</v>
      </c>
      <c r="AJ16" s="89">
        <f>IFERROR(IF($B$2="Tonnes",AppQt.Data!AF123,(AppQt.Data!AF123*ozton*AppQt.Data!AF$7)/1000000),"-")</f>
        <v>1.63</v>
      </c>
      <c r="AK16" s="89">
        <f>IFERROR(IF($B$2="Tonnes",AppQt.Data!AG123,(AppQt.Data!AG123*ozton*AppQt.Data!AG$7)/1000000),"-")</f>
        <v>1.6</v>
      </c>
      <c r="AL16" s="89">
        <f>IFERROR(IF($B$2="Tonnes",AppQt.Data!AH123,(AppQt.Data!AH123*ozton*AppQt.Data!AH$7)/1000000),"-")</f>
        <v>1.2</v>
      </c>
      <c r="AM16" s="89">
        <f>IFERROR(IF($B$2="Tonnes",AppQt.Data!AI123,(AppQt.Data!AI123*ozton*AppQt.Data!AI$7)/1000000),"-")</f>
        <v>1.512</v>
      </c>
      <c r="AN16" s="89">
        <f>IFERROR(IF($B$2="Tonnes",AppQt.Data!AJ123,(AppQt.Data!AJ123*ozton*AppQt.Data!AJ$7)/1000000),"-")</f>
        <v>1.5909500000000001</v>
      </c>
      <c r="AO16" s="89">
        <f>IFERROR(IF($B$2="Tonnes",AppQt.Data!AK123,(AppQt.Data!AK123*ozton*AppQt.Data!AK$7)/1000000),"-")</f>
        <v>1.1638675000000001</v>
      </c>
      <c r="AP16" s="89">
        <f>IFERROR(IF($B$2="Tonnes",AppQt.Data!AL123,(AppQt.Data!AL123*ozton*AppQt.Data!AL$7)/1000000),"-")</f>
        <v>1.1969769000000001</v>
      </c>
      <c r="AQ16" s="89">
        <f>IFERROR(IF($B$2="Tonnes",AppQt.Data!AM123,(AppQt.Data!AM123*ozton*AppQt.Data!AM$7)/1000000),"-")</f>
        <v>1.0582792100000002</v>
      </c>
      <c r="AR16" s="89">
        <f>IFERROR(IF($B$2="Tonnes",AppQt.Data!AN123,(AppQt.Data!AN123*ozton*AppQt.Data!AN$7)/1000000),"-")</f>
        <v>1.5768327755000002</v>
      </c>
      <c r="AS16" s="89">
        <f>IFERROR(IF($B$2="Tonnes",AppQt.Data!AO123,(AppQt.Data!AO123*ozton*AppQt.Data!AO$7)/1000000),"-")</f>
        <v>1.3503078591750002</v>
      </c>
      <c r="AT16" s="89">
        <f>IFERROR(IF($B$2="Tonnes",AppQt.Data!AP123,(AppQt.Data!AP123*ozton*AppQt.Data!AP$7)/1000000),"-")</f>
        <v>1.1055039838193752</v>
      </c>
      <c r="AU16" s="89">
        <f>IFERROR(IF($B$2="Tonnes",AppQt.Data!AQ123,(AppQt.Data!AQ123*ozton*AppQt.Data!AQ$7)/1000000),"-")</f>
        <v>1.0130911850329221</v>
      </c>
      <c r="AV16" s="89">
        <f>IFERROR(IF($B$2="Tonnes",AppQt.Data!AR123,(AppQt.Data!AR123*ozton*AppQt.Data!AR$7)/1000000),"-")</f>
        <v>1.3456730997944448</v>
      </c>
      <c r="AW16" s="89">
        <f>IFERROR(IF($B$2="Tonnes",AppQt.Data!AS123,(AppQt.Data!AS123*ozton*AppQt.Data!AS$7)/1000000),"-")</f>
        <v>1.3971201735420002</v>
      </c>
      <c r="AX16" s="89">
        <f>IFERROR(IF($B$2="Tonnes",AppQt.Data!AT123,(AppQt.Data!AT123*ozton*AppQt.Data!AT$7)/1000000),"-")</f>
        <v>1.0693537353627602</v>
      </c>
      <c r="AY16" s="89">
        <f>IFERROR(IF($B$2="Tonnes",AppQt.Data!AU123,(AppQt.Data!AU123*ozton*AppQt.Data!AU$7)/1000000),"-")</f>
        <v>1.23</v>
      </c>
      <c r="AZ16" s="89">
        <f>IFERROR(IF($B$2="Tonnes",AppQt.Data!AV123,(AppQt.Data!AV123*ozton*AppQt.Data!AV$7)/1000000),"-")</f>
        <v>1.17</v>
      </c>
      <c r="BA16" s="89">
        <f>IFERROR(IF($B$2="Tonnes",AppQt.Data!AW123,(AppQt.Data!AW123*ozton*AppQt.Data!AW$7)/1000000),"-")</f>
        <v>1.21</v>
      </c>
      <c r="BB16" s="89">
        <f>IFERROR(IF($B$2="Tonnes",AppQt.Data!AX123,(AppQt.Data!AX123*ozton*AppQt.Data!AX$7)/1000000),"-")</f>
        <v>1</v>
      </c>
      <c r="BC16" s="89">
        <f>IFERROR(IF($B$2="Tonnes",AppQt.Data!AY123,(AppQt.Data!AY123*ozton*AppQt.Data!AY$7)/1000000),"-")</f>
        <v>1.08</v>
      </c>
      <c r="BD16" s="89">
        <f>IFERROR(IF($B$2="Tonnes",AppQt.Data!AZ123,(AppQt.Data!AZ123*ozton*AppQt.Data!AZ$7)/1000000),"-")</f>
        <v>1.1499999999999999</v>
      </c>
      <c r="BE16" s="89">
        <f>IFERROR(IF($B$2="Tonnes",AppQt.Data!BA123,(AppQt.Data!BA123*ozton*AppQt.Data!BA$7)/1000000),"-")</f>
        <v>1.05</v>
      </c>
      <c r="BF16" s="89">
        <f>IFERROR(IF($B$2="Tonnes",AppQt.Data!BB123,(AppQt.Data!BB123*ozton*AppQt.Data!BB$7)/1000000),"-")</f>
        <v>0.44</v>
      </c>
      <c r="BG16" s="89">
        <f>IFERROR(IF($B$2="Tonnes",AppQt.Data!BC123,(AppQt.Data!BC123*ozton*AppQt.Data!BC$7)/1000000),"-")</f>
        <v>1.2</v>
      </c>
      <c r="BH16" s="89">
        <f>IFERROR(IF($B$2="Tonnes",AppQt.Data!BD123,(AppQt.Data!BD123*ozton*AppQt.Data!BD$7)/1000000),"-")</f>
        <v>1.05</v>
      </c>
      <c r="BI16" s="89">
        <f>IFERROR(IF($B$2="Tonnes",AppQt.Data!BE123,(AppQt.Data!BE123*ozton*AppQt.Data!BE$7)/1000000),"-")</f>
        <v>1.3149999999999999</v>
      </c>
      <c r="BJ16" s="89">
        <f>IFERROR(IF($B$2="Tonnes",AppQt.Data!BF123,(AppQt.Data!BF123*ozton*AppQt.Data!BF$7)/1000000),"-")</f>
        <v>1.0226999999999999</v>
      </c>
      <c r="BK16" s="89">
        <f>IFERROR(IF($B$2="Tonnes",AppQt.Data!BG123,(AppQt.Data!BG123*ozton*AppQt.Data!BG$7)/1000000),"-")</f>
        <v>0.92500000000000004</v>
      </c>
      <c r="BL16" s="90" t="str">
        <f t="shared" si="6"/>
        <v>▼</v>
      </c>
      <c r="BM16" s="91">
        <f t="shared" si="7"/>
        <v>-22.916666666666664</v>
      </c>
    </row>
    <row r="17" spans="1:65" ht="12.75" customHeight="1" x14ac:dyDescent="0.2">
      <c r="A17" s="40"/>
      <c r="B17" s="53" t="s">
        <v>265</v>
      </c>
      <c r="C17" s="89">
        <f>IFERROR(IF($B$2="Tonnes",AppAn.Data!L99,(AppAn.Data!L99*ozton*AppAn.Data!L$6)/1000000),"-")</f>
        <v>1.3247812500000005</v>
      </c>
      <c r="D17" s="89">
        <f>IFERROR(IF($B$2="Tonnes",AppAn.Data!M99,(AppAn.Data!M99*ozton*AppAn.Data!M$6)/1000000),"-")</f>
        <v>7.9273622881355932</v>
      </c>
      <c r="E17" s="89">
        <f>IFERROR(IF($B$2="Tonnes",AppAn.Data!N99,(AppAn.Data!N99*ozton*AppAn.Data!N$6)/1000000),"-")</f>
        <v>11.354708333333333</v>
      </c>
      <c r="F17" s="89">
        <f>IFERROR(IF($B$2="Tonnes",AppAn.Data!O99,(AppAn.Data!O99*ozton*AppAn.Data!O$6)/1000000),"-")</f>
        <v>17.900906249999998</v>
      </c>
      <c r="G17" s="89">
        <f>IFERROR(IF($B$2="Tonnes",AppAn.Data!P99,(AppAn.Data!P99*ozton*AppAn.Data!P$6)/1000000),"-")</f>
        <v>16.736499999999999</v>
      </c>
      <c r="H17" s="89">
        <f>IFERROR(IF($B$2="Tonnes",AppAn.Data!Q99,(AppAn.Data!Q99*ozton*AppAn.Data!Q$6)/1000000),"-")</f>
        <v>19.935500000000001</v>
      </c>
      <c r="I17" s="89">
        <f>IFERROR(IF($B$2="Tonnes",AppAn.Data!R99,(AppAn.Data!R99*ozton*AppAn.Data!R$6)/1000000),"-")</f>
        <v>15.079499999999999</v>
      </c>
      <c r="J17" s="89">
        <f>IFERROR(IF($B$2="Tonnes",AppAn.Data!S99,(AppAn.Data!S99*ozton*AppAn.Data!S$6)/1000000),"-")</f>
        <v>18.530250000000002</v>
      </c>
      <c r="K17" s="89">
        <f>IFERROR(IF($B$2="Tonnes",AppAn.Data!T99,(AppAn.Data!T99*ozton*AppAn.Data!T$6)/1000000),"-")</f>
        <v>19.277999999999999</v>
      </c>
      <c r="L17" s="89">
        <f>IFERROR(IF($B$2="Tonnes",AppAn.Data!U99,(AppAn.Data!U99*ozton*AppAn.Data!U$6)/1000000),"-")</f>
        <v>19.481000000000002</v>
      </c>
      <c r="M17" s="89">
        <f>IFERROR(IF($B$2="Tonnes",AppAn.Data!V99,(AppAn.Data!V99*ozton*AppAn.Data!V$6)/1000000),"-")</f>
        <v>19.012999999999998</v>
      </c>
      <c r="N17" s="90" t="str">
        <f t="shared" si="4"/>
        <v>▼</v>
      </c>
      <c r="O17" s="91">
        <f t="shared" si="5"/>
        <v>-2.4023407422617105</v>
      </c>
      <c r="P17" s="40"/>
      <c r="Q17" s="89">
        <f>IFERROR(IF($B$2="Tonnes",AppQt.Data!M124,(AppQt.Data!M124*ozton*AppQt.Data!M$7)/1000000),"-")</f>
        <v>2.74115625</v>
      </c>
      <c r="R17" s="89">
        <f>IFERROR(IF($B$2="Tonnes",AppQt.Data!N124,(AppQt.Data!N124*ozton*AppQt.Data!N$7)/1000000),"-")</f>
        <v>-5.2765624999999998</v>
      </c>
      <c r="S17" s="89">
        <f>IFERROR(IF($B$2="Tonnes",AppQt.Data!O124,(AppQt.Data!O124*ozton*AppQt.Data!O$7)/1000000),"-")</f>
        <v>7.5814375000000007</v>
      </c>
      <c r="T17" s="89">
        <f>IFERROR(IF($B$2="Tonnes",AppQt.Data!P124,(AppQt.Data!P124*ozton*AppQt.Data!P$7)/1000000),"-")</f>
        <v>-3.7212499999999999</v>
      </c>
      <c r="U17" s="89">
        <f>IFERROR(IF($B$2="Tonnes",AppQt.Data!Q124,(AppQt.Data!Q124*ozton*AppQt.Data!Q$7)/1000000),"-")</f>
        <v>2.3452330508474577</v>
      </c>
      <c r="V17" s="89">
        <f>IFERROR(IF($B$2="Tonnes",AppQt.Data!R124,(AppQt.Data!R124*ozton*AppQt.Data!R$7)/1000000),"-")</f>
        <v>2.352851694915254</v>
      </c>
      <c r="W17" s="89">
        <f>IFERROR(IF($B$2="Tonnes",AppQt.Data!S124,(AppQt.Data!S124*ozton*AppQt.Data!S$7)/1000000),"-")</f>
        <v>0.86499788135593214</v>
      </c>
      <c r="X17" s="89">
        <f>IFERROR(IF($B$2="Tonnes",AppQt.Data!T124,(AppQt.Data!T124*ozton*AppQt.Data!T$7)/1000000),"-")</f>
        <v>2.3642796610169494</v>
      </c>
      <c r="Y17" s="89">
        <f>IFERROR(IF($B$2="Tonnes",AppQt.Data!U124,(AppQt.Data!U124*ozton*AppQt.Data!U$7)/1000000),"-")</f>
        <v>3.4399687499999994</v>
      </c>
      <c r="Z17" s="89">
        <f>IFERROR(IF($B$2="Tonnes",AppQt.Data!V124,(AppQt.Data!V124*ozton*AppQt.Data!V$7)/1000000),"-")</f>
        <v>3.3086111111111114</v>
      </c>
      <c r="AA17" s="89">
        <f>IFERROR(IF($B$2="Tonnes",AppQt.Data!W124,(AppQt.Data!W124*ozton*AppQt.Data!W$7)/1000000),"-")</f>
        <v>2.224670138888889</v>
      </c>
      <c r="AB17" s="89">
        <f>IFERROR(IF($B$2="Tonnes",AppQt.Data!X124,(AppQt.Data!X124*ozton*AppQt.Data!X$7)/1000000),"-")</f>
        <v>2.3814583333333332</v>
      </c>
      <c r="AC17" s="89">
        <f>IFERROR(IF($B$2="Tonnes",AppQt.Data!Y124,(AppQt.Data!Y124*ozton*AppQt.Data!Y$7)/1000000),"-")</f>
        <v>3.8358749999999997</v>
      </c>
      <c r="AD17" s="89">
        <f>IFERROR(IF($B$2="Tonnes",AppQt.Data!Z124,(AppQt.Data!Z124*ozton*AppQt.Data!Z$7)/1000000),"-")</f>
        <v>5.1586249999999998</v>
      </c>
      <c r="AE17" s="89">
        <f>IFERROR(IF($B$2="Tonnes",AppQt.Data!AA124,(AppQt.Data!AA124*ozton*AppQt.Data!AA$7)/1000000),"-")</f>
        <v>4.3589062500000004</v>
      </c>
      <c r="AF17" s="89">
        <f>IFERROR(IF($B$2="Tonnes",AppQt.Data!AB124,(AppQt.Data!AB124*ozton*AppQt.Data!AB$7)/1000000),"-")</f>
        <v>4.5475000000000003</v>
      </c>
      <c r="AG17" s="89">
        <f>IFERROR(IF($B$2="Tonnes",AppQt.Data!AC124,(AppQt.Data!AC124*ozton*AppQt.Data!AC$7)/1000000),"-")</f>
        <v>4.3710000000000004</v>
      </c>
      <c r="AH17" s="89">
        <f>IFERROR(IF($B$2="Tonnes",AppQt.Data!AD124,(AppQt.Data!AD124*ozton*AppQt.Data!AD$7)/1000000),"-")</f>
        <v>4.2134999999999998</v>
      </c>
      <c r="AI17" s="89">
        <f>IFERROR(IF($B$2="Tonnes",AppQt.Data!AE124,(AppQt.Data!AE124*ozton*AppQt.Data!AE$7)/1000000),"-")</f>
        <v>4.0984999999999996</v>
      </c>
      <c r="AJ17" s="89">
        <f>IFERROR(IF($B$2="Tonnes",AppQt.Data!AF124,(AppQt.Data!AF124*ozton*AppQt.Data!AF$7)/1000000),"-")</f>
        <v>4.0534999999999997</v>
      </c>
      <c r="AK17" s="89">
        <f>IFERROR(IF($B$2="Tonnes",AppQt.Data!AG124,(AppQt.Data!AG124*ozton*AppQt.Data!AG$7)/1000000),"-")</f>
        <v>4.6115000000000004</v>
      </c>
      <c r="AL17" s="89">
        <f>IFERROR(IF($B$2="Tonnes",AppQt.Data!AH124,(AppQt.Data!AH124*ozton*AppQt.Data!AH$7)/1000000),"-")</f>
        <v>4.2030000000000003</v>
      </c>
      <c r="AM17" s="89">
        <f>IFERROR(IF($B$2="Tonnes",AppQt.Data!AI124,(AppQt.Data!AI124*ozton*AppQt.Data!AI$7)/1000000),"-")</f>
        <v>5.4184999999999999</v>
      </c>
      <c r="AN17" s="89">
        <f>IFERROR(IF($B$2="Tonnes",AppQt.Data!AJ124,(AppQt.Data!AJ124*ozton*AppQt.Data!AJ$7)/1000000),"-")</f>
        <v>5.7024999999999997</v>
      </c>
      <c r="AO17" s="89">
        <f>IFERROR(IF($B$2="Tonnes",AppQt.Data!AK124,(AppQt.Data!AK124*ozton*AppQt.Data!AK$7)/1000000),"-")</f>
        <v>3.5024999999999999</v>
      </c>
      <c r="AP17" s="89">
        <f>IFERROR(IF($B$2="Tonnes",AppQt.Data!AL124,(AppQt.Data!AL124*ozton*AppQt.Data!AL$7)/1000000),"-")</f>
        <v>3.2734999999999999</v>
      </c>
      <c r="AQ17" s="89">
        <f>IFERROR(IF($B$2="Tonnes",AppQt.Data!AM124,(AppQt.Data!AM124*ozton*AppQt.Data!AM$7)/1000000),"-")</f>
        <v>3.4017499999999998</v>
      </c>
      <c r="AR17" s="89">
        <f>IFERROR(IF($B$2="Tonnes",AppQt.Data!AN124,(AppQt.Data!AN124*ozton*AppQt.Data!AN$7)/1000000),"-")</f>
        <v>4.9017499999999998</v>
      </c>
      <c r="AS17" s="89">
        <f>IFERROR(IF($B$2="Tonnes",AppQt.Data!AO124,(AppQt.Data!AO124*ozton*AppQt.Data!AO$7)/1000000),"-")</f>
        <v>4.5685000000000002</v>
      </c>
      <c r="AT17" s="89">
        <f>IFERROR(IF($B$2="Tonnes",AppQt.Data!AP124,(AppQt.Data!AP124*ozton*AppQt.Data!AP$7)/1000000),"-")</f>
        <v>4.1615000000000002</v>
      </c>
      <c r="AU17" s="89">
        <f>IFERROR(IF($B$2="Tonnes",AppQt.Data!AQ124,(AppQt.Data!AQ124*ozton*AppQt.Data!AQ$7)/1000000),"-")</f>
        <v>4.4625000000000004</v>
      </c>
      <c r="AV17" s="89">
        <f>IFERROR(IF($B$2="Tonnes",AppQt.Data!AR124,(AppQt.Data!AR124*ozton*AppQt.Data!AR$7)/1000000),"-")</f>
        <v>5.3377499999999998</v>
      </c>
      <c r="AW17" s="89">
        <f>IFERROR(IF($B$2="Tonnes",AppQt.Data!AS124,(AppQt.Data!AS124*ozton*AppQt.Data!AS$7)/1000000),"-")</f>
        <v>5.0529999999999999</v>
      </c>
      <c r="AX17" s="89">
        <f>IFERROR(IF($B$2="Tonnes",AppQt.Data!AT124,(AppQt.Data!AT124*ozton*AppQt.Data!AT$7)/1000000),"-")</f>
        <v>4.0339999999999998</v>
      </c>
      <c r="AY17" s="89">
        <f>IFERROR(IF($B$2="Tonnes",AppQt.Data!AU124,(AppQt.Data!AU124*ozton*AppQt.Data!AU$7)/1000000),"-")</f>
        <v>4.9820000000000002</v>
      </c>
      <c r="AZ17" s="89">
        <f>IFERROR(IF($B$2="Tonnes",AppQt.Data!AV124,(AppQt.Data!AV124*ozton*AppQt.Data!AV$7)/1000000),"-")</f>
        <v>5.2089999999999996</v>
      </c>
      <c r="BA17" s="89">
        <f>IFERROR(IF($B$2="Tonnes",AppQt.Data!AW124,(AppQt.Data!AW124*ozton*AppQt.Data!AW$7)/1000000),"-")</f>
        <v>4.3899999999999997</v>
      </c>
      <c r="BB17" s="89">
        <f>IFERROR(IF($B$2="Tonnes",AppQt.Data!AX124,(AppQt.Data!AX124*ozton*AppQt.Data!AX$7)/1000000),"-")</f>
        <v>5.4850000000000003</v>
      </c>
      <c r="BC17" s="89">
        <f>IFERROR(IF($B$2="Tonnes",AppQt.Data!AY124,(AppQt.Data!AY124*ozton*AppQt.Data!AY$7)/1000000),"-")</f>
        <v>4.9130000000000003</v>
      </c>
      <c r="BD17" s="89">
        <f>IFERROR(IF($B$2="Tonnes",AppQt.Data!AZ124,(AppQt.Data!AZ124*ozton*AppQt.Data!AZ$7)/1000000),"-")</f>
        <v>4.6929999999999996</v>
      </c>
      <c r="BE17" s="89">
        <f>IFERROR(IF($B$2="Tonnes",AppQt.Data!BA124,(AppQt.Data!BA124*ozton*AppQt.Data!BA$7)/1000000),"-")</f>
        <v>3.9630000000000001</v>
      </c>
      <c r="BF17" s="89">
        <f>IFERROR(IF($B$2="Tonnes",AppQt.Data!BB124,(AppQt.Data!BB124*ozton*AppQt.Data!BB$7)/1000000),"-")</f>
        <v>4.05</v>
      </c>
      <c r="BG17" s="89">
        <f>IFERROR(IF($B$2="Tonnes",AppQt.Data!BC124,(AppQt.Data!BC124*ozton*AppQt.Data!BC$7)/1000000),"-")</f>
        <v>5.71</v>
      </c>
      <c r="BH17" s="89">
        <f>IFERROR(IF($B$2="Tonnes",AppQt.Data!BD124,(AppQt.Data!BD124*ozton*AppQt.Data!BD$7)/1000000),"-")</f>
        <v>5.29</v>
      </c>
      <c r="BI17" s="89">
        <f>IFERROR(IF($B$2="Tonnes",AppQt.Data!BE124,(AppQt.Data!BE124*ozton*AppQt.Data!BE$7)/1000000),"-")</f>
        <v>5.7750000000000004</v>
      </c>
      <c r="BJ17" s="89">
        <f>IFERROR(IF($B$2="Tonnes",AppQt.Data!BF124,(AppQt.Data!BF124*ozton*AppQt.Data!BF$7)/1000000),"-")</f>
        <v>5.05</v>
      </c>
      <c r="BK17" s="89">
        <f>IFERROR(IF($B$2="Tonnes",AppQt.Data!BG124,(AppQt.Data!BG124*ozton*AppQt.Data!BG$7)/1000000),"-")</f>
        <v>4.625</v>
      </c>
      <c r="BL17" s="90" t="str">
        <f t="shared" si="6"/>
        <v>▼</v>
      </c>
      <c r="BM17" s="91">
        <f t="shared" si="7"/>
        <v>-19.001751313485116</v>
      </c>
    </row>
    <row r="18" spans="1:65" ht="12.75" customHeight="1" x14ac:dyDescent="0.2">
      <c r="A18" s="40"/>
      <c r="B18" s="53" t="s">
        <v>137</v>
      </c>
      <c r="C18" s="89">
        <f>IFERROR(IF($B$2="Tonnes",AppAn.Data!L100,(AppAn.Data!L100*ozton*AppAn.Data!L$6)/1000000),"-")</f>
        <v>64.235040711435857</v>
      </c>
      <c r="D18" s="89">
        <f>IFERROR(IF($B$2="Tonnes",AppAn.Data!M100,(AppAn.Data!M100*ozton*AppAn.Data!M$6)/1000000),"-")</f>
        <v>106.63831534413968</v>
      </c>
      <c r="E18" s="89">
        <f>IFERROR(IF($B$2="Tonnes",AppAn.Data!N100,(AppAn.Data!N100*ozton*AppAn.Data!N$6)/1000000),"-")</f>
        <v>100.86743170128344</v>
      </c>
      <c r="F18" s="89">
        <f>IFERROR(IF($B$2="Tonnes",AppAn.Data!O100,(AppAn.Data!O100*ozton*AppAn.Data!O$6)/1000000),"-")</f>
        <v>138.93156250000001</v>
      </c>
      <c r="G18" s="89">
        <f>IFERROR(IF($B$2="Tonnes",AppAn.Data!P100,(AppAn.Data!P100*ozton*AppAn.Data!P$6)/1000000),"-")</f>
        <v>96.350000000000009</v>
      </c>
      <c r="H18" s="89">
        <f>IFERROR(IF($B$2="Tonnes",AppAn.Data!Q100,(AppAn.Data!Q100*ozton*AppAn.Data!Q$6)/1000000),"-")</f>
        <v>77.978749999999991</v>
      </c>
      <c r="I18" s="89">
        <f>IFERROR(IF($B$2="Tonnes",AppAn.Data!R100,(AppAn.Data!R100*ozton*AppAn.Data!R$6)/1000000),"-")</f>
        <v>69.680350000000004</v>
      </c>
      <c r="J18" s="89">
        <f>IFERROR(IF($B$2="Tonnes",AppAn.Data!S100,(AppAn.Data!S100*ozton*AppAn.Data!S$6)/1000000),"-")</f>
        <v>63.975685783203119</v>
      </c>
      <c r="K18" s="89">
        <f>IFERROR(IF($B$2="Tonnes",AppAn.Data!T100,(AppAn.Data!T100*ozton*AppAn.Data!T$6)/1000000),"-")</f>
        <v>68.461178130644527</v>
      </c>
      <c r="L18" s="89">
        <f>IFERROR(IF($B$2="Tonnes",AppAn.Data!U100,(AppAn.Data!U100*ozton*AppAn.Data!U$6)/1000000),"-")</f>
        <v>35.404930764109366</v>
      </c>
      <c r="M18" s="89">
        <f>IFERROR(IF($B$2="Tonnes",AppAn.Data!V100,(AppAn.Data!V100*ozton*AppAn.Data!V$6)/1000000),"-")</f>
        <v>-87.341947400525001</v>
      </c>
      <c r="N18" s="90" t="str">
        <f t="shared" si="4"/>
        <v>▲</v>
      </c>
      <c r="O18" s="91" t="str">
        <f t="shared" si="5"/>
        <v>-</v>
      </c>
      <c r="P18" s="40"/>
      <c r="Q18" s="89">
        <f>IFERROR(IF($B$2="Tonnes",AppQt.Data!M125,(AppQt.Data!M125*ozton*AppQt.Data!M$7)/1000000),"-")</f>
        <v>15.655638002485711</v>
      </c>
      <c r="R18" s="89">
        <f>IFERROR(IF($B$2="Tonnes",AppQt.Data!N125,(AppQt.Data!N125*ozton*AppQt.Data!N$7)/1000000),"-")</f>
        <v>19.827769379047197</v>
      </c>
      <c r="S18" s="89">
        <f>IFERROR(IF($B$2="Tonnes",AppQt.Data!O125,(AppQt.Data!O125*ozton*AppQt.Data!O$7)/1000000),"-")</f>
        <v>20.479577706179445</v>
      </c>
      <c r="T18" s="89">
        <f>IFERROR(IF($B$2="Tonnes",AppQt.Data!P125,(AppQt.Data!P125*ozton*AppQt.Data!P$7)/1000000),"-")</f>
        <v>8.2720556237235012</v>
      </c>
      <c r="U18" s="89">
        <f>IFERROR(IF($B$2="Tonnes",AppQt.Data!Q125,(AppQt.Data!Q125*ozton*AppQt.Data!Q$7)/1000000),"-")</f>
        <v>30.07011737466993</v>
      </c>
      <c r="V18" s="89">
        <f>IFERROR(IF($B$2="Tonnes",AppQt.Data!R125,(AppQt.Data!R125*ozton*AppQt.Data!R$7)/1000000),"-")</f>
        <v>17.991090482431627</v>
      </c>
      <c r="W18" s="89">
        <f>IFERROR(IF($B$2="Tonnes",AppQt.Data!S125,(AppQt.Data!S125*ozton*AppQt.Data!S$7)/1000000),"-")</f>
        <v>34.543821825067937</v>
      </c>
      <c r="X18" s="89">
        <f>IFERROR(IF($B$2="Tonnes",AppQt.Data!T125,(AppQt.Data!T125*ozton*AppQt.Data!T$7)/1000000),"-")</f>
        <v>24.033285661970197</v>
      </c>
      <c r="Y18" s="89">
        <f>IFERROR(IF($B$2="Tonnes",AppQt.Data!U125,(AppQt.Data!U125*ozton*AppQt.Data!U$7)/1000000),"-")</f>
        <v>31.027643455471733</v>
      </c>
      <c r="Z18" s="89">
        <f>IFERROR(IF($B$2="Tonnes",AppQt.Data!V125,(AppQt.Data!V125*ozton*AppQt.Data!V$7)/1000000),"-")</f>
        <v>15.962108503967869</v>
      </c>
      <c r="AA18" s="89">
        <f>IFERROR(IF($B$2="Tonnes",AppQt.Data!W125,(AppQt.Data!W125*ozton*AppQt.Data!W$7)/1000000),"-")</f>
        <v>19.204653240423237</v>
      </c>
      <c r="AB18" s="89">
        <f>IFERROR(IF($B$2="Tonnes",AppQt.Data!X125,(AppQt.Data!X125*ozton*AppQt.Data!X$7)/1000000),"-")</f>
        <v>34.673026501420594</v>
      </c>
      <c r="AC18" s="89">
        <f>IFERROR(IF($B$2="Tonnes",AppQt.Data!Y125,(AppQt.Data!Y125*ozton*AppQt.Data!Y$7)/1000000),"-")</f>
        <v>55.53875</v>
      </c>
      <c r="AD18" s="89">
        <f>IFERROR(IF($B$2="Tonnes",AppQt.Data!Z125,(AppQt.Data!Z125*ozton*AppQt.Data!Z$7)/1000000),"-")</f>
        <v>35.849375000000002</v>
      </c>
      <c r="AE18" s="89">
        <f>IFERROR(IF($B$2="Tonnes",AppQt.Data!AA125,(AppQt.Data!AA125*ozton*AppQt.Data!AA$7)/1000000),"-")</f>
        <v>24.943437500000002</v>
      </c>
      <c r="AF18" s="89">
        <f>IFERROR(IF($B$2="Tonnes",AppQt.Data!AB125,(AppQt.Data!AB125*ozton*AppQt.Data!AB$7)/1000000),"-")</f>
        <v>22.6</v>
      </c>
      <c r="AG18" s="89">
        <f>IFERROR(IF($B$2="Tonnes",AppQt.Data!AC125,(AppQt.Data!AC125*ozton*AppQt.Data!AC$7)/1000000),"-")</f>
        <v>24.5</v>
      </c>
      <c r="AH18" s="89">
        <f>IFERROR(IF($B$2="Tonnes",AppQt.Data!AD125,(AppQt.Data!AD125*ozton*AppQt.Data!AD$7)/1000000),"-")</f>
        <v>17.95</v>
      </c>
      <c r="AI18" s="89">
        <f>IFERROR(IF($B$2="Tonnes",AppQt.Data!AE125,(AppQt.Data!AE125*ozton*AppQt.Data!AE$7)/1000000),"-")</f>
        <v>25.6</v>
      </c>
      <c r="AJ18" s="89">
        <f>IFERROR(IF($B$2="Tonnes",AppQt.Data!AF125,(AppQt.Data!AF125*ozton*AppQt.Data!AF$7)/1000000),"-")</f>
        <v>28.3</v>
      </c>
      <c r="AK18" s="89">
        <f>IFERROR(IF($B$2="Tonnes",AppQt.Data!AG125,(AppQt.Data!AG125*ozton*AppQt.Data!AG$7)/1000000),"-")</f>
        <v>19.5</v>
      </c>
      <c r="AL18" s="89">
        <f>IFERROR(IF($B$2="Tonnes",AppQt.Data!AH125,(AppQt.Data!AH125*ozton*AppQt.Data!AH$7)/1000000),"-")</f>
        <v>16.43</v>
      </c>
      <c r="AM18" s="89">
        <f>IFERROR(IF($B$2="Tonnes",AppQt.Data!AI125,(AppQt.Data!AI125*ozton*AppQt.Data!AI$7)/1000000),"-")</f>
        <v>20.524999999999999</v>
      </c>
      <c r="AN18" s="89">
        <f>IFERROR(IF($B$2="Tonnes",AppQt.Data!AJ125,(AppQt.Data!AJ125*ozton*AppQt.Data!AJ$7)/1000000),"-")</f>
        <v>21.52375</v>
      </c>
      <c r="AO18" s="89">
        <f>IFERROR(IF($B$2="Tonnes",AppQt.Data!AK125,(AppQt.Data!AK125*ozton*AppQt.Data!AK$7)/1000000),"-")</f>
        <v>22.42</v>
      </c>
      <c r="AP18" s="89">
        <f>IFERROR(IF($B$2="Tonnes",AppQt.Data!AL125,(AppQt.Data!AL125*ozton*AppQt.Data!AL$7)/1000000),"-")</f>
        <v>15.683999999999997</v>
      </c>
      <c r="AQ18" s="89">
        <f>IFERROR(IF($B$2="Tonnes",AppQt.Data!AM125,(AppQt.Data!AM125*ozton*AppQt.Data!AM$7)/1000000),"-")</f>
        <v>14.050599999999999</v>
      </c>
      <c r="AR18" s="89">
        <f>IFERROR(IF($B$2="Tonnes",AppQt.Data!AN125,(AppQt.Data!AN125*ozton*AppQt.Data!AN$7)/1000000),"-")</f>
        <v>17.525749999999999</v>
      </c>
      <c r="AS18" s="89">
        <f>IFERROR(IF($B$2="Tonnes",AppQt.Data!AO125,(AppQt.Data!AO125*ozton*AppQt.Data!AO$7)/1000000),"-")</f>
        <v>20.229612499999998</v>
      </c>
      <c r="AT18" s="89">
        <f>IFERROR(IF($B$2="Tonnes",AppQt.Data!AP125,(AppQt.Data!AP125*ozton*AppQt.Data!AP$7)/1000000),"-")</f>
        <v>15.184709374999999</v>
      </c>
      <c r="AU18" s="89">
        <f>IFERROR(IF($B$2="Tonnes",AppQt.Data!AQ125,(AppQt.Data!AQ125*ozton*AppQt.Data!AQ$7)/1000000),"-")</f>
        <v>13.349120703124997</v>
      </c>
      <c r="AV18" s="89">
        <f>IFERROR(IF($B$2="Tonnes",AppQt.Data!AR125,(AppQt.Data!AR125*ozton*AppQt.Data!AR$7)/1000000),"-")</f>
        <v>15.212243205078122</v>
      </c>
      <c r="AW18" s="89">
        <f>IFERROR(IF($B$2="Tonnes",AppQt.Data!AS125,(AppQt.Data!AS125*ozton*AppQt.Data!AS$7)/1000000),"-")</f>
        <v>21.1106950625</v>
      </c>
      <c r="AX18" s="89">
        <f>IFERROR(IF($B$2="Tonnes",AppQt.Data!AT125,(AppQt.Data!AT125*ozton*AppQt.Data!AT$7)/1000000),"-")</f>
        <v>15.131700444999998</v>
      </c>
      <c r="AY18" s="89">
        <f>IFERROR(IF($B$2="Tonnes",AppQt.Data!AU125,(AppQt.Data!AU125*ozton*AppQt.Data!AU$7)/1000000),"-")</f>
        <v>16.245927257812497</v>
      </c>
      <c r="AZ18" s="89">
        <f>IFERROR(IF($B$2="Tonnes",AppQt.Data!AV125,(AppQt.Data!AV125*ozton*AppQt.Data!AV$7)/1000000),"-")</f>
        <v>15.972855365332029</v>
      </c>
      <c r="BA18" s="89">
        <f>IFERROR(IF($B$2="Tonnes",AppQt.Data!AW125,(AppQt.Data!AW125*ozton*AppQt.Data!AW$7)/1000000),"-")</f>
        <v>21.321802013124998</v>
      </c>
      <c r="BB18" s="89">
        <f>IFERROR(IF($B$2="Tonnes",AppQt.Data!AX125,(AppQt.Data!AX125*ozton*AppQt.Data!AX$7)/1000000),"-")</f>
        <v>12.859445378249999</v>
      </c>
      <c r="BC18" s="89">
        <f>IFERROR(IF($B$2="Tonnes",AppQt.Data!AY125,(AppQt.Data!AY125*ozton*AppQt.Data!AY$7)/1000000),"-")</f>
        <v>-9.7308509195312531</v>
      </c>
      <c r="BD18" s="89">
        <f>IFERROR(IF($B$2="Tonnes",AppQt.Data!AZ125,(AppQt.Data!AZ125*ozton*AppQt.Data!AZ$7)/1000000),"-")</f>
        <v>10.954534292265624</v>
      </c>
      <c r="BE18" s="89">
        <f>IFERROR(IF($B$2="Tonnes",AppQt.Data!BA125,(AppQt.Data!BA125*ozton*AppQt.Data!BA$7)/1000000),"-")</f>
        <v>5.6622812078749991</v>
      </c>
      <c r="BF18" s="89">
        <f>IFERROR(IF($B$2="Tonnes",AppQt.Data!BB125,(AppQt.Data!BB125*ozton*AppQt.Data!BB$7)/1000000),"-")</f>
        <v>-40.570277310874999</v>
      </c>
      <c r="BG18" s="89">
        <f>IFERROR(IF($B$2="Tonnes",AppQt.Data!BC125,(AppQt.Data!BC125*ozton*AppQt.Data!BC$7)/1000000),"-")</f>
        <v>-45.157076297525002</v>
      </c>
      <c r="BH18" s="89">
        <f>IFERROR(IF($B$2="Tonnes",AppQt.Data!BD125,(AppQt.Data!BD125*ozton*AppQt.Data!BD$7)/1000000),"-")</f>
        <v>-7.2768750000000004</v>
      </c>
      <c r="BI18" s="89">
        <f>IFERROR(IF($B$2="Tonnes",AppQt.Data!BE125,(AppQt.Data!BE125*ozton*AppQt.Data!BE$7)/1000000),"-")</f>
        <v>6.2252773286625001</v>
      </c>
      <c r="BJ18" s="89">
        <f>IFERROR(IF($B$2="Tonnes",AppQt.Data!BF125,(AppQt.Data!BF125*ozton*AppQt.Data!BF$7)/1000000),"-")</f>
        <v>5.7324909823694998</v>
      </c>
      <c r="BK18" s="89">
        <f>IFERROR(IF($B$2="Tonnes",AppQt.Data!BG125,(AppQt.Data!BG125*ozton*AppQt.Data!BG$7)/1000000),"-")</f>
        <v>6.7359999999999998</v>
      </c>
      <c r="BL18" s="90" t="str">
        <f t="shared" si="6"/>
        <v>▲</v>
      </c>
      <c r="BM18" s="91" t="str">
        <f t="shared" si="7"/>
        <v>-</v>
      </c>
    </row>
    <row r="19" spans="1:65" ht="12.75" customHeight="1" x14ac:dyDescent="0.2">
      <c r="A19" s="40"/>
      <c r="B19" s="53" t="s">
        <v>138</v>
      </c>
      <c r="C19" s="89">
        <f>IFERROR(IF($B$2="Tonnes",AppAn.Data!L101,(AppAn.Data!L101*ozton*AppAn.Data!L$6)/1000000),"-")</f>
        <v>68.161049440298498</v>
      </c>
      <c r="D19" s="89">
        <f>IFERROR(IF($B$2="Tonnes",AppAn.Data!M101,(AppAn.Data!M101*ozton*AppAn.Data!M$6)/1000000),"-")</f>
        <v>90.588226082004553</v>
      </c>
      <c r="E19" s="89">
        <f>IFERROR(IF($B$2="Tonnes",AppAn.Data!N101,(AppAn.Data!N101*ozton*AppAn.Data!N$6)/1000000),"-")</f>
        <v>73.780355155786367</v>
      </c>
      <c r="F19" s="89">
        <f>IFERROR(IF($B$2="Tonnes",AppAn.Data!O101,(AppAn.Data!O101*ozton*AppAn.Data!O$6)/1000000),"-")</f>
        <v>87.875</v>
      </c>
      <c r="G19" s="89">
        <f>IFERROR(IF($B$2="Tonnes",AppAn.Data!P101,(AppAn.Data!P101*ozton*AppAn.Data!P$6)/1000000),"-")</f>
        <v>54.15</v>
      </c>
      <c r="H19" s="89">
        <f>IFERROR(IF($B$2="Tonnes",AppAn.Data!Q101,(AppAn.Data!Q101*ozton*AppAn.Data!Q$6)/1000000),"-")</f>
        <v>47.781638000000001</v>
      </c>
      <c r="I19" s="89">
        <f>IFERROR(IF($B$2="Tonnes",AppAn.Data!R101,(AppAn.Data!R101*ozton*AppAn.Data!R$6)/1000000),"-")</f>
        <v>42.916541500000008</v>
      </c>
      <c r="J19" s="89">
        <f>IFERROR(IF($B$2="Tonnes",AppAn.Data!S101,(AppAn.Data!S101*ozton*AppAn.Data!S$6)/1000000),"-")</f>
        <v>37.375910546015007</v>
      </c>
      <c r="K19" s="89">
        <f>IFERROR(IF($B$2="Tonnes",AppAn.Data!T101,(AppAn.Data!T101*ozton*AppAn.Data!T$6)/1000000),"-")</f>
        <v>41.277027186100007</v>
      </c>
      <c r="L19" s="89">
        <f>IFERROR(IF($B$2="Tonnes",AppAn.Data!U101,(AppAn.Data!U101*ozton*AppAn.Data!U$6)/1000000),"-")</f>
        <v>39.079894526201258</v>
      </c>
      <c r="M19" s="89">
        <f>IFERROR(IF($B$2="Tonnes",AppAn.Data!V101,(AppAn.Data!V101*ozton*AppAn.Data!V$6)/1000000),"-")</f>
        <v>29.063735432290905</v>
      </c>
      <c r="N19" s="90" t="str">
        <f t="shared" si="4"/>
        <v>▼</v>
      </c>
      <c r="O19" s="91">
        <f t="shared" si="5"/>
        <v>-25.629954265088873</v>
      </c>
      <c r="P19" s="40"/>
      <c r="Q19" s="89">
        <f>IFERROR(IF($B$2="Tonnes",AppQt.Data!M126,(AppQt.Data!M126*ozton*AppQt.Data!M$7)/1000000),"-")</f>
        <v>14.190097947761194</v>
      </c>
      <c r="R19" s="89">
        <f>IFERROR(IF($B$2="Tonnes",AppQt.Data!N126,(AppQt.Data!N126*ozton*AppQt.Data!N$7)/1000000),"-")</f>
        <v>12.659748134328359</v>
      </c>
      <c r="S19" s="89">
        <f>IFERROR(IF($B$2="Tonnes",AppQt.Data!O126,(AppQt.Data!O126*ozton*AppQt.Data!O$7)/1000000),"-")</f>
        <v>19.364225746268655</v>
      </c>
      <c r="T19" s="89">
        <f>IFERROR(IF($B$2="Tonnes",AppQt.Data!P126,(AppQt.Data!P126*ozton*AppQt.Data!P$7)/1000000),"-")</f>
        <v>21.946977611940294</v>
      </c>
      <c r="U19" s="89">
        <f>IFERROR(IF($B$2="Tonnes",AppQt.Data!Q126,(AppQt.Data!Q126*ozton*AppQt.Data!Q$7)/1000000),"-")</f>
        <v>14.531043564920273</v>
      </c>
      <c r="V19" s="89">
        <f>IFERROR(IF($B$2="Tonnes",AppQt.Data!R126,(AppQt.Data!R126*ozton*AppQt.Data!R$7)/1000000),"-")</f>
        <v>14.391657175398633</v>
      </c>
      <c r="W19" s="89">
        <f>IFERROR(IF($B$2="Tonnes",AppQt.Data!S126,(AppQt.Data!S126*ozton*AppQt.Data!S$7)/1000000),"-")</f>
        <v>34.90316771070615</v>
      </c>
      <c r="X19" s="89">
        <f>IFERROR(IF($B$2="Tonnes",AppQt.Data!T126,(AppQt.Data!T126*ozton*AppQt.Data!T$7)/1000000),"-")</f>
        <v>26.762357630979501</v>
      </c>
      <c r="Y19" s="89">
        <f>IFERROR(IF($B$2="Tonnes",AppQt.Data!U126,(AppQt.Data!U126*ozton*AppQt.Data!U$7)/1000000),"-")</f>
        <v>19.356532826409499</v>
      </c>
      <c r="Z19" s="89">
        <f>IFERROR(IF($B$2="Tonnes",AppQt.Data!V126,(AppQt.Data!V126*ozton*AppQt.Data!V$7)/1000000),"-")</f>
        <v>18.209875741839767</v>
      </c>
      <c r="AA19" s="89">
        <f>IFERROR(IF($B$2="Tonnes",AppQt.Data!W126,(AppQt.Data!W126*ozton*AppQt.Data!W$7)/1000000),"-")</f>
        <v>17.591246290801188</v>
      </c>
      <c r="AB19" s="89">
        <f>IFERROR(IF($B$2="Tonnes",AppQt.Data!X126,(AppQt.Data!X126*ozton*AppQt.Data!X$7)/1000000),"-")</f>
        <v>18.622700296735907</v>
      </c>
      <c r="AC19" s="89">
        <f>IFERROR(IF($B$2="Tonnes",AppQt.Data!Y126,(AppQt.Data!Y126*ozton*AppQt.Data!Y$7)/1000000),"-")</f>
        <v>19.424999999999997</v>
      </c>
      <c r="AD19" s="89">
        <f>IFERROR(IF($B$2="Tonnes",AppQt.Data!Z126,(AppQt.Data!Z126*ozton*AppQt.Data!Z$7)/1000000),"-")</f>
        <v>26.731249999999999</v>
      </c>
      <c r="AE19" s="89">
        <f>IFERROR(IF($B$2="Tonnes",AppQt.Data!AA126,(AppQt.Data!AA126*ozton*AppQt.Data!AA$7)/1000000),"-")</f>
        <v>22.018750000000001</v>
      </c>
      <c r="AF19" s="89">
        <f>IFERROR(IF($B$2="Tonnes",AppQt.Data!AB126,(AppQt.Data!AB126*ozton*AppQt.Data!AB$7)/1000000),"-")</f>
        <v>19.7</v>
      </c>
      <c r="AG19" s="89">
        <f>IFERROR(IF($B$2="Tonnes",AppQt.Data!AC126,(AppQt.Data!AC126*ozton*AppQt.Data!AC$7)/1000000),"-")</f>
        <v>16</v>
      </c>
      <c r="AH19" s="89">
        <f>IFERROR(IF($B$2="Tonnes",AppQt.Data!AD126,(AppQt.Data!AD126*ozton*AppQt.Data!AD$7)/1000000),"-")</f>
        <v>12.25</v>
      </c>
      <c r="AI19" s="89">
        <f>IFERROR(IF($B$2="Tonnes",AppQt.Data!AE126,(AppQt.Data!AE126*ozton*AppQt.Data!AE$7)/1000000),"-")</f>
        <v>13.15</v>
      </c>
      <c r="AJ19" s="89">
        <f>IFERROR(IF($B$2="Tonnes",AppQt.Data!AF126,(AppQt.Data!AF126*ozton*AppQt.Data!AF$7)/1000000),"-")</f>
        <v>12.75</v>
      </c>
      <c r="AK19" s="89">
        <f>IFERROR(IF($B$2="Tonnes",AppQt.Data!AG126,(AppQt.Data!AG126*ozton*AppQt.Data!AG$7)/1000000),"-")</f>
        <v>14.44</v>
      </c>
      <c r="AL19" s="89">
        <f>IFERROR(IF($B$2="Tonnes",AppQt.Data!AH126,(AppQt.Data!AH126*ozton*AppQt.Data!AH$7)/1000000),"-")</f>
        <v>10.805</v>
      </c>
      <c r="AM19" s="89">
        <f>IFERROR(IF($B$2="Tonnes",AppQt.Data!AI126,(AppQt.Data!AI126*ozton*AppQt.Data!AI$7)/1000000),"-")</f>
        <v>11.455400000000001</v>
      </c>
      <c r="AN19" s="89">
        <f>IFERROR(IF($B$2="Tonnes",AppQt.Data!AJ126,(AppQt.Data!AJ126*ozton*AppQt.Data!AJ$7)/1000000),"-")</f>
        <v>11.081238000000001</v>
      </c>
      <c r="AO19" s="89">
        <f>IFERROR(IF($B$2="Tonnes",AppQt.Data!AK126,(AppQt.Data!AK126*ozton*AppQt.Data!AK$7)/1000000),"-")</f>
        <v>11.472</v>
      </c>
      <c r="AP19" s="89">
        <f>IFERROR(IF($B$2="Tonnes",AppQt.Data!AL126,(AppQt.Data!AL126*ozton*AppQt.Data!AL$7)/1000000),"-")</f>
        <v>8.8508000000000013</v>
      </c>
      <c r="AQ19" s="89">
        <f>IFERROR(IF($B$2="Tonnes",AppQt.Data!AM126,(AppQt.Data!AM126*ozton*AppQt.Data!AM$7)/1000000),"-")</f>
        <v>9.1343400000000017</v>
      </c>
      <c r="AR19" s="89">
        <f>IFERROR(IF($B$2="Tonnes",AppQt.Data!AN126,(AppQt.Data!AN126*ozton*AppQt.Data!AN$7)/1000000),"-")</f>
        <v>13.459401500000004</v>
      </c>
      <c r="AS19" s="89">
        <f>IFERROR(IF($B$2="Tonnes",AppQt.Data!AO126,(AppQt.Data!AO126*ozton*AppQt.Data!AO$7)/1000000),"-")</f>
        <v>12.113461350000003</v>
      </c>
      <c r="AT19" s="89">
        <f>IFERROR(IF($B$2="Tonnes",AppQt.Data!AP126,(AppQt.Data!AP126*ozton*AppQt.Data!AP$7)/1000000),"-")</f>
        <v>8.8657767855000014</v>
      </c>
      <c r="AU19" s="89">
        <f>IFERROR(IF($B$2="Tonnes",AppQt.Data!AQ126,(AppQt.Data!AQ126*ozton*AppQt.Data!AQ$7)/1000000),"-")</f>
        <v>8.1966724105150028</v>
      </c>
      <c r="AV19" s="89">
        <f>IFERROR(IF($B$2="Tonnes",AppQt.Data!AR126,(AppQt.Data!AR126*ozton*AppQt.Data!AR$7)/1000000),"-")</f>
        <v>8.1999999999999993</v>
      </c>
      <c r="AW19" s="89">
        <f>IFERROR(IF($B$2="Tonnes",AppQt.Data!AS126,(AppQt.Data!AS126*ozton*AppQt.Data!AS$7)/1000000),"-")</f>
        <v>12.694907494800004</v>
      </c>
      <c r="AX19" s="89">
        <f>IFERROR(IF($B$2="Tonnes",AppQt.Data!AT126,(AppQt.Data!AT126*ozton*AppQt.Data!AT$7)/1000000),"-")</f>
        <v>9.4486633131250013</v>
      </c>
      <c r="AY19" s="89">
        <f>IFERROR(IF($B$2="Tonnes",AppQt.Data!AU126,(AppQt.Data!AU126*ozton*AppQt.Data!AU$7)/1000000),"-")</f>
        <v>10.211956378175001</v>
      </c>
      <c r="AZ19" s="89">
        <f>IFERROR(IF($B$2="Tonnes",AppQt.Data!AV126,(AppQt.Data!AV126*ozton*AppQt.Data!AV$7)/1000000),"-")</f>
        <v>8.9215</v>
      </c>
      <c r="BA19" s="89">
        <f>IFERROR(IF($B$2="Tonnes",AppQt.Data!AW126,(AppQt.Data!AW126*ozton*AppQt.Data!AW$7)/1000000),"-")</f>
        <v>13.329628638375002</v>
      </c>
      <c r="BB19" s="89">
        <f>IFERROR(IF($B$2="Tonnes",AppQt.Data!AX126,(AppQt.Data!AX126*ozton*AppQt.Data!AX$7)/1000000),"-")</f>
        <v>8.9762301474687511</v>
      </c>
      <c r="BC19" s="89">
        <f>IFERROR(IF($B$2="Tonnes",AppQt.Data!AY126,(AppQt.Data!AY126*ozton*AppQt.Data!AY$7)/1000000),"-")</f>
        <v>9.1907607403575025</v>
      </c>
      <c r="BD19" s="89">
        <f>IFERROR(IF($B$2="Tonnes",AppQt.Data!AZ126,(AppQt.Data!AZ126*ozton*AppQt.Data!AZ$7)/1000000),"-")</f>
        <v>7.5832750000000004</v>
      </c>
      <c r="BE19" s="89">
        <f>IFERROR(IF($B$2="Tonnes",AppQt.Data!BA126,(AppQt.Data!BA126*ozton*AppQt.Data!BA$7)/1000000),"-")</f>
        <v>12.250868347305003</v>
      </c>
      <c r="BF19" s="89">
        <f>IFERROR(IF($B$2="Tonnes",AppQt.Data!BB126,(AppQt.Data!BB126*ozton*AppQt.Data!BB$7)/1000000),"-")</f>
        <v>5.2160500000000001</v>
      </c>
      <c r="BG19" s="89">
        <f>IFERROR(IF($B$2="Tonnes",AppQt.Data!BC126,(AppQt.Data!BC126*ozton*AppQt.Data!BC$7)/1000000),"-")</f>
        <v>4.7718695849859012</v>
      </c>
      <c r="BH19" s="89">
        <f>IFERROR(IF($B$2="Tonnes",AppQt.Data!BD126,(AppQt.Data!BD126*ozton*AppQt.Data!BD$7)/1000000),"-")</f>
        <v>6.8249475000000004</v>
      </c>
      <c r="BI19" s="89">
        <f>IFERROR(IF($B$2="Tonnes",AppQt.Data!BE126,(AppQt.Data!BE126*ozton*AppQt.Data!BE$7)/1000000),"-")</f>
        <v>13.475955182035504</v>
      </c>
      <c r="BJ19" s="89">
        <f>IFERROR(IF($B$2="Tonnes",AppQt.Data!BF126,(AppQt.Data!BF126*ozton*AppQt.Data!BF$7)/1000000),"-")</f>
        <v>9.1157850000000007</v>
      </c>
      <c r="BK19" s="89">
        <f>IFERROR(IF($B$2="Tonnes",AppQt.Data!BG126,(AppQt.Data!BG126*ozton*AppQt.Data!BG$7)/1000000),"-")</f>
        <v>2.3859347924929506</v>
      </c>
      <c r="BL19" s="90" t="str">
        <f t="shared" si="6"/>
        <v>▼</v>
      </c>
      <c r="BM19" s="91">
        <f t="shared" si="7"/>
        <v>-50</v>
      </c>
    </row>
    <row r="20" spans="1:65" ht="12.75" customHeight="1" x14ac:dyDescent="0.2">
      <c r="A20" s="40"/>
      <c r="B20" s="25" t="s">
        <v>98</v>
      </c>
      <c r="C20" s="89">
        <f>IFERROR(IF($B$2="Tonnes",AppAn.Data!L102,(AppAn.Data!L102*ozton*AppAn.Data!L$6)/1000000),"-")</f>
        <v>72.932813774016992</v>
      </c>
      <c r="D20" s="89">
        <f>IFERROR(IF($B$2="Tonnes",AppAn.Data!M102,(AppAn.Data!M102*ozton*AppAn.Data!M$6)/1000000),"-")</f>
        <v>88.439836074259517</v>
      </c>
      <c r="E20" s="89">
        <f>IFERROR(IF($B$2="Tonnes",AppAn.Data!N102,(AppAn.Data!N102*ozton*AppAn.Data!N$6)/1000000),"-")</f>
        <v>90.575696552796259</v>
      </c>
      <c r="F20" s="89">
        <f>IFERROR(IF($B$2="Tonnes",AppAn.Data!O102,(AppAn.Data!O102*ozton*AppAn.Data!O$6)/1000000),"-")</f>
        <v>111.24522215758337</v>
      </c>
      <c r="G20" s="89">
        <f>IFERROR(IF($B$2="Tonnes",AppAn.Data!P102,(AppAn.Data!P102*ozton*AppAn.Data!P$6)/1000000),"-")</f>
        <v>74.853748393220812</v>
      </c>
      <c r="H20" s="89">
        <f>IFERROR(IF($B$2="Tonnes",AppAn.Data!Q102,(AppAn.Data!Q102*ozton*AppAn.Data!Q$6)/1000000),"-")</f>
        <v>64.880795379752286</v>
      </c>
      <c r="I20" s="89">
        <f>IFERROR(IF($B$2="Tonnes",AppAn.Data!R102,(AppAn.Data!R102*ozton*AppAn.Data!R$6)/1000000),"-")</f>
        <v>30.023763274674458</v>
      </c>
      <c r="J20" s="89">
        <f>IFERROR(IF($B$2="Tonnes",AppAn.Data!S102,(AppAn.Data!S102*ozton*AppAn.Data!S$6)/1000000),"-")</f>
        <v>42.901749656338957</v>
      </c>
      <c r="K20" s="89">
        <f>IFERROR(IF($B$2="Tonnes",AppAn.Data!T102,(AppAn.Data!T102*ozton*AppAn.Data!T$6)/1000000),"-")</f>
        <v>86.374891240005184</v>
      </c>
      <c r="L20" s="89">
        <f>IFERROR(IF($B$2="Tonnes",AppAn.Data!U102,(AppAn.Data!U102*ozton*AppAn.Data!U$6)/1000000),"-")</f>
        <v>60.770075530684181</v>
      </c>
      <c r="M20" s="89">
        <f>IFERROR(IF($B$2="Tonnes",AppAn.Data!V102,(AppAn.Data!V102*ozton*AppAn.Data!V$6)/1000000),"-")</f>
        <v>57.185644200590517</v>
      </c>
      <c r="N20" s="90" t="str">
        <f t="shared" si="4"/>
        <v>▼</v>
      </c>
      <c r="O20" s="91">
        <f t="shared" si="5"/>
        <v>-5.8983493089190038</v>
      </c>
      <c r="P20" s="40"/>
      <c r="Q20" s="89">
        <f>IFERROR(IF($B$2="Tonnes",AppQt.Data!M127,(AppQt.Data!M127*ozton*AppQt.Data!M$7)/1000000),"-")</f>
        <v>18.746205913966943</v>
      </c>
      <c r="R20" s="89">
        <f>IFERROR(IF($B$2="Tonnes",AppQt.Data!N127,(AppQt.Data!N127*ozton*AppQt.Data!N$7)/1000000),"-")</f>
        <v>19.335023059304156</v>
      </c>
      <c r="S20" s="89">
        <f>IFERROR(IF($B$2="Tonnes",AppQt.Data!O127,(AppQt.Data!O127*ozton*AppQt.Data!O$7)/1000000),"-")</f>
        <v>20.772871661812161</v>
      </c>
      <c r="T20" s="89">
        <f>IFERROR(IF($B$2="Tonnes",AppQt.Data!P127,(AppQt.Data!P127*ozton*AppQt.Data!P$7)/1000000),"-")</f>
        <v>14.078713138933722</v>
      </c>
      <c r="U20" s="89">
        <f>IFERROR(IF($B$2="Tonnes",AppQt.Data!Q127,(AppQt.Data!Q127*ozton*AppQt.Data!Q$7)/1000000),"-")</f>
        <v>18.532488922109344</v>
      </c>
      <c r="V20" s="89">
        <f>IFERROR(IF($B$2="Tonnes",AppQt.Data!R127,(AppQt.Data!R127*ozton*AppQt.Data!R$7)/1000000),"-")</f>
        <v>19.607159711055939</v>
      </c>
      <c r="W20" s="89">
        <f>IFERROR(IF($B$2="Tonnes",AppQt.Data!S127,(AppQt.Data!S127*ozton*AppQt.Data!S$7)/1000000),"-")</f>
        <v>26.452397121313716</v>
      </c>
      <c r="X20" s="89">
        <f>IFERROR(IF($B$2="Tonnes",AppQt.Data!T127,(AppQt.Data!T127*ozton*AppQt.Data!T$7)/1000000),"-")</f>
        <v>23.847790319780536</v>
      </c>
      <c r="Y20" s="89">
        <f>IFERROR(IF($B$2="Tonnes",AppQt.Data!U127,(AppQt.Data!U127*ozton*AppQt.Data!U$7)/1000000),"-")</f>
        <v>20.264170252009546</v>
      </c>
      <c r="Z20" s="89">
        <f>IFERROR(IF($B$2="Tonnes",AppQt.Data!V127,(AppQt.Data!V127*ozton*AppQt.Data!V$7)/1000000),"-")</f>
        <v>20.997598114666786</v>
      </c>
      <c r="AA20" s="89">
        <f>IFERROR(IF($B$2="Tonnes",AppQt.Data!W127,(AppQt.Data!W127*ozton*AppQt.Data!W$7)/1000000),"-")</f>
        <v>22.941329328539222</v>
      </c>
      <c r="AB20" s="89">
        <f>IFERROR(IF($B$2="Tonnes",AppQt.Data!X127,(AppQt.Data!X127*ozton*AppQt.Data!X$7)/1000000),"-")</f>
        <v>26.372598857580719</v>
      </c>
      <c r="AC20" s="89">
        <f>IFERROR(IF($B$2="Tonnes",AppQt.Data!Y127,(AppQt.Data!Y127*ozton*AppQt.Data!Y$7)/1000000),"-")</f>
        <v>23.081722390880561</v>
      </c>
      <c r="AD20" s="89">
        <f>IFERROR(IF($B$2="Tonnes",AppQt.Data!Z127,(AppQt.Data!Z127*ozton*AppQt.Data!Z$7)/1000000),"-")</f>
        <v>37.270871550625152</v>
      </c>
      <c r="AE20" s="89">
        <f>IFERROR(IF($B$2="Tonnes",AppQt.Data!AA127,(AppQt.Data!AA127*ozton*AppQt.Data!AA$7)/1000000),"-")</f>
        <v>24.44132493341446</v>
      </c>
      <c r="AF20" s="89">
        <f>IFERROR(IF($B$2="Tonnes",AppQt.Data!AB127,(AppQt.Data!AB127*ozton*AppQt.Data!AB$7)/1000000),"-")</f>
        <v>26.451303282663183</v>
      </c>
      <c r="AG20" s="89">
        <f>IFERROR(IF($B$2="Tonnes",AppQt.Data!AC127,(AppQt.Data!AC127*ozton*AppQt.Data!AC$7)/1000000),"-")</f>
        <v>31.276901631833763</v>
      </c>
      <c r="AH20" s="89">
        <f>IFERROR(IF($B$2="Tonnes",AppQt.Data!AD127,(AppQt.Data!AD127*ozton*AppQt.Data!AD$7)/1000000),"-")</f>
        <v>18.368022354163443</v>
      </c>
      <c r="AI20" s="89">
        <f>IFERROR(IF($B$2="Tonnes",AppQt.Data!AE127,(AppQt.Data!AE127*ozton*AppQt.Data!AE$7)/1000000),"-")</f>
        <v>13.310486132258024</v>
      </c>
      <c r="AJ20" s="89">
        <f>IFERROR(IF($B$2="Tonnes",AppQt.Data!AF127,(AppQt.Data!AF127*ozton*AppQt.Data!AF$7)/1000000),"-")</f>
        <v>11.898338274965582</v>
      </c>
      <c r="AK20" s="89">
        <f>IFERROR(IF($B$2="Tonnes",AppQt.Data!AG127,(AppQt.Data!AG127*ozton*AppQt.Data!AG$7)/1000000),"-")</f>
        <v>24.664406347705839</v>
      </c>
      <c r="AL20" s="89">
        <f>IFERROR(IF($B$2="Tonnes",AppQt.Data!AH127,(AppQt.Data!AH127*ozton*AppQt.Data!AH$7)/1000000),"-")</f>
        <v>15.417056198436825</v>
      </c>
      <c r="AM20" s="89">
        <f>IFERROR(IF($B$2="Tonnes",AppQt.Data!AI127,(AppQt.Data!AI127*ozton*AppQt.Data!AI$7)/1000000),"-")</f>
        <v>13.596893556031471</v>
      </c>
      <c r="AN20" s="89">
        <f>IFERROR(IF($B$2="Tonnes",AppQt.Data!AJ127,(AppQt.Data!AJ127*ozton*AppQt.Data!AJ$7)/1000000),"-")</f>
        <v>11.202439277578144</v>
      </c>
      <c r="AO20" s="89">
        <f>IFERROR(IF($B$2="Tonnes",AppQt.Data!AK127,(AppQt.Data!AK127*ozton*AppQt.Data!AK$7)/1000000),"-")</f>
        <v>8.7320007341523098</v>
      </c>
      <c r="AP20" s="89">
        <f>IFERROR(IF($B$2="Tonnes",AppQt.Data!AL127,(AppQt.Data!AL127*ozton*AppQt.Data!AL$7)/1000000),"-")</f>
        <v>7.2649657150331342</v>
      </c>
      <c r="AQ20" s="89">
        <f>IFERROR(IF($B$2="Tonnes",AppQt.Data!AM127,(AppQt.Data!AM127*ozton*AppQt.Data!AM$7)/1000000),"-")</f>
        <v>6.5455587481966964</v>
      </c>
      <c r="AR20" s="89">
        <f>IFERROR(IF($B$2="Tonnes",AppQt.Data!AN127,(AppQt.Data!AN127*ozton*AppQt.Data!AN$7)/1000000),"-")</f>
        <v>7.481238077292315</v>
      </c>
      <c r="AS20" s="89">
        <f>IFERROR(IF($B$2="Tonnes",AppQt.Data!AO127,(AppQt.Data!AO127*ozton*AppQt.Data!AO$7)/1000000),"-")</f>
        <v>9.6230263588175653</v>
      </c>
      <c r="AT20" s="89">
        <f>IFERROR(IF($B$2="Tonnes",AppQt.Data!AP127,(AppQt.Data!AP127*ozton*AppQt.Data!AP$7)/1000000),"-")</f>
        <v>10.927595133164345</v>
      </c>
      <c r="AU20" s="89">
        <f>IFERROR(IF($B$2="Tonnes",AppQt.Data!AQ127,(AppQt.Data!AQ127*ozton*AppQt.Data!AQ$7)/1000000),"-")</f>
        <v>11.324616556738885</v>
      </c>
      <c r="AV20" s="89">
        <f>IFERROR(IF($B$2="Tonnes",AppQt.Data!AR127,(AppQt.Data!AR127*ozton*AppQt.Data!AR$7)/1000000),"-")</f>
        <v>11.026511607618161</v>
      </c>
      <c r="AW20" s="89">
        <f>IFERROR(IF($B$2="Tonnes",AppQt.Data!AS127,(AppQt.Data!AS127*ozton*AppQt.Data!AS$7)/1000000),"-")</f>
        <v>15.571939611283478</v>
      </c>
      <c r="AX20" s="89">
        <f>IFERROR(IF($B$2="Tonnes",AppQt.Data!AT127,(AppQt.Data!AT127*ozton*AppQt.Data!AT$7)/1000000),"-")</f>
        <v>21.494019960952137</v>
      </c>
      <c r="AY20" s="89">
        <f>IFERROR(IF($B$2="Tonnes",AppQt.Data!AU127,(AppQt.Data!AU127*ozton*AppQt.Data!AU$7)/1000000),"-")</f>
        <v>27.499769621499667</v>
      </c>
      <c r="AZ20" s="89">
        <f>IFERROR(IF($B$2="Tonnes",AppQt.Data!AV127,(AppQt.Data!AV127*ozton*AppQt.Data!AV$7)/1000000),"-")</f>
        <v>21.809162046269911</v>
      </c>
      <c r="BA20" s="89">
        <f>IFERROR(IF($B$2="Tonnes",AppQt.Data!AW127,(AppQt.Data!AW127*ozton*AppQt.Data!AW$7)/1000000),"-")</f>
        <v>17.214354546696089</v>
      </c>
      <c r="BB20" s="89">
        <f>IFERROR(IF($B$2="Tonnes",AppQt.Data!AX127,(AppQt.Data!AX127*ozton*AppQt.Data!AX$7)/1000000),"-")</f>
        <v>15.813769836356167</v>
      </c>
      <c r="BC20" s="89">
        <f>IFERROR(IF($B$2="Tonnes",AppQt.Data!AY127,(AppQt.Data!AY127*ozton*AppQt.Data!AY$7)/1000000),"-")</f>
        <v>14.420729806587957</v>
      </c>
      <c r="BD20" s="89">
        <f>IFERROR(IF($B$2="Tonnes",AppQt.Data!AZ127,(AppQt.Data!AZ127*ozton*AppQt.Data!AZ$7)/1000000),"-")</f>
        <v>13.321221341043964</v>
      </c>
      <c r="BE20" s="89">
        <f>IFERROR(IF($B$2="Tonnes",AppQt.Data!BA127,(AppQt.Data!BA127*ozton*AppQt.Data!BA$7)/1000000),"-")</f>
        <v>15.245142304648825</v>
      </c>
      <c r="BF20" s="89">
        <f>IFERROR(IF($B$2="Tonnes",AppQt.Data!BB127,(AppQt.Data!BB127*ozton*AppQt.Data!BB$7)/1000000),"-")</f>
        <v>10.537072658567366</v>
      </c>
      <c r="BG20" s="89">
        <f>IFERROR(IF($B$2="Tonnes",AppQt.Data!BC127,(AppQt.Data!BC127*ozton*AppQt.Data!BC$7)/1000000),"-")</f>
        <v>17.578073673447715</v>
      </c>
      <c r="BH20" s="89">
        <f>IFERROR(IF($B$2="Tonnes",AppQt.Data!BD127,(AppQt.Data!BD127*ozton*AppQt.Data!BD$7)/1000000),"-")</f>
        <v>13.825355563926605</v>
      </c>
      <c r="BI20" s="89">
        <f>IFERROR(IF($B$2="Tonnes",AppQt.Data!BE127,(AppQt.Data!BE127*ozton*AppQt.Data!BE$7)/1000000),"-")</f>
        <v>14.455958151099447</v>
      </c>
      <c r="BJ20" s="89">
        <f>IFERROR(IF($B$2="Tonnes",AppQt.Data!BF127,(AppQt.Data!BF127*ozton*AppQt.Data!BF$7)/1000000),"-")</f>
        <v>9.0953896260786209</v>
      </c>
      <c r="BK20" s="89">
        <f>IFERROR(IF($B$2="Tonnes",AppQt.Data!BG127,(AppQt.Data!BG127*ozton*AppQt.Data!BG$7)/1000000),"-")</f>
        <v>15.615223062307551</v>
      </c>
      <c r="BL20" s="90" t="str">
        <f t="shared" si="6"/>
        <v>▼</v>
      </c>
      <c r="BM20" s="91">
        <f t="shared" si="7"/>
        <v>-11.166471637362163</v>
      </c>
    </row>
    <row r="21" spans="1:65" ht="12.75" customHeight="1" x14ac:dyDescent="0.2">
      <c r="A21" s="40"/>
      <c r="B21" s="31" t="s">
        <v>140</v>
      </c>
      <c r="C21" s="89">
        <f>IFERROR(IF($B$2="Tonnes",AppAn.Data!L103,(AppAn.Data!L103*ozton*AppAn.Data!L$6)/1000000),"-")</f>
        <v>14.547917059284497</v>
      </c>
      <c r="D21" s="89">
        <f>IFERROR(IF($B$2="Tonnes",AppAn.Data!M103,(AppAn.Data!M103*ozton*AppAn.Data!M$6)/1000000),"-")</f>
        <v>17.710149834551551</v>
      </c>
      <c r="E21" s="89">
        <f>IFERROR(IF($B$2="Tonnes",AppAn.Data!N103,(AppAn.Data!N103*ozton*AppAn.Data!N$6)/1000000),"-")</f>
        <v>16.925732354253057</v>
      </c>
      <c r="F21" s="89">
        <f>IFERROR(IF($B$2="Tonnes",AppAn.Data!O103,(AppAn.Data!O103*ozton*AppAn.Data!O$6)/1000000),"-")</f>
        <v>18.302751006386671</v>
      </c>
      <c r="G21" s="89">
        <f>IFERROR(IF($B$2="Tonnes",AppAn.Data!P103,(AppAn.Data!P103*ozton*AppAn.Data!P$6)/1000000),"-")</f>
        <v>15.648527445364891</v>
      </c>
      <c r="H21" s="89">
        <f>IFERROR(IF($B$2="Tonnes",AppAn.Data!Q103,(AppAn.Data!Q103*ozton*AppAn.Data!Q$6)/1000000),"-")</f>
        <v>14.91791554797755</v>
      </c>
      <c r="I21" s="89">
        <f>IFERROR(IF($B$2="Tonnes",AppAn.Data!R103,(AppAn.Data!R103*ozton*AppAn.Data!R$6)/1000000),"-")</f>
        <v>10.81098037249024</v>
      </c>
      <c r="J21" s="89">
        <f>IFERROR(IF($B$2="Tonnes",AppAn.Data!S103,(AppAn.Data!S103*ozton*AppAn.Data!S$6)/1000000),"-")</f>
        <v>9.9287653340516453</v>
      </c>
      <c r="K21" s="89">
        <f>IFERROR(IF($B$2="Tonnes",AppAn.Data!T103,(AppAn.Data!T103*ozton*AppAn.Data!T$6)/1000000),"-")</f>
        <v>10.176705673367696</v>
      </c>
      <c r="L21" s="89">
        <f>IFERROR(IF($B$2="Tonnes",AppAn.Data!U103,(AppAn.Data!U103*ozton*AppAn.Data!U$6)/1000000),"-")</f>
        <v>8.8431446375803198</v>
      </c>
      <c r="M21" s="89">
        <f>IFERROR(IF($B$2="Tonnes",AppAn.Data!V103,(AppAn.Data!V103*ozton*AppAn.Data!V$6)/1000000),"-")</f>
        <v>8.3962600154977967</v>
      </c>
      <c r="N21" s="90" t="str">
        <f t="shared" si="4"/>
        <v>▼</v>
      </c>
      <c r="O21" s="91">
        <f t="shared" si="5"/>
        <v>-5.0534582481373995</v>
      </c>
      <c r="P21" s="40"/>
      <c r="Q21" s="89">
        <f>IFERROR(IF($B$2="Tonnes",AppQt.Data!M128,(AppQt.Data!M128*ozton*AppQt.Data!M$7)/1000000),"-")</f>
        <v>3.5044018295930641</v>
      </c>
      <c r="R21" s="89">
        <f>IFERROR(IF($B$2="Tonnes",AppQt.Data!N128,(AppQt.Data!N128*ozton*AppQt.Data!N$7)/1000000),"-")</f>
        <v>2.3057852617508843</v>
      </c>
      <c r="S21" s="89">
        <f>IFERROR(IF($B$2="Tonnes",AppQt.Data!O128,(AppQt.Data!O128*ozton*AppQt.Data!O$7)/1000000),"-")</f>
        <v>4.8181103846114635</v>
      </c>
      <c r="T21" s="89">
        <f>IFERROR(IF($B$2="Tonnes",AppQt.Data!P128,(AppQt.Data!P128*ozton*AppQt.Data!P$7)/1000000),"-")</f>
        <v>3.9196195833290859</v>
      </c>
      <c r="U21" s="89">
        <f>IFERROR(IF($B$2="Tonnes",AppQt.Data!Q128,(AppQt.Data!Q128*ozton*AppQt.Data!Q$7)/1000000),"-")</f>
        <v>3.7496776791273052</v>
      </c>
      <c r="V21" s="89">
        <f>IFERROR(IF($B$2="Tonnes",AppQt.Data!R128,(AppQt.Data!R128*ozton*AppQt.Data!R$7)/1000000),"-")</f>
        <v>3.9628355508961586</v>
      </c>
      <c r="W21" s="89">
        <f>IFERROR(IF($B$2="Tonnes",AppQt.Data!S128,(AppQt.Data!S128*ozton*AppQt.Data!S$7)/1000000),"-")</f>
        <v>4.8902254064149968</v>
      </c>
      <c r="X21" s="89">
        <f>IFERROR(IF($B$2="Tonnes",AppQt.Data!T128,(AppQt.Data!T128*ozton*AppQt.Data!T$7)/1000000),"-")</f>
        <v>5.1074111981130912</v>
      </c>
      <c r="Y21" s="89">
        <f>IFERROR(IF($B$2="Tonnes",AppQt.Data!U128,(AppQt.Data!U128*ozton*AppQt.Data!U$7)/1000000),"-")</f>
        <v>3.9240582406693019</v>
      </c>
      <c r="Z21" s="89">
        <f>IFERROR(IF($B$2="Tonnes",AppQt.Data!V128,(AppQt.Data!V128*ozton*AppQt.Data!V$7)/1000000),"-")</f>
        <v>4.041469923570256</v>
      </c>
      <c r="AA21" s="89">
        <f>IFERROR(IF($B$2="Tonnes",AppQt.Data!W128,(AppQt.Data!W128*ozton*AppQt.Data!W$7)/1000000),"-")</f>
        <v>4.0556169159272812</v>
      </c>
      <c r="AB21" s="89">
        <f>IFERROR(IF($B$2="Tonnes",AppQt.Data!X128,(AppQt.Data!X128*ozton*AppQt.Data!X$7)/1000000),"-")</f>
        <v>4.9045872740862171</v>
      </c>
      <c r="AC21" s="89">
        <f>IFERROR(IF($B$2="Tonnes",AppQt.Data!Y128,(AppQt.Data!Y128*ozton*AppQt.Data!Y$7)/1000000),"-")</f>
        <v>3.8733273170970706</v>
      </c>
      <c r="AD21" s="89">
        <f>IFERROR(IF($B$2="Tonnes",AppQt.Data!Z128,(AppQt.Data!Z128*ozton*AppQt.Data!Z$7)/1000000),"-")</f>
        <v>6.1158678735683045</v>
      </c>
      <c r="AE21" s="89">
        <f>IFERROR(IF($B$2="Tonnes",AppQt.Data!AA128,(AppQt.Data!AA128*ozton*AppQt.Data!AA$7)/1000000),"-")</f>
        <v>4.4392104701092778</v>
      </c>
      <c r="AF21" s="89">
        <f>IFERROR(IF($B$2="Tonnes",AppQt.Data!AB128,(AppQt.Data!AB128*ozton*AppQt.Data!AB$7)/1000000),"-")</f>
        <v>3.8743453456120154</v>
      </c>
      <c r="AG21" s="89">
        <f>IFERROR(IF($B$2="Tonnes",AppQt.Data!AC128,(AppQt.Data!AC128*ozton*AppQt.Data!AC$7)/1000000),"-")</f>
        <v>4.95868662425565</v>
      </c>
      <c r="AH21" s="89">
        <f>IFERROR(IF($B$2="Tonnes",AppQt.Data!AD128,(AppQt.Data!AD128*ozton*AppQt.Data!AD$7)/1000000),"-")</f>
        <v>3.6630171532750184</v>
      </c>
      <c r="AI21" s="89">
        <f>IFERROR(IF($B$2="Tonnes",AppQt.Data!AE128,(AppQt.Data!AE128*ozton*AppQt.Data!AE$7)/1000000),"-")</f>
        <v>3.1859123753680061</v>
      </c>
      <c r="AJ21" s="89">
        <f>IFERROR(IF($B$2="Tonnes",AppQt.Data!AF128,(AppQt.Data!AF128*ozton*AppQt.Data!AF$7)/1000000),"-")</f>
        <v>3.8409112924662168</v>
      </c>
      <c r="AK21" s="89">
        <f>IFERROR(IF($B$2="Tonnes",AppQt.Data!AG128,(AppQt.Data!AG128*ozton*AppQt.Data!AG$7)/1000000),"-")</f>
        <v>4.7485172763820378</v>
      </c>
      <c r="AL21" s="89">
        <f>IFERROR(IF($B$2="Tonnes",AppQt.Data!AH128,(AppQt.Data!AH128*ozton*AppQt.Data!AH$7)/1000000),"-")</f>
        <v>3.2302651423491309</v>
      </c>
      <c r="AM21" s="89">
        <f>IFERROR(IF($B$2="Tonnes",AppQt.Data!AI128,(AppQt.Data!AI128*ozton*AppQt.Data!AI$7)/1000000),"-")</f>
        <v>3.251220839343159</v>
      </c>
      <c r="AN21" s="89">
        <f>IFERROR(IF($B$2="Tonnes",AppQt.Data!AJ128,(AppQt.Data!AJ128*ozton*AppQt.Data!AJ$7)/1000000),"-")</f>
        <v>3.6879122899032222</v>
      </c>
      <c r="AO21" s="89">
        <f>IFERROR(IF($B$2="Tonnes",AppQt.Data!AK128,(AppQt.Data!AK128*ozton*AppQt.Data!AK$7)/1000000),"-")</f>
        <v>3.4166601981407982</v>
      </c>
      <c r="AP21" s="89">
        <f>IFERROR(IF($B$2="Tonnes",AppQt.Data!AL128,(AppQt.Data!AL128*ozton*AppQt.Data!AL$7)/1000000),"-")</f>
        <v>2.6294227195732702</v>
      </c>
      <c r="AQ21" s="89">
        <f>IFERROR(IF($B$2="Tonnes",AppQt.Data!AM128,(AppQt.Data!AM128*ozton*AppQt.Data!AM$7)/1000000),"-")</f>
        <v>2.3161473169172218</v>
      </c>
      <c r="AR21" s="89">
        <f>IFERROR(IF($B$2="Tonnes",AppQt.Data!AN128,(AppQt.Data!AN128*ozton*AppQt.Data!AN$7)/1000000),"-")</f>
        <v>2.4487501378589491</v>
      </c>
      <c r="AS21" s="89">
        <f>IFERROR(IF($B$2="Tonnes",AppQt.Data!AO128,(AppQt.Data!AO128*ozton*AppQt.Data!AO$7)/1000000),"-")</f>
        <v>2.904161168419678</v>
      </c>
      <c r="AT21" s="89">
        <f>IFERROR(IF($B$2="Tonnes",AppQt.Data!AP128,(AppQt.Data!AP128*ozton*AppQt.Data!AP$7)/1000000),"-")</f>
        <v>2.4979515835946069</v>
      </c>
      <c r="AU21" s="89">
        <f>IFERROR(IF($B$2="Tonnes",AppQt.Data!AQ128,(AppQt.Data!AQ128*ozton*AppQt.Data!AQ$7)/1000000),"-")</f>
        <v>2.2003399510713604</v>
      </c>
      <c r="AV21" s="89">
        <f>IFERROR(IF($B$2="Tonnes",AppQt.Data!AR128,(AppQt.Data!AR128*ozton*AppQt.Data!AR$7)/1000000),"-")</f>
        <v>2.3263126309660014</v>
      </c>
      <c r="AW21" s="89">
        <f>IFERROR(IF($B$2="Tonnes",AppQt.Data!AS128,(AppQt.Data!AS128*ozton*AppQt.Data!AS$7)/1000000),"-")</f>
        <v>2.4685369931567265</v>
      </c>
      <c r="AX21" s="89">
        <f>IFERROR(IF($B$2="Tonnes",AppQt.Data!AT128,(AppQt.Data!AT128*ozton*AppQt.Data!AT$7)/1000000),"-")</f>
        <v>2.7477467419540678</v>
      </c>
      <c r="AY21" s="89">
        <f>IFERROR(IF($B$2="Tonnes",AppQt.Data!AU128,(AppQt.Data!AU128*ozton*AppQt.Data!AU$7)/1000000),"-")</f>
        <v>2.7504249388392008</v>
      </c>
      <c r="AZ21" s="89">
        <f>IFERROR(IF($B$2="Tonnes",AppQt.Data!AV128,(AppQt.Data!AV128*ozton*AppQt.Data!AV$7)/1000000),"-")</f>
        <v>2.2099969994177009</v>
      </c>
      <c r="BA21" s="89">
        <f>IFERROR(IF($B$2="Tonnes",AppQt.Data!AW128,(AppQt.Data!AW128*ozton*AppQt.Data!AW$7)/1000000),"-")</f>
        <v>2.3451101434988901</v>
      </c>
      <c r="BB21" s="89">
        <f>IFERROR(IF($B$2="Tonnes",AppQt.Data!AX128,(AppQt.Data!AX128*ozton*AppQt.Data!AX$7)/1000000),"-")</f>
        <v>2.1981973935632544</v>
      </c>
      <c r="BC21" s="89">
        <f>IFERROR(IF($B$2="Tonnes",AppQt.Data!AY128,(AppQt.Data!AY128*ozton*AppQt.Data!AY$7)/1000000),"-")</f>
        <v>2.2003399510713604</v>
      </c>
      <c r="BD21" s="89">
        <f>IFERROR(IF($B$2="Tonnes",AppQt.Data!AZ128,(AppQt.Data!AZ128*ozton*AppQt.Data!AZ$7)/1000000),"-")</f>
        <v>2.0994971494468162</v>
      </c>
      <c r="BE21" s="89">
        <f>IFERROR(IF($B$2="Tonnes",AppQt.Data!BA128,(AppQt.Data!BA128*ozton*AppQt.Data!BA$7)/1000000),"-")</f>
        <v>2.4623656506738345</v>
      </c>
      <c r="BF21" s="89">
        <f>IFERROR(IF($B$2="Tonnes",AppQt.Data!BB128,(AppQt.Data!BB128*ozton*AppQt.Data!BB$7)/1000000),"-")</f>
        <v>1.0990986967816272</v>
      </c>
      <c r="BG21" s="89">
        <f>IFERROR(IF($B$2="Tonnes",AppQt.Data!BC128,(AppQt.Data!BC128*ozton*AppQt.Data!BC$7)/1000000),"-")</f>
        <v>2.4203739461784965</v>
      </c>
      <c r="BH21" s="89">
        <f>IFERROR(IF($B$2="Tonnes",AppQt.Data!BD128,(AppQt.Data!BD128*ozton*AppQt.Data!BD$7)/1000000),"-")</f>
        <v>2.4144217218638384</v>
      </c>
      <c r="BI21" s="89">
        <f>IFERROR(IF($B$2="Tonnes",AppQt.Data!BE128,(AppQt.Data!BE128*ozton*AppQt.Data!BE$7)/1000000),"-")</f>
        <v>3.2010753458759851</v>
      </c>
      <c r="BJ21" s="89">
        <f>IFERROR(IF($B$2="Tonnes",AppQt.Data!BF128,(AppQt.Data!BF128*ozton*AppQt.Data!BF$7)/1000000),"-")</f>
        <v>2.4008065094069893</v>
      </c>
      <c r="BK21" s="89">
        <f>IFERROR(IF($B$2="Tonnes",AppQt.Data!BG128,(AppQt.Data!BG128*ozton*AppQt.Data!BG$7)/1000000),"-")</f>
        <v>2.5208468348773385</v>
      </c>
      <c r="BL21" s="90" t="str">
        <f t="shared" si="6"/>
        <v>▲</v>
      </c>
      <c r="BM21" s="91">
        <f t="shared" si="7"/>
        <v>4.1511308142065273</v>
      </c>
    </row>
    <row r="22" spans="1:65" ht="12.75" customHeight="1" x14ac:dyDescent="0.2">
      <c r="A22" s="40"/>
      <c r="B22" s="31" t="s">
        <v>141</v>
      </c>
      <c r="C22" s="89">
        <f>IFERROR(IF($B$2="Tonnes",AppAn.Data!L104,(AppAn.Data!L104*ozton*AppAn.Data!L$6)/1000000),"-")</f>
        <v>9.9682091752037927</v>
      </c>
      <c r="D22" s="89">
        <f>IFERROR(IF($B$2="Tonnes",AppAn.Data!M104,(AppAn.Data!M104*ozton*AppAn.Data!M$6)/1000000),"-")</f>
        <v>11.877328028291444</v>
      </c>
      <c r="E22" s="89">
        <f>IFERROR(IF($B$2="Tonnes",AppAn.Data!N104,(AppAn.Data!N104*ozton*AppAn.Data!N$6)/1000000),"-")</f>
        <v>10.665195315916309</v>
      </c>
      <c r="F22" s="89">
        <f>IFERROR(IF($B$2="Tonnes",AppAn.Data!O104,(AppAn.Data!O104*ozton*AppAn.Data!O$6)/1000000),"-")</f>
        <v>14.115592217406784</v>
      </c>
      <c r="G22" s="89">
        <f>IFERROR(IF($B$2="Tonnes",AppAn.Data!P104,(AppAn.Data!P104*ozton*AppAn.Data!P$6)/1000000),"-")</f>
        <v>9.942240021652438</v>
      </c>
      <c r="H22" s="89">
        <f>IFERROR(IF($B$2="Tonnes",AppAn.Data!Q104,(AppAn.Data!Q104*ozton*AppAn.Data!Q$6)/1000000),"-")</f>
        <v>8.748764879258724</v>
      </c>
      <c r="I22" s="89">
        <f>IFERROR(IF($B$2="Tonnes",AppAn.Data!R104,(AppAn.Data!R104*ozton*AppAn.Data!R$6)/1000000),"-")</f>
        <v>6.043707790245664</v>
      </c>
      <c r="J22" s="89">
        <f>IFERROR(IF($B$2="Tonnes",AppAn.Data!S104,(AppAn.Data!S104*ozton*AppAn.Data!S$6)/1000000),"-")</f>
        <v>5.5403057836242988</v>
      </c>
      <c r="K22" s="89">
        <f>IFERROR(IF($B$2="Tonnes",AppAn.Data!T104,(AppAn.Data!T104*ozton*AppAn.Data!T$6)/1000000),"-")</f>
        <v>5.769608730598037</v>
      </c>
      <c r="L22" s="89">
        <f>IFERROR(IF($B$2="Tonnes",AppAn.Data!U104,(AppAn.Data!U104*ozton*AppAn.Data!U$6)/1000000),"-")</f>
        <v>5.047993963376296</v>
      </c>
      <c r="M22" s="89">
        <f>IFERROR(IF($B$2="Tonnes",AppAn.Data!V104,(AppAn.Data!V104*ozton*AppAn.Data!V$6)/1000000),"-")</f>
        <v>5.2373109598885792</v>
      </c>
      <c r="N22" s="90" t="str">
        <f t="shared" si="4"/>
        <v>▲</v>
      </c>
      <c r="O22" s="91">
        <f t="shared" si="5"/>
        <v>3.7503411827707556</v>
      </c>
      <c r="P22" s="40"/>
      <c r="Q22" s="89">
        <f>IFERROR(IF($B$2="Tonnes",AppQt.Data!M129,(AppQt.Data!M129*ozton*AppQt.Data!M$7)/1000000),"-")</f>
        <v>2.7140232904774844</v>
      </c>
      <c r="R22" s="89">
        <f>IFERROR(IF($B$2="Tonnes",AppQt.Data!N129,(AppQt.Data!N129*ozton*AppQt.Data!N$7)/1000000),"-")</f>
        <v>2.7379147417743255</v>
      </c>
      <c r="S22" s="89">
        <f>IFERROR(IF($B$2="Tonnes",AppQt.Data!O129,(AppQt.Data!O129*ozton*AppQt.Data!O$7)/1000000),"-")</f>
        <v>2.8312129167582696</v>
      </c>
      <c r="T22" s="89">
        <f>IFERROR(IF($B$2="Tonnes",AppQt.Data!P129,(AppQt.Data!P129*ozton*AppQt.Data!P$7)/1000000),"-")</f>
        <v>1.6850582261937115</v>
      </c>
      <c r="U22" s="89">
        <f>IFERROR(IF($B$2="Tonnes",AppQt.Data!Q129,(AppQt.Data!Q129*ozton*AppQt.Data!Q$7)/1000000),"-")</f>
        <v>3.0285589615920259</v>
      </c>
      <c r="V22" s="89">
        <f>IFERROR(IF($B$2="Tonnes",AppQt.Data!R129,(AppQt.Data!R129*ozton*AppQt.Data!R$7)/1000000),"-")</f>
        <v>2.6745209210676841</v>
      </c>
      <c r="W22" s="89">
        <f>IFERROR(IF($B$2="Tonnes",AppQt.Data!S129,(AppQt.Data!S129*ozton*AppQt.Data!S$7)/1000000),"-")</f>
        <v>3.1044395222638346</v>
      </c>
      <c r="X22" s="89">
        <f>IFERROR(IF($B$2="Tonnes",AppQt.Data!T129,(AppQt.Data!T129*ozton*AppQt.Data!T$7)/1000000),"-")</f>
        <v>3.0698086233678996</v>
      </c>
      <c r="Y22" s="89">
        <f>IFERROR(IF($B$2="Tonnes",AppQt.Data!U129,(AppQt.Data!U129*ozton*AppQt.Data!U$7)/1000000),"-")</f>
        <v>2.9433113517335068</v>
      </c>
      <c r="Z22" s="89">
        <f>IFERROR(IF($B$2="Tonnes",AppQt.Data!V129,(AppQt.Data!V129*ozton*AppQt.Data!V$7)/1000000),"-")</f>
        <v>2.4927131570520178</v>
      </c>
      <c r="AA22" s="89">
        <f>IFERROR(IF($B$2="Tonnes",AppQt.Data!W129,(AppQt.Data!W129*ozton*AppQt.Data!W$7)/1000000),"-")</f>
        <v>2.2985349147038749</v>
      </c>
      <c r="AB22" s="89">
        <f>IFERROR(IF($B$2="Tonnes",AppQt.Data!X129,(AppQt.Data!X129*ozton*AppQt.Data!X$7)/1000000),"-")</f>
        <v>2.9306358924269098</v>
      </c>
      <c r="AC22" s="89">
        <f>IFERROR(IF($B$2="Tonnes",AppQt.Data!Y129,(AppQt.Data!Y129*ozton*AppQt.Data!Y$7)/1000000),"-")</f>
        <v>3.6690095528317404</v>
      </c>
      <c r="AD22" s="89">
        <f>IFERROR(IF($B$2="Tonnes",AppQt.Data!Z129,(AppQt.Data!Z129*ozton*AppQt.Data!Z$7)/1000000),"-")</f>
        <v>4.7064784745608552</v>
      </c>
      <c r="AE22" s="89">
        <f>IFERROR(IF($B$2="Tonnes",AppQt.Data!AA129,(AppQt.Data!AA129*ozton*AppQt.Data!AA$7)/1000000),"-")</f>
        <v>3.4655313602267444</v>
      </c>
      <c r="AF22" s="89">
        <f>IFERROR(IF($B$2="Tonnes",AppQt.Data!AB129,(AppQt.Data!AB129*ozton*AppQt.Data!AB$7)/1000000),"-")</f>
        <v>2.2745728297874432</v>
      </c>
      <c r="AG22" s="89">
        <f>IFERROR(IF($B$2="Tonnes",AppQt.Data!AC129,(AppQt.Data!AC129*ozton*AppQt.Data!AC$7)/1000000),"-")</f>
        <v>3.2200879646647675</v>
      </c>
      <c r="AH22" s="89">
        <f>IFERROR(IF($B$2="Tonnes",AppQt.Data!AD129,(AppQt.Data!AD129*ozton*AppQt.Data!AD$7)/1000000),"-")</f>
        <v>2.6965468319202675</v>
      </c>
      <c r="AI22" s="89">
        <f>IFERROR(IF($B$2="Tonnes",AppQt.Data!AE129,(AppQt.Data!AE129*ozton*AppQt.Data!AE$7)/1000000),"-")</f>
        <v>2.0705129019114992</v>
      </c>
      <c r="AJ22" s="89">
        <f>IFERROR(IF($B$2="Tonnes",AppQt.Data!AF129,(AppQt.Data!AF129*ozton*AppQt.Data!AF$7)/1000000),"-")</f>
        <v>1.9550923231559043</v>
      </c>
      <c r="AK22" s="89">
        <f>IFERROR(IF($B$2="Tonnes",AppQt.Data!AG129,(AppQt.Data!AG129*ozton*AppQt.Data!AG$7)/1000000),"-")</f>
        <v>2.8980791681982909</v>
      </c>
      <c r="AL22" s="89">
        <f>IFERROR(IF($B$2="Tonnes",AppQt.Data!AH129,(AppQt.Data!AH129*ozton*AppQt.Data!AH$7)/1000000),"-")</f>
        <v>2.2920648071322272</v>
      </c>
      <c r="AM22" s="89">
        <f>IFERROR(IF($B$2="Tonnes",AppQt.Data!AI129,(AppQt.Data!AI129*ozton*AppQt.Data!AI$7)/1000000),"-")</f>
        <v>1.7599359666247743</v>
      </c>
      <c r="AN22" s="89">
        <f>IFERROR(IF($B$2="Tonnes",AppQt.Data!AJ129,(AppQt.Data!AJ129*ozton*AppQt.Data!AJ$7)/1000000),"-")</f>
        <v>1.7986849373034322</v>
      </c>
      <c r="AO22" s="89">
        <f>IFERROR(IF($B$2="Tonnes",AppQt.Data!AK129,(AppQt.Data!AK129*ozton*AppQt.Data!AK$7)/1000000),"-")</f>
        <v>2.173559376148718</v>
      </c>
      <c r="AP22" s="89">
        <f>IFERROR(IF($B$2="Tonnes",AppQt.Data!AL129,(AppQt.Data!AL129*ozton*AppQt.Data!AL$7)/1000000),"-")</f>
        <v>1.3752388842793364</v>
      </c>
      <c r="AQ22" s="89">
        <f>IFERROR(IF($B$2="Tonnes",AppQt.Data!AM129,(AppQt.Data!AM129*ozton*AppQt.Data!AM$7)/1000000),"-")</f>
        <v>1.0559615799748645</v>
      </c>
      <c r="AR22" s="89">
        <f>IFERROR(IF($B$2="Tonnes",AppQt.Data!AN129,(AppQt.Data!AN129*ozton*AppQt.Data!AN$7)/1000000),"-")</f>
        <v>1.4389479498427458</v>
      </c>
      <c r="AS22" s="89">
        <f>IFERROR(IF($B$2="Tonnes",AppQt.Data!AO129,(AppQt.Data!AO129*ozton*AppQt.Data!AO$7)/1000000),"-")</f>
        <v>1.9562034385338465</v>
      </c>
      <c r="AT22" s="89">
        <f>IFERROR(IF($B$2="Tonnes",AppQt.Data!AP129,(AppQt.Data!AP129*ozton*AppQt.Data!AP$7)/1000000),"-")</f>
        <v>1.3064769400653695</v>
      </c>
      <c r="AU22" s="89">
        <f>IFERROR(IF($B$2="Tonnes",AppQt.Data!AQ129,(AppQt.Data!AQ129*ozton*AppQt.Data!AQ$7)/1000000),"-")</f>
        <v>0.98257225016661154</v>
      </c>
      <c r="AV22" s="89">
        <f>IFERROR(IF($B$2="Tonnes",AppQt.Data!AR129,(AppQt.Data!AR129*ozton*AppQt.Data!AR$7)/1000000),"-")</f>
        <v>1.2950531548584714</v>
      </c>
      <c r="AW22" s="89">
        <f>IFERROR(IF($B$2="Tonnes",AppQt.Data!AS129,(AppQt.Data!AS129*ozton*AppQt.Data!AS$7)/1000000),"-")</f>
        <v>1.7214590259097848</v>
      </c>
      <c r="AX22" s="89">
        <f>IFERROR(IF($B$2="Tonnes",AppQt.Data!AT129,(AppQt.Data!AT129*ozton*AppQt.Data!AT$7)/1000000),"-")</f>
        <v>1.4893837116745212</v>
      </c>
      <c r="AY22" s="89">
        <f>IFERROR(IF($B$2="Tonnes",AppQt.Data!AU129,(AppQt.Data!AU129*ozton*AppQt.Data!AU$7)/1000000),"-")</f>
        <v>1.4197667433157048</v>
      </c>
      <c r="AZ22" s="89">
        <f>IFERROR(IF($B$2="Tonnes",AppQt.Data!AV129,(AppQt.Data!AV129*ozton*AppQt.Data!AV$7)/1000000),"-")</f>
        <v>1.1389992496980255</v>
      </c>
      <c r="BA22" s="89">
        <f>IFERROR(IF($B$2="Tonnes",AppQt.Data!AW129,(AppQt.Data!AW129*ozton*AppQt.Data!AW$7)/1000000),"-")</f>
        <v>1.6353860746142956</v>
      </c>
      <c r="BB22" s="89">
        <f>IFERROR(IF($B$2="Tonnes",AppQt.Data!AX129,(AppQt.Data!AX129*ozton*AppQt.Data!AX$7)/1000000),"-")</f>
        <v>1.3367218812278827</v>
      </c>
      <c r="BC22" s="89">
        <f>IFERROR(IF($B$2="Tonnes",AppQt.Data!AY129,(AppQt.Data!AY129*ozton*AppQt.Data!AY$7)/1000000),"-")</f>
        <v>0.99383672032099335</v>
      </c>
      <c r="BD22" s="89">
        <f>IFERROR(IF($B$2="Tonnes",AppQt.Data!AZ129,(AppQt.Data!AZ129*ozton*AppQt.Data!AZ$7)/1000000),"-")</f>
        <v>1.0820492872131242</v>
      </c>
      <c r="BE22" s="89">
        <f>IFERROR(IF($B$2="Tonnes",AppQt.Data!BA129,(AppQt.Data!BA129*ozton*AppQt.Data!BA$7)/1000000),"-")</f>
        <v>1.7989246820757252</v>
      </c>
      <c r="BF22" s="89">
        <f>IFERROR(IF($B$2="Tonnes",AppQt.Data!BB129,(AppQt.Data!BB129*ozton*AppQt.Data!BB$7)/1000000),"-")</f>
        <v>0.84594016055689458</v>
      </c>
      <c r="BG22" s="89">
        <f>IFERROR(IF($B$2="Tonnes",AppQt.Data!BC129,(AppQt.Data!BC129*ozton*AppQt.Data!BC$7)/1000000),"-")</f>
        <v>1.3913714084493907</v>
      </c>
      <c r="BH22" s="89">
        <f>IFERROR(IF($B$2="Tonnes",AppQt.Data!BD129,(AppQt.Data!BD129*ozton*AppQt.Data!BD$7)/1000000),"-")</f>
        <v>1.2010747088065681</v>
      </c>
      <c r="BI22" s="89">
        <f>IFERROR(IF($B$2="Tonnes",AppQt.Data!BE129,(AppQt.Data!BE129*ozton*AppQt.Data!BE$7)/1000000),"-")</f>
        <v>2.3386020866984429</v>
      </c>
      <c r="BJ22" s="89">
        <f>IFERROR(IF($B$2="Tonnes",AppQt.Data!BF129,(AppQt.Data!BF129*ozton*AppQt.Data!BF$7)/1000000),"-")</f>
        <v>1.4499332937530347</v>
      </c>
      <c r="BK22" s="89">
        <f>IFERROR(IF($B$2="Tonnes",AppQt.Data!BG129,(AppQt.Data!BG129*ozton*AppQt.Data!BG$7)/1000000),"-")</f>
        <v>1.8849132818789454</v>
      </c>
      <c r="BL22" s="90" t="str">
        <f t="shared" si="6"/>
        <v>▲</v>
      </c>
      <c r="BM22" s="91">
        <f t="shared" si="7"/>
        <v>35.471612427308742</v>
      </c>
    </row>
    <row r="23" spans="1:65" ht="12.75" customHeight="1" x14ac:dyDescent="0.2">
      <c r="A23" s="40"/>
      <c r="B23" s="31" t="s">
        <v>142</v>
      </c>
      <c r="C23" s="89">
        <f>IFERROR(IF($B$2="Tonnes",AppAn.Data!L105,(AppAn.Data!L105*ozton*AppAn.Data!L$6)/1000000),"-")</f>
        <v>1.3546831794204088</v>
      </c>
      <c r="D23" s="89">
        <f>IFERROR(IF($B$2="Tonnes",AppAn.Data!M105,(AppAn.Data!M105*ozton*AppAn.Data!M$6)/1000000),"-")</f>
        <v>1.2899394082185687</v>
      </c>
      <c r="E23" s="89">
        <f>IFERROR(IF($B$2="Tonnes",AppAn.Data!N105,(AppAn.Data!N105*ozton*AppAn.Data!N$6)/1000000),"-")</f>
        <v>1.6272394960545835</v>
      </c>
      <c r="F23" s="89">
        <f>IFERROR(IF($B$2="Tonnes",AppAn.Data!O105,(AppAn.Data!O105*ozton*AppAn.Data!O$6)/1000000),"-")</f>
        <v>3.8180236437500006</v>
      </c>
      <c r="G23" s="89">
        <f>IFERROR(IF($B$2="Tonnes",AppAn.Data!P105,(AppAn.Data!P105*ozton*AppAn.Data!P$6)/1000000),"-")</f>
        <v>3.5764359600000004</v>
      </c>
      <c r="H23" s="89">
        <f>IFERROR(IF($B$2="Tonnes",AppAn.Data!Q105,(AppAn.Data!Q105*ozton*AppAn.Data!Q$6)/1000000),"-")</f>
        <v>2.9946920960000005</v>
      </c>
      <c r="I23" s="89">
        <f>IFERROR(IF($B$2="Tonnes",AppAn.Data!R105,(AppAn.Data!R105*ozton*AppAn.Data!R$6)/1000000),"-")</f>
        <v>2.4617119084000008</v>
      </c>
      <c r="J23" s="89">
        <f>IFERROR(IF($B$2="Tonnes",AppAn.Data!S105,(AppAn.Data!S105*ozton*AppAn.Data!S$6)/1000000),"-")</f>
        <v>2.6222649882040008</v>
      </c>
      <c r="K23" s="89">
        <f>IFERROR(IF($B$2="Tonnes",AppAn.Data!T105,(AppAn.Data!T105*ozton*AppAn.Data!T$6)/1000000),"-")</f>
        <v>2.956364029708201</v>
      </c>
      <c r="L23" s="89">
        <f>IFERROR(IF($B$2="Tonnes",AppAn.Data!U105,(AppAn.Data!U105*ozton*AppAn.Data!U$6)/1000000),"-")</f>
        <v>2.5599123445317007</v>
      </c>
      <c r="M23" s="89">
        <f>IFERROR(IF($B$2="Tonnes",AppAn.Data!V105,(AppAn.Data!V105*ozton*AppAn.Data!V$6)/1000000),"-")</f>
        <v>2.7222822429515126</v>
      </c>
      <c r="N23" s="90" t="str">
        <f t="shared" si="4"/>
        <v>▲</v>
      </c>
      <c r="O23" s="91">
        <f t="shared" si="5"/>
        <v>6.342791336846143</v>
      </c>
      <c r="P23" s="40"/>
      <c r="Q23" s="89">
        <f>IFERROR(IF($B$2="Tonnes",AppQt.Data!M130,(AppQt.Data!M130*ozton*AppQt.Data!M$7)/1000000),"-")</f>
        <v>0.37996750558158038</v>
      </c>
      <c r="R23" s="89">
        <f>IFERROR(IF($B$2="Tonnes",AppQt.Data!N130,(AppQt.Data!N130*ozton*AppQt.Data!N$7)/1000000),"-")</f>
        <v>0.26995125837237061</v>
      </c>
      <c r="S23" s="89">
        <f>IFERROR(IF($B$2="Tonnes",AppQt.Data!O130,(AppQt.Data!O130*ozton*AppQt.Data!O$7)/1000000),"-")</f>
        <v>0.42487814593092649</v>
      </c>
      <c r="T23" s="89">
        <f>IFERROR(IF($B$2="Tonnes",AppQt.Data!P130,(AppQt.Data!P130*ozton*AppQt.Data!P$7)/1000000),"-")</f>
        <v>0.27988626953553142</v>
      </c>
      <c r="U23" s="89">
        <f>IFERROR(IF($B$2="Tonnes",AppQt.Data!Q130,(AppQt.Data!Q130*ozton*AppQt.Data!Q$7)/1000000),"-")</f>
        <v>0.38332071004553514</v>
      </c>
      <c r="V23" s="89">
        <f>IFERROR(IF($B$2="Tonnes",AppQt.Data!R130,(AppQt.Data!R130*ozton*AppQt.Data!R$7)/1000000),"-")</f>
        <v>0.25198939643824958</v>
      </c>
      <c r="W23" s="89">
        <f>IFERROR(IF($B$2="Tonnes",AppQt.Data!S130,(AppQt.Data!S130*ozton*AppQt.Data!S$7)/1000000),"-")</f>
        <v>0.40397879287649902</v>
      </c>
      <c r="X23" s="89">
        <f>IFERROR(IF($B$2="Tonnes",AppQt.Data!T130,(AppQt.Data!T130*ozton*AppQt.Data!T$7)/1000000),"-")</f>
        <v>0.25065050885828499</v>
      </c>
      <c r="Y23" s="89">
        <f>IFERROR(IF($B$2="Tonnes",AppQt.Data!U130,(AppQt.Data!U130*ozton*AppQt.Data!U$7)/1000000),"-")</f>
        <v>0.49404867706250005</v>
      </c>
      <c r="Z23" s="89">
        <f>IFERROR(IF($B$2="Tonnes",AppQt.Data!V130,(AppQt.Data!V130*ozton*AppQt.Data!V$7)/1000000),"-")</f>
        <v>0.31576794813333336</v>
      </c>
      <c r="AA23" s="89">
        <f>IFERROR(IF($B$2="Tonnes",AppQt.Data!W130,(AppQt.Data!W130*ozton*AppQt.Data!W$7)/1000000),"-")</f>
        <v>0.44345354476874999</v>
      </c>
      <c r="AB23" s="89">
        <f>IFERROR(IF($B$2="Tonnes",AppQt.Data!X130,(AppQt.Data!X130*ozton*AppQt.Data!X$7)/1000000),"-")</f>
        <v>0.37396932609</v>
      </c>
      <c r="AC23" s="89">
        <f>IFERROR(IF($B$2="Tonnes",AppQt.Data!Y130,(AppQt.Data!Y130*ozton*AppQt.Data!Y$7)/1000000),"-")</f>
        <v>0.65432286250000016</v>
      </c>
      <c r="AD23" s="89">
        <f>IFERROR(IF($B$2="Tonnes",AppQt.Data!Z130,(AppQt.Data!Z130*ozton*AppQt.Data!Z$7)/1000000),"-")</f>
        <v>1.281220475</v>
      </c>
      <c r="AE23" s="89">
        <f>IFERROR(IF($B$2="Tonnes",AppQt.Data!AA130,(AppQt.Data!AA130*ozton*AppQt.Data!AA$7)/1000000),"-")</f>
        <v>0.96835390625000017</v>
      </c>
      <c r="AF23" s="89">
        <f>IFERROR(IF($B$2="Tonnes",AppQt.Data!AB130,(AppQt.Data!AB130*ozton*AppQt.Data!AB$7)/1000000),"-")</f>
        <v>0.91412640000000012</v>
      </c>
      <c r="AG23" s="89">
        <f>IFERROR(IF($B$2="Tonnes",AppQt.Data!AC130,(AppQt.Data!AC130*ozton*AppQt.Data!AC$7)/1000000),"-")</f>
        <v>0.90256052000000009</v>
      </c>
      <c r="AH23" s="89">
        <f>IFERROR(IF($B$2="Tonnes",AppQt.Data!AD130,(AppQt.Data!AD130*ozton*AppQt.Data!AD$7)/1000000),"-")</f>
        <v>1.03425872</v>
      </c>
      <c r="AI23" s="89">
        <f>IFERROR(IF($B$2="Tonnes",AppQt.Data!AE130,(AppQt.Data!AE130*ozton*AppQt.Data!AE$7)/1000000),"-")</f>
        <v>0.78366200000000019</v>
      </c>
      <c r="AJ23" s="89">
        <f>IFERROR(IF($B$2="Tonnes",AppQt.Data!AF130,(AppQt.Data!AF130*ozton*AppQt.Data!AF$7)/1000000),"-")</f>
        <v>0.85595472000000006</v>
      </c>
      <c r="AK23" s="89">
        <f>IFERROR(IF($B$2="Tonnes",AppQt.Data!AG130,(AppQt.Data!AG130*ozton*AppQt.Data!AG$7)/1000000),"-")</f>
        <v>0.81611810400000018</v>
      </c>
      <c r="AL23" s="89">
        <f>IFERROR(IF($B$2="Tonnes",AppQt.Data!AH130,(AppQt.Data!AH130*ozton*AppQt.Data!AH$7)/1000000),"-")</f>
        <v>0.82740697600000013</v>
      </c>
      <c r="AM23" s="89">
        <f>IFERROR(IF($B$2="Tonnes",AppQt.Data!AI130,(AppQt.Data!AI130*ozton*AppQt.Data!AI$7)/1000000),"-")</f>
        <v>0.62692960000000009</v>
      </c>
      <c r="AN23" s="89">
        <f>IFERROR(IF($B$2="Tonnes",AppQt.Data!AJ130,(AppQt.Data!AJ130*ozton*AppQt.Data!AJ$7)/1000000),"-")</f>
        <v>0.72423741600000002</v>
      </c>
      <c r="AO23" s="89">
        <f>IFERROR(IF($B$2="Tonnes",AppQt.Data!AK130,(AppQt.Data!AK130*ozton*AppQt.Data!AK$7)/1000000),"-")</f>
        <v>0.68264084400000014</v>
      </c>
      <c r="AP23" s="89">
        <f>IFERROR(IF($B$2="Tonnes",AppQt.Data!AL130,(AppQt.Data!AL130*ozton*AppQt.Data!AL$7)/1000000),"-")</f>
        <v>0.66192558080000019</v>
      </c>
      <c r="AQ23" s="89">
        <f>IFERROR(IF($B$2="Tonnes",AppQt.Data!AM130,(AppQt.Data!AM130*ozton*AppQt.Data!AM$7)/1000000),"-")</f>
        <v>0.50154368000000016</v>
      </c>
      <c r="AR23" s="89">
        <f>IFERROR(IF($B$2="Tonnes",AppQt.Data!AN130,(AppQt.Data!AN130*ozton*AppQt.Data!AN$7)/1000000),"-")</f>
        <v>0.61560180360000005</v>
      </c>
      <c r="AS23" s="89">
        <f>IFERROR(IF($B$2="Tonnes",AppQt.Data!AO130,(AppQt.Data!AO130*ozton*AppQt.Data!AO$7)/1000000),"-")</f>
        <v>0.71503386818400017</v>
      </c>
      <c r="AT23" s="89">
        <f>IFERROR(IF($B$2="Tonnes",AppQt.Data!AP130,(AppQt.Data!AP130*ozton*AppQt.Data!AP$7)/1000000),"-")</f>
        <v>0.72510938624000021</v>
      </c>
      <c r="AU23" s="89">
        <f>IFERROR(IF($B$2="Tonnes",AppQt.Data!AQ130,(AppQt.Data!AQ130*ozton*AppQt.Data!AQ$7)/1000000),"-")</f>
        <v>0.53573984000000019</v>
      </c>
      <c r="AV23" s="89">
        <f>IFERROR(IF($B$2="Tonnes",AppQt.Data!AR130,(AppQt.Data!AR130*ozton*AppQt.Data!AR$7)/1000000),"-")</f>
        <v>0.64638189378000011</v>
      </c>
      <c r="AW23" s="89">
        <f>IFERROR(IF($B$2="Tonnes",AppQt.Data!AS130,(AppQt.Data!AS130*ozton*AppQt.Data!AS$7)/1000000),"-")</f>
        <v>0.78358092437520022</v>
      </c>
      <c r="AX23" s="89">
        <f>IFERROR(IF($B$2="Tonnes",AppQt.Data!AT130,(AppQt.Data!AT130*ozton*AppQt.Data!AT$7)/1000000),"-")</f>
        <v>0.79762032486400036</v>
      </c>
      <c r="AY23" s="89">
        <f>IFERROR(IF($B$2="Tonnes",AppQt.Data!AU130,(AppQt.Data!AU130*ozton*AppQt.Data!AU$7)/1000000),"-")</f>
        <v>0.69646179200000025</v>
      </c>
      <c r="AZ23" s="89">
        <f>IFERROR(IF($B$2="Tonnes",AppQt.Data!AV130,(AppQt.Data!AV130*ozton*AppQt.Data!AV$7)/1000000),"-")</f>
        <v>0.67870098846900007</v>
      </c>
      <c r="BA23" s="89">
        <f>IFERROR(IF($B$2="Tonnes",AppQt.Data!AW130,(AppQt.Data!AW130*ozton*AppQt.Data!AW$7)/1000000),"-")</f>
        <v>0.78358092437520022</v>
      </c>
      <c r="BB23" s="89">
        <f>IFERROR(IF($B$2="Tonnes",AppQt.Data!AX130,(AppQt.Data!AX130*ozton*AppQt.Data!AX$7)/1000000),"-")</f>
        <v>0.67797727613440029</v>
      </c>
      <c r="BC23" s="89">
        <f>IFERROR(IF($B$2="Tonnes",AppQt.Data!AY130,(AppQt.Data!AY130*ozton*AppQt.Data!AY$7)/1000000),"-")</f>
        <v>0.48752325440000016</v>
      </c>
      <c r="BD23" s="89">
        <f>IFERROR(IF($B$2="Tonnes",AppQt.Data!AZ130,(AppQt.Data!AZ130*ozton*AppQt.Data!AZ$7)/1000000),"-")</f>
        <v>0.61083088962210019</v>
      </c>
      <c r="BE23" s="89">
        <f>IFERROR(IF($B$2="Tonnes",AppQt.Data!BA130,(AppQt.Data!BA130*ozton*AppQt.Data!BA$7)/1000000),"-")</f>
        <v>0.82275997059396022</v>
      </c>
      <c r="BF23" s="89">
        <f>IFERROR(IF($B$2="Tonnes",AppQt.Data!BB130,(AppQt.Data!BB130*ozton*AppQt.Data!BB$7)/1000000),"-")</f>
        <v>0.50848295710080016</v>
      </c>
      <c r="BG23" s="89">
        <f>IFERROR(IF($B$2="Tonnes",AppQt.Data!BC130,(AppQt.Data!BC130*ozton*AppQt.Data!BC$7)/1000000),"-")</f>
        <v>0.70690871888000018</v>
      </c>
      <c r="BH23" s="89">
        <f>IFERROR(IF($B$2="Tonnes",AppQt.Data!BD130,(AppQt.Data!BD130*ozton*AppQt.Data!BD$7)/1000000),"-")</f>
        <v>0.68413059637675222</v>
      </c>
      <c r="BI23" s="89">
        <f>IFERROR(IF($B$2="Tonnes",AppQt.Data!BE130,(AppQt.Data!BE130*ozton*AppQt.Data!BE$7)/1000000),"-")</f>
        <v>1.0695879617721484</v>
      </c>
      <c r="BJ23" s="89">
        <f>IFERROR(IF($B$2="Tonnes",AppQt.Data!BF130,(AppQt.Data!BF130*ozton*AppQt.Data!BF$7)/1000000),"-")</f>
        <v>0.66102784423104022</v>
      </c>
      <c r="BK23" s="89">
        <f>IFERROR(IF($B$2="Tonnes",AppQt.Data!BG130,(AppQt.Data!BG130*ozton*AppQt.Data!BG$7)/1000000),"-")</f>
        <v>0.84829046265600017</v>
      </c>
      <c r="BL23" s="90" t="str">
        <f t="shared" si="6"/>
        <v>▲</v>
      </c>
      <c r="BM23" s="91">
        <f t="shared" si="7"/>
        <v>19.999999999999996</v>
      </c>
    </row>
    <row r="24" spans="1:65" ht="12.75" customHeight="1" x14ac:dyDescent="0.2">
      <c r="A24" s="40"/>
      <c r="B24" s="31" t="s">
        <v>143</v>
      </c>
      <c r="C24" s="89">
        <f>IFERROR(IF($B$2="Tonnes",AppAn.Data!L106,(AppAn.Data!L106*ozton*AppAn.Data!L$6)/1000000),"-")</f>
        <v>2.3475046042148797</v>
      </c>
      <c r="D24" s="89">
        <f>IFERROR(IF($B$2="Tonnes",AppAn.Data!M106,(AppAn.Data!M106*ozton*AppAn.Data!M$6)/1000000),"-")</f>
        <v>2.3374828014036817</v>
      </c>
      <c r="E24" s="89">
        <f>IFERROR(IF($B$2="Tonnes",AppAn.Data!N106,(AppAn.Data!N106*ozton*AppAn.Data!N$6)/1000000),"-")</f>
        <v>2.1262588135822029</v>
      </c>
      <c r="F24" s="89">
        <f>IFERROR(IF($B$2="Tonnes",AppAn.Data!O106,(AppAn.Data!O106*ozton*AppAn.Data!O$6)/1000000),"-")</f>
        <v>7.1191585397033581</v>
      </c>
      <c r="G24" s="89">
        <f>IFERROR(IF($B$2="Tonnes",AppAn.Data!P106,(AppAn.Data!P106*ozton*AppAn.Data!P$6)/1000000),"-")</f>
        <v>6.0221600775114599</v>
      </c>
      <c r="H24" s="89">
        <f>IFERROR(IF($B$2="Tonnes",AppAn.Data!Q106,(AppAn.Data!Q106*ozton*AppAn.Data!Q$6)/1000000),"-")</f>
        <v>4.916108073316976</v>
      </c>
      <c r="I24" s="89">
        <f>IFERROR(IF($B$2="Tonnes",AppAn.Data!R106,(AppAn.Data!R106*ozton*AppAn.Data!R$6)/1000000),"-")</f>
        <v>2.6974356951009928</v>
      </c>
      <c r="J24" s="89">
        <f>IFERROR(IF($B$2="Tonnes",AppAn.Data!S106,(AppAn.Data!S106*ozton*AppAn.Data!S$6)/1000000),"-")</f>
        <v>2.4742524875252387</v>
      </c>
      <c r="K24" s="89">
        <f>IFERROR(IF($B$2="Tonnes",AppAn.Data!T106,(AppAn.Data!T106*ozton*AppAn.Data!T$6)/1000000),"-")</f>
        <v>2.6135931350848232</v>
      </c>
      <c r="L24" s="89">
        <f>IFERROR(IF($B$2="Tonnes",AppAn.Data!U106,(AppAn.Data!U106*ozton*AppAn.Data!U$6)/1000000),"-")</f>
        <v>2.4619012330269054</v>
      </c>
      <c r="M24" s="89">
        <f>IFERROR(IF($B$2="Tonnes",AppAn.Data!V106,(AppAn.Data!V106*ozton*AppAn.Data!V$6)/1000000),"-")</f>
        <v>2.1638375358354809</v>
      </c>
      <c r="N24" s="90" t="str">
        <f t="shared" si="4"/>
        <v>▼</v>
      </c>
      <c r="O24" s="91">
        <f t="shared" si="5"/>
        <v>-12.107053410300928</v>
      </c>
      <c r="P24" s="40"/>
      <c r="Q24" s="89">
        <f>IFERROR(IF($B$2="Tonnes",AppQt.Data!M131,(AppQt.Data!M131*ozton*AppQt.Data!M$7)/1000000),"-")</f>
        <v>0.57690011027049848</v>
      </c>
      <c r="R24" s="89">
        <f>IFERROR(IF($B$2="Tonnes",AppQt.Data!N131,(AppQt.Data!N131*ozton*AppQt.Data!N$7)/1000000),"-")</f>
        <v>0.59358643504241049</v>
      </c>
      <c r="S24" s="89">
        <f>IFERROR(IF($B$2="Tonnes",AppQt.Data!O131,(AppQt.Data!O131*ozton*AppQt.Data!O$7)/1000000),"-")</f>
        <v>0.49198304380301305</v>
      </c>
      <c r="T24" s="89">
        <f>IFERROR(IF($B$2="Tonnes",AppQt.Data!P131,(AppQt.Data!P131*ozton*AppQt.Data!P$7)/1000000),"-")</f>
        <v>0.68503501509895759</v>
      </c>
      <c r="U24" s="89">
        <f>IFERROR(IF($B$2="Tonnes",AppQt.Data!Q131,(AppQt.Data!Q131*ozton*AppQt.Data!Q$7)/1000000),"-")</f>
        <v>0.435006167895364</v>
      </c>
      <c r="V24" s="89">
        <f>IFERROR(IF($B$2="Tonnes",AppQt.Data!R131,(AppQt.Data!R131*ozton*AppQt.Data!R$7)/1000000),"-")</f>
        <v>0.48293495283779664</v>
      </c>
      <c r="W24" s="89">
        <f>IFERROR(IF($B$2="Tonnes",AppQt.Data!S131,(AppQt.Data!S131*ozton*AppQt.Data!S$7)/1000000),"-")</f>
        <v>0.65123214885879466</v>
      </c>
      <c r="X24" s="89">
        <f>IFERROR(IF($B$2="Tonnes",AppQt.Data!T131,(AppQt.Data!T131*ozton*AppQt.Data!T$7)/1000000),"-")</f>
        <v>0.76830953181172612</v>
      </c>
      <c r="Y24" s="89">
        <f>IFERROR(IF($B$2="Tonnes",AppQt.Data!U131,(AppQt.Data!U131*ozton*AppQt.Data!U$7)/1000000),"-")</f>
        <v>0.47258887050162085</v>
      </c>
      <c r="Z24" s="89">
        <f>IFERROR(IF($B$2="Tonnes",AppQt.Data!V131,(AppQt.Data!V131*ozton*AppQt.Data!V$7)/1000000),"-")</f>
        <v>0.50489987088356092</v>
      </c>
      <c r="AA24" s="89">
        <f>IFERROR(IF($B$2="Tonnes",AppQt.Data!W131,(AppQt.Data!W131*ozton*AppQt.Data!W$7)/1000000),"-")</f>
        <v>0.58906575315100573</v>
      </c>
      <c r="AB24" s="89">
        <f>IFERROR(IF($B$2="Tonnes",AppQt.Data!X131,(AppQt.Data!X131*ozton*AppQt.Data!X$7)/1000000),"-")</f>
        <v>0.55970431904601536</v>
      </c>
      <c r="AC24" s="89">
        <f>IFERROR(IF($B$2="Tonnes",AppQt.Data!Y131,(AppQt.Data!Y131*ozton*AppQt.Data!Y$7)/1000000),"-")</f>
        <v>0.77302459042730887</v>
      </c>
      <c r="AD24" s="89">
        <f>IFERROR(IF($B$2="Tonnes",AppQt.Data!Z131,(AppQt.Data!Z131*ozton*AppQt.Data!Z$7)/1000000),"-")</f>
        <v>2.5434857687892443</v>
      </c>
      <c r="AE24" s="89">
        <f>IFERROR(IF($B$2="Tonnes",AppQt.Data!AA131,(AppQt.Data!AA131*ozton*AppQt.Data!AA$7)/1000000),"-")</f>
        <v>2.1249798234789252</v>
      </c>
      <c r="AF24" s="89">
        <f>IFERROR(IF($B$2="Tonnes",AppQt.Data!AB131,(AppQt.Data!AB131*ozton*AppQt.Data!AB$7)/1000000),"-")</f>
        <v>1.6776683570078794</v>
      </c>
      <c r="AG24" s="89">
        <f>IFERROR(IF($B$2="Tonnes",AppQt.Data!AC131,(AppQt.Data!AC131*ozton*AppQt.Data!AC$7)/1000000),"-")</f>
        <v>1.6749067767669237</v>
      </c>
      <c r="AH24" s="89">
        <f>IFERROR(IF($B$2="Tonnes",AppQt.Data!AD131,(AppQt.Data!AD131*ozton*AppQt.Data!AD$7)/1000000),"-")</f>
        <v>1.5716806197433126</v>
      </c>
      <c r="AI24" s="89">
        <f>IFERROR(IF($B$2="Tonnes",AppQt.Data!AE131,(AppQt.Data!AE131*ozton*AppQt.Data!AE$7)/1000000),"-")</f>
        <v>1.4260527028221739</v>
      </c>
      <c r="AJ24" s="89">
        <f>IFERROR(IF($B$2="Tonnes",AppQt.Data!AF131,(AppQt.Data!AF131*ozton*AppQt.Data!AF$7)/1000000),"-")</f>
        <v>1.3495199781790499</v>
      </c>
      <c r="AK24" s="89">
        <f>IFERROR(IF($B$2="Tonnes",AppQt.Data!AG131,(AppQt.Data!AG131*ozton*AppQt.Data!AG$7)/1000000),"-")</f>
        <v>1.1154659254483859</v>
      </c>
      <c r="AL24" s="89">
        <f>IFERROR(IF($B$2="Tonnes",AppQt.Data!AH131,(AppQt.Data!AH131*ozton*AppQt.Data!AH$7)/1000000),"-")</f>
        <v>1.1574458752988295</v>
      </c>
      <c r="AM24" s="89">
        <f>IFERROR(IF($B$2="Tonnes",AppQt.Data!AI131,(AppQt.Data!AI131*ozton*AppQt.Data!AI$7)/1000000),"-")</f>
        <v>1.4191405247691922</v>
      </c>
      <c r="AN24" s="89">
        <f>IFERROR(IF($B$2="Tonnes",AppQt.Data!AJ131,(AppQt.Data!AJ131*ozton*AppQt.Data!AJ$7)/1000000),"-")</f>
        <v>1.2240557478005687</v>
      </c>
      <c r="AO24" s="89">
        <f>IFERROR(IF($B$2="Tonnes",AppQt.Data!AK131,(AppQt.Data!AK131*ozton*AppQt.Data!AK$7)/1000000),"-")</f>
        <v>0.61350625899661226</v>
      </c>
      <c r="AP24" s="89">
        <f>IFERROR(IF($B$2="Tonnes",AppQt.Data!AL131,(AppQt.Data!AL131*ozton*AppQt.Data!AL$7)/1000000),"-")</f>
        <v>0.57872293764941474</v>
      </c>
      <c r="AQ24" s="89">
        <f>IFERROR(IF($B$2="Tonnes",AppQt.Data!AM131,(AppQt.Data!AM131*ozton*AppQt.Data!AM$7)/1000000),"-")</f>
        <v>0.70957026238459608</v>
      </c>
      <c r="AR24" s="89">
        <f>IFERROR(IF($B$2="Tonnes",AppQt.Data!AN131,(AppQt.Data!AN131*ozton*AppQt.Data!AN$7)/1000000),"-")</f>
        <v>0.79563623607036971</v>
      </c>
      <c r="AS24" s="89">
        <f>IFERROR(IF($B$2="Tonnes",AppQt.Data!AO131,(AppQt.Data!AO131*ozton*AppQt.Data!AO$7)/1000000),"-")</f>
        <v>0.55215563309695104</v>
      </c>
      <c r="AT24" s="89">
        <f>IFERROR(IF($B$2="Tonnes",AppQt.Data!AP131,(AppQt.Data!AP131*ozton*AppQt.Data!AP$7)/1000000),"-")</f>
        <v>0.50522512456793911</v>
      </c>
      <c r="AU24" s="89">
        <f>IFERROR(IF($B$2="Tonnes",AppQt.Data!AQ131,(AppQt.Data!AQ131*ozton*AppQt.Data!AQ$7)/1000000),"-")</f>
        <v>0.67693003031490462</v>
      </c>
      <c r="AV24" s="89">
        <f>IFERROR(IF($B$2="Tonnes",AppQt.Data!AR131,(AppQt.Data!AR131*ozton*AppQt.Data!AR$7)/1000000),"-")</f>
        <v>0.73994169954544375</v>
      </c>
      <c r="AW24" s="89">
        <f>IFERROR(IF($B$2="Tonnes",AppQt.Data!AS131,(AppQt.Data!AS131*ozton*AppQt.Data!AS$7)/1000000),"-")</f>
        <v>0.52454785144210347</v>
      </c>
      <c r="AX24" s="89">
        <f>IFERROR(IF($B$2="Tonnes",AppQt.Data!AT131,(AppQt.Data!AT131*ozton*AppQt.Data!AT$7)/1000000),"-")</f>
        <v>0.53048638079633603</v>
      </c>
      <c r="AY24" s="89">
        <f>IFERROR(IF($B$2="Tonnes",AppQt.Data!AU131,(AppQt.Data!AU131*ozton*AppQt.Data!AU$7)/1000000),"-")</f>
        <v>0.74462303334639501</v>
      </c>
      <c r="AZ24" s="89">
        <f>IFERROR(IF($B$2="Tonnes",AppQt.Data!AV131,(AppQt.Data!AV131*ozton*AppQt.Data!AV$7)/1000000),"-")</f>
        <v>0.81393586949998831</v>
      </c>
      <c r="BA24" s="89">
        <f>IFERROR(IF($B$2="Tonnes",AppQt.Data!AW131,(AppQt.Data!AW131*ozton*AppQt.Data!AW$7)/1000000),"-")</f>
        <v>0.55077524401420863</v>
      </c>
      <c r="BB24" s="89">
        <f>IFERROR(IF($B$2="Tonnes",AppQt.Data!AX131,(AppQt.Data!AX131*ozton*AppQt.Data!AX$7)/1000000),"-")</f>
        <v>0.49335233414059254</v>
      </c>
      <c r="BC24" s="89">
        <f>IFERROR(IF($B$2="Tonnes",AppQt.Data!AY131,(AppQt.Data!AY131*ozton*AppQt.Data!AY$7)/1000000),"-")</f>
        <v>0.59569842667711614</v>
      </c>
      <c r="BD24" s="89">
        <f>IFERROR(IF($B$2="Tonnes",AppQt.Data!AZ131,(AppQt.Data!AZ131*ozton*AppQt.Data!AZ$7)/1000000),"-")</f>
        <v>0.82207522819498813</v>
      </c>
      <c r="BE24" s="89">
        <f>IFERROR(IF($B$2="Tonnes",AppQt.Data!BA131,(AppQt.Data!BA131*ozton*AppQt.Data!BA$7)/1000000),"-")</f>
        <v>0.59189416430039143</v>
      </c>
      <c r="BF24" s="89">
        <f>IFERROR(IF($B$2="Tonnes",AppQt.Data!BB131,(AppQt.Data!BB131*ozton*AppQt.Data!BB$7)/1000000),"-")</f>
        <v>0.29594708215019572</v>
      </c>
      <c r="BG24" s="89">
        <f>IFERROR(IF($B$2="Tonnes",AppQt.Data!BC131,(AppQt.Data!BC131*ozton*AppQt.Data!BC$7)/1000000),"-")</f>
        <v>0.53612858400940444</v>
      </c>
      <c r="BH24" s="89">
        <f>IFERROR(IF($B$2="Tonnes",AppQt.Data!BD131,(AppQt.Data!BD131*ozton*AppQt.Data!BD$7)/1000000),"-")</f>
        <v>0.7398677053754894</v>
      </c>
      <c r="BI24" s="89">
        <f>IFERROR(IF($B$2="Tonnes",AppQt.Data!BE131,(AppQt.Data!BE131*ozton*AppQt.Data!BE$7)/1000000),"-")</f>
        <v>0.71027299716046977</v>
      </c>
      <c r="BJ24" s="89">
        <f>IFERROR(IF($B$2="Tonnes",AppQt.Data!BF131,(AppQt.Data!BF131*ozton*AppQt.Data!BF$7)/1000000),"-")</f>
        <v>0.4971910980123288</v>
      </c>
      <c r="BK24" s="89">
        <f>IFERROR(IF($B$2="Tonnes",AppQt.Data!BG131,(AppQt.Data!BG131*ozton*AppQt.Data!BG$7)/1000000),"-")</f>
        <v>0.62148887251541096</v>
      </c>
      <c r="BL24" s="90" t="str">
        <f t="shared" si="6"/>
        <v>▲</v>
      </c>
      <c r="BM24" s="91">
        <f t="shared" si="7"/>
        <v>15.921607437463026</v>
      </c>
    </row>
    <row r="25" spans="1:65" ht="12.75" customHeight="1" x14ac:dyDescent="0.2">
      <c r="A25" s="40"/>
      <c r="B25" s="31" t="s">
        <v>266</v>
      </c>
      <c r="C25" s="89">
        <f>IFERROR(IF($B$2="Tonnes",AppAn.Data!L107,(AppAn.Data!L107*ozton*AppAn.Data!L$6)/1000000),"-")</f>
        <v>43.45604486063106</v>
      </c>
      <c r="D25" s="89">
        <f>IFERROR(IF($B$2="Tonnes",AppAn.Data!M107,(AppAn.Data!M107*ozton*AppAn.Data!M$6)/1000000),"-")</f>
        <v>53.187706783504296</v>
      </c>
      <c r="E25" s="89">
        <f>IFERROR(IF($B$2="Tonnes",AppAn.Data!N107,(AppAn.Data!N107*ozton*AppAn.Data!N$6)/1000000),"-")</f>
        <v>56.97601579773405</v>
      </c>
      <c r="F25" s="89">
        <f>IFERROR(IF($B$2="Tonnes",AppAn.Data!O107,(AppAn.Data!O107*ozton*AppAn.Data!O$6)/1000000),"-")</f>
        <v>64.032248505737684</v>
      </c>
      <c r="G25" s="89">
        <f>IFERROR(IF($B$2="Tonnes",AppAn.Data!P107,(AppAn.Data!P107*ozton*AppAn.Data!P$6)/1000000),"-")</f>
        <v>36.061044824048643</v>
      </c>
      <c r="H25" s="89">
        <f>IFERROR(IF($B$2="Tonnes",AppAn.Data!Q107,(AppAn.Data!Q107*ozton*AppAn.Data!Q$6)/1000000),"-")</f>
        <v>30.094998435489234</v>
      </c>
      <c r="I25" s="89">
        <f>IFERROR(IF($B$2="Tonnes",AppAn.Data!R107,(AppAn.Data!R107*ozton*AppAn.Data!R$6)/1000000),"-")</f>
        <v>4.6273415779298519</v>
      </c>
      <c r="J25" s="89">
        <f>IFERROR(IF($B$2="Tonnes",AppAn.Data!S107,(AppAn.Data!S107*ozton*AppAn.Data!S$6)/1000000),"-")</f>
        <v>19.157432640822886</v>
      </c>
      <c r="K25" s="89">
        <f>IFERROR(IF($B$2="Tonnes",AppAn.Data!T107,(AppAn.Data!T107*ozton*AppAn.Data!T$6)/1000000),"-")</f>
        <v>61.777940688690734</v>
      </c>
      <c r="L25" s="89">
        <f>IFERROR(IF($B$2="Tonnes",AppAn.Data!U107,(AppAn.Data!U107*ozton*AppAn.Data!U$6)/1000000),"-")</f>
        <v>39.089004444931177</v>
      </c>
      <c r="M25" s="89">
        <f>IFERROR(IF($B$2="Tonnes",AppAn.Data!V107,(AppAn.Data!V107*ozton*AppAn.Data!V$6)/1000000),"-")</f>
        <v>36.251408849090808</v>
      </c>
      <c r="N25" s="90" t="str">
        <f t="shared" si="4"/>
        <v>▼</v>
      </c>
      <c r="O25" s="91">
        <f t="shared" si="5"/>
        <v>-7.2593191771818883</v>
      </c>
      <c r="P25" s="40"/>
      <c r="Q25" s="89">
        <f>IFERROR(IF($B$2="Tonnes",AppQt.Data!M132,(AppQt.Data!M132*ozton*AppQt.Data!M$7)/1000000),"-")</f>
        <v>11.228309007295833</v>
      </c>
      <c r="R25" s="89">
        <f>IFERROR(IF($B$2="Tonnes",AppQt.Data!N132,(AppQt.Data!N132*ozton*AppQt.Data!N$7)/1000000),"-")</f>
        <v>13.166222856352752</v>
      </c>
      <c r="S25" s="89">
        <f>IFERROR(IF($B$2="Tonnes",AppQt.Data!O132,(AppQt.Data!O132*ozton*AppQt.Data!O$7)/1000000),"-")</f>
        <v>11.788718406793187</v>
      </c>
      <c r="T25" s="89">
        <f>IFERROR(IF($B$2="Tonnes",AppQt.Data!P132,(AppQt.Data!P132*ozton*AppQt.Data!P$7)/1000000),"-")</f>
        <v>7.2727945901892825</v>
      </c>
      <c r="U25" s="89">
        <f>IFERROR(IF($B$2="Tonnes",AppQt.Data!Q132,(AppQt.Data!Q132*ozton*AppQt.Data!Q$7)/1000000),"-")</f>
        <v>10.480220967686698</v>
      </c>
      <c r="V25" s="89">
        <f>IFERROR(IF($B$2="Tonnes",AppQt.Data!R132,(AppQt.Data!R132*ozton*AppQt.Data!R$7)/1000000),"-")</f>
        <v>11.845416980570921</v>
      </c>
      <c r="W25" s="89">
        <f>IFERROR(IF($B$2="Tonnes",AppQt.Data!S132,(AppQt.Data!S132*ozton*AppQt.Data!S$7)/1000000),"-")</f>
        <v>16.755525686975361</v>
      </c>
      <c r="X25" s="89">
        <f>IFERROR(IF($B$2="Tonnes",AppQt.Data!T132,(AppQt.Data!T132*ozton*AppQt.Data!T$7)/1000000),"-")</f>
        <v>14.106543148271317</v>
      </c>
      <c r="Y25" s="89">
        <f>IFERROR(IF($B$2="Tonnes",AppQt.Data!U132,(AppQt.Data!U132*ozton*AppQt.Data!U$7)/1000000),"-")</f>
        <v>11.834170289253329</v>
      </c>
      <c r="Z25" s="89">
        <f>IFERROR(IF($B$2="Tonnes",AppQt.Data!V132,(AppQt.Data!V132*ozton*AppQt.Data!V$7)/1000000),"-")</f>
        <v>13.18013011773227</v>
      </c>
      <c r="AA25" s="89">
        <f>IFERROR(IF($B$2="Tonnes",AppQt.Data!W132,(AppQt.Data!W132*ozton*AppQt.Data!W$7)/1000000),"-")</f>
        <v>14.968871275248143</v>
      </c>
      <c r="AB25" s="89">
        <f>IFERROR(IF($B$2="Tonnes",AppQt.Data!X132,(AppQt.Data!X132*ozton*AppQt.Data!X$7)/1000000),"-")</f>
        <v>16.992844115500308</v>
      </c>
      <c r="AC25" s="89">
        <f>IFERROR(IF($B$2="Tonnes",AppQt.Data!Y132,(AppQt.Data!Y132*ozton*AppQt.Data!Y$7)/1000000),"-")</f>
        <v>13.178506585315366</v>
      </c>
      <c r="AD25" s="89">
        <f>IFERROR(IF($B$2="Tonnes",AppQt.Data!Z132,(AppQt.Data!Z132*ozton*AppQt.Data!Z$7)/1000000),"-")</f>
        <v>21.567281386174685</v>
      </c>
      <c r="AE25" s="89">
        <f>IFERROR(IF($B$2="Tonnes",AppQt.Data!AA132,(AppQt.Data!AA132*ozton*AppQt.Data!AA$7)/1000000),"-")</f>
        <v>12.421022497196956</v>
      </c>
      <c r="AF25" s="89">
        <f>IFERROR(IF($B$2="Tonnes",AppQt.Data!AB132,(AppQt.Data!AB132*ozton*AppQt.Data!AB$7)/1000000),"-")</f>
        <v>16.865438037050673</v>
      </c>
      <c r="AG25" s="89">
        <f>IFERROR(IF($B$2="Tonnes",AppQt.Data!AC132,(AppQt.Data!AC132*ozton*AppQt.Data!AC$7)/1000000),"-")</f>
        <v>19.521668832657088</v>
      </c>
      <c r="AH25" s="89">
        <f>IFERROR(IF($B$2="Tonnes",AppQt.Data!AD132,(AppQt.Data!AD132*ozton*AppQt.Data!AD$7)/1000000),"-")</f>
        <v>8.5202441630752244</v>
      </c>
      <c r="AI25" s="89">
        <f>IFERROR(IF($B$2="Tonnes",AppQt.Data!AE132,(AppQt.Data!AE132*ozton*AppQt.Data!AE$7)/1000000),"-")</f>
        <v>5.0351258133138534</v>
      </c>
      <c r="AJ25" s="89">
        <f>IFERROR(IF($B$2="Tonnes",AppQt.Data!AF132,(AppQt.Data!AF132*ozton*AppQt.Data!AF$7)/1000000),"-")</f>
        <v>2.9840060150024765</v>
      </c>
      <c r="AK25" s="89">
        <f>IFERROR(IF($B$2="Tonnes",AppQt.Data!AG132,(AppQt.Data!AG132*ozton*AppQt.Data!AG$7)/1000000),"-")</f>
        <v>14.151727557558742</v>
      </c>
      <c r="AL25" s="89">
        <f>IFERROR(IF($B$2="Tonnes",AppQt.Data!AH132,(AppQt.Data!AH132*ozton*AppQt.Data!AH$7)/1000000),"-")</f>
        <v>7.0196698768669572</v>
      </c>
      <c r="AM25" s="89">
        <f>IFERROR(IF($B$2="Tonnes",AppQt.Data!AI132,(AppQt.Data!AI132*ozton*AppQt.Data!AI$7)/1000000),"-")</f>
        <v>5.7903946853109316</v>
      </c>
      <c r="AN25" s="89">
        <f>IFERROR(IF($B$2="Tonnes",AppQt.Data!AJ132,(AppQt.Data!AJ132*ozton*AppQt.Data!AJ$7)/1000000),"-")</f>
        <v>3.1332063157526009</v>
      </c>
      <c r="AO25" s="89">
        <f>IFERROR(IF($B$2="Tonnes",AppQt.Data!AK132,(AppQt.Data!AK132*ozton*AppQt.Data!AK$7)/1000000),"-")</f>
        <v>1.0243155184518709</v>
      </c>
      <c r="AP25" s="89">
        <f>IFERROR(IF($B$2="Tonnes",AppQt.Data!AL132,(AppQt.Data!AL132*ozton*AppQt.Data!AL$7)/1000000),"-")</f>
        <v>1.1365179800641738</v>
      </c>
      <c r="AQ25" s="89">
        <f>IFERROR(IF($B$2="Tonnes",AppQt.Data!AM132,(AppQt.Data!AM132*ozton*AppQt.Data!AM$7)/1000000),"-")</f>
        <v>1.2132255531127667</v>
      </c>
      <c r="AR25" s="89">
        <f>IFERROR(IF($B$2="Tonnes",AppQt.Data!AN132,(AppQt.Data!AN132*ozton*AppQt.Data!AN$7)/1000000),"-")</f>
        <v>1.2532825263010405</v>
      </c>
      <c r="AS25" s="89">
        <f>IFERROR(IF($B$2="Tonnes",AppQt.Data!AO132,(AppQt.Data!AO132*ozton*AppQt.Data!AO$7)/1000000),"-")</f>
        <v>2.6632203479748648</v>
      </c>
      <c r="AT25" s="89">
        <f>IFERROR(IF($B$2="Tonnes",AppQt.Data!AP132,(AppQt.Data!AP132*ozton*AppQt.Data!AP$7)/1000000),"-")</f>
        <v>5.0151153471114265</v>
      </c>
      <c r="AU25" s="89">
        <f>IFERROR(IF($B$2="Tonnes",AppQt.Data!AQ132,(AppQt.Data!AQ132*ozton*AppQt.Data!AQ$7)/1000000),"-")</f>
        <v>6.2205623773538896</v>
      </c>
      <c r="AV25" s="89">
        <f>IFERROR(IF($B$2="Tonnes",AppQt.Data!AR132,(AppQt.Data!AR132*ozton*AppQt.Data!AR$7)/1000000),"-")</f>
        <v>5.2585345683827054</v>
      </c>
      <c r="AW25" s="89">
        <f>IFERROR(IF($B$2="Tonnes",AppQt.Data!AS132,(AppQt.Data!AS132*ozton*AppQt.Data!AS$7)/1000000),"-")</f>
        <v>9.3127966179781723</v>
      </c>
      <c r="AX25" s="89">
        <f>IFERROR(IF($B$2="Tonnes",AppQt.Data!AT132,(AppQt.Data!AT132*ozton*AppQt.Data!AT$7)/1000000),"-")</f>
        <v>15.162092277689142</v>
      </c>
      <c r="AY25" s="89">
        <f>IFERROR(IF($B$2="Tonnes",AppQt.Data!AU132,(AppQt.Data!AU132*ozton*AppQt.Data!AU$7)/1000000),"-")</f>
        <v>21.131590496221584</v>
      </c>
      <c r="AZ25" s="89">
        <f>IFERROR(IF($B$2="Tonnes",AppQt.Data!AV132,(AppQt.Data!AV132*ozton*AppQt.Data!AV$7)/1000000),"-")</f>
        <v>16.171461296801841</v>
      </c>
      <c r="BA25" s="89">
        <f>IFERROR(IF($B$2="Tonnes",AppQt.Data!AW132,(AppQt.Data!AW132*ozton*AppQt.Data!AW$7)/1000000),"-")</f>
        <v>11.178436448877081</v>
      </c>
      <c r="BB25" s="89">
        <f>IFERROR(IF($B$2="Tonnes",AppQt.Data!AX132,(AppQt.Data!AX132*ozton*AppQt.Data!AX$7)/1000000),"-")</f>
        <v>10.420883049920228</v>
      </c>
      <c r="BC25" s="89">
        <f>IFERROR(IF($B$2="Tonnes",AppQt.Data!AY132,(AppQt.Data!AY132*ozton*AppQt.Data!AY$7)/1000000),"-")</f>
        <v>9.52895429773295</v>
      </c>
      <c r="BD25" s="89">
        <f>IFERROR(IF($B$2="Tonnes",AppQt.Data!AZ132,(AppQt.Data!AZ132*ozton*AppQt.Data!AZ$7)/1000000),"-")</f>
        <v>7.9607306484009204</v>
      </c>
      <c r="BE25" s="89">
        <f>IFERROR(IF($B$2="Tonnes",AppQt.Data!BA132,(AppQt.Data!BA132*ozton*AppQt.Data!BA$7)/1000000),"-")</f>
        <v>8.8667792549239302</v>
      </c>
      <c r="BF25" s="89">
        <f>IFERROR(IF($B$2="Tonnes",AppQt.Data!BB132,(AppQt.Data!BB132*ozton*AppQt.Data!BB$7)/1000000),"-")</f>
        <v>7.4371734039391439</v>
      </c>
      <c r="BG25" s="89">
        <f>IFERROR(IF($B$2="Tonnes",AppQt.Data!BC132,(AppQt.Data!BC132*ozton*AppQt.Data!BC$7)/1000000),"-")</f>
        <v>11.85265759930185</v>
      </c>
      <c r="BH25" s="89">
        <f>IFERROR(IF($B$2="Tonnes",AppQt.Data!BD132,(AppQt.Data!BD132*ozton*AppQt.Data!BD$7)/1000000),"-")</f>
        <v>8.0947985909258833</v>
      </c>
      <c r="BI25" s="89">
        <f>IFERROR(IF($B$2="Tonnes",AppQt.Data!BE132,(AppQt.Data!BE132*ozton*AppQt.Data!BE$7)/1000000),"-")</f>
        <v>6.2067454784467504</v>
      </c>
      <c r="BJ25" s="89">
        <f>IFERROR(IF($B$2="Tonnes",AppQt.Data!BF132,(AppQt.Data!BF132*ozton*AppQt.Data!BF$7)/1000000),"-")</f>
        <v>3.1033727392233752</v>
      </c>
      <c r="BK25" s="89">
        <f>IFERROR(IF($B$2="Tonnes",AppQt.Data!BG132,(AppQt.Data!BG132*ozton*AppQt.Data!BG$7)/1000000),"-")</f>
        <v>8.3501041442615112</v>
      </c>
      <c r="BL25" s="90" t="str">
        <f t="shared" si="6"/>
        <v>▼</v>
      </c>
      <c r="BM25" s="91">
        <f t="shared" si="7"/>
        <v>-29.550785768473119</v>
      </c>
    </row>
    <row r="26" spans="1:65" ht="12.75" customHeight="1" x14ac:dyDescent="0.2">
      <c r="A26" s="40"/>
      <c r="B26" s="31" t="s">
        <v>145</v>
      </c>
      <c r="C26" s="89">
        <f>IFERROR(IF($B$2="Tonnes",AppAn.Data!L108,(AppAn.Data!L108*ozton*AppAn.Data!L$6)/1000000),"-")</f>
        <v>1.2584548952623549</v>
      </c>
      <c r="D26" s="89">
        <f>IFERROR(IF($B$2="Tonnes",AppAn.Data!M108,(AppAn.Data!M108*ozton*AppAn.Data!M$6)/1000000),"-")</f>
        <v>2.0372292182899825</v>
      </c>
      <c r="E26" s="89">
        <f>IFERROR(IF($B$2="Tonnes",AppAn.Data!N108,(AppAn.Data!N108*ozton*AppAn.Data!N$6)/1000000),"-")</f>
        <v>2.2552547752560668</v>
      </c>
      <c r="F26" s="89">
        <f>IFERROR(IF($B$2="Tonnes",AppAn.Data!O108,(AppAn.Data!O108*ozton*AppAn.Data!O$6)/1000000),"-")</f>
        <v>3.857448244598868</v>
      </c>
      <c r="G26" s="89">
        <f>IFERROR(IF($B$2="Tonnes",AppAn.Data!P108,(AppAn.Data!P108*ozton*AppAn.Data!P$6)/1000000),"-")</f>
        <v>3.6033400646433744</v>
      </c>
      <c r="H26" s="89">
        <f>IFERROR(IF($B$2="Tonnes",AppAn.Data!Q108,(AppAn.Data!Q108*ozton*AppAn.Data!Q$6)/1000000),"-")</f>
        <v>3.2083163477097933</v>
      </c>
      <c r="I26" s="89">
        <f>IFERROR(IF($B$2="Tonnes",AppAn.Data!R108,(AppAn.Data!R108*ozton*AppAn.Data!R$6)/1000000),"-")</f>
        <v>3.3825859305077062</v>
      </c>
      <c r="J26" s="89">
        <f>IFERROR(IF($B$2="Tonnes",AppAn.Data!S108,(AppAn.Data!S108*ozton*AppAn.Data!S$6)/1000000),"-")</f>
        <v>3.1787284221108854</v>
      </c>
      <c r="K26" s="89">
        <f>IFERROR(IF($B$2="Tonnes",AppAn.Data!T108,(AppAn.Data!T108*ozton*AppAn.Data!T$6)/1000000),"-")</f>
        <v>3.0806789825556939</v>
      </c>
      <c r="L26" s="89">
        <f>IFERROR(IF($B$2="Tonnes",AppAn.Data!U108,(AppAn.Data!U108*ozton*AppAn.Data!U$6)/1000000),"-")</f>
        <v>2.7681189072377688</v>
      </c>
      <c r="M26" s="89">
        <f>IFERROR(IF($B$2="Tonnes",AppAn.Data!V108,(AppAn.Data!V108*ozton*AppAn.Data!V$6)/1000000),"-")</f>
        <v>2.4145445973263335</v>
      </c>
      <c r="N26" s="90" t="str">
        <f t="shared" si="4"/>
        <v>▼</v>
      </c>
      <c r="O26" s="91">
        <f t="shared" si="5"/>
        <v>-12.773089659802849</v>
      </c>
      <c r="P26" s="40"/>
      <c r="Q26" s="89">
        <f>IFERROR(IF($B$2="Tonnes",AppQt.Data!M133,(AppQt.Data!M133*ozton*AppQt.Data!M$7)/1000000),"-")</f>
        <v>0.34260417074848865</v>
      </c>
      <c r="R26" s="89">
        <f>IFERROR(IF($B$2="Tonnes",AppQt.Data!N133,(AppQt.Data!N133*ozton*AppQt.Data!N$7)/1000000),"-")</f>
        <v>0.26156250601141051</v>
      </c>
      <c r="S26" s="89">
        <f>IFERROR(IF($B$2="Tonnes",AppQt.Data!O133,(AppQt.Data!O133*ozton*AppQt.Data!O$7)/1000000),"-")</f>
        <v>0.41796876391530208</v>
      </c>
      <c r="T26" s="89">
        <f>IFERROR(IF($B$2="Tonnes",AppQt.Data!P133,(AppQt.Data!P133*ozton*AppQt.Data!P$7)/1000000),"-")</f>
        <v>0.23631945458715353</v>
      </c>
      <c r="U26" s="89">
        <f>IFERROR(IF($B$2="Tonnes",AppQt.Data!Q133,(AppQt.Data!Q133*ozton*AppQt.Data!Q$7)/1000000),"-")</f>
        <v>0.45570443576241648</v>
      </c>
      <c r="V26" s="89">
        <f>IFERROR(IF($B$2="Tonnes",AppQt.Data!R133,(AppQt.Data!R133*ozton*AppQt.Data!R$7)/1000000),"-")</f>
        <v>0.38946190924512303</v>
      </c>
      <c r="W26" s="89">
        <f>IFERROR(IF($B$2="Tonnes",AppQt.Data!S133,(AppQt.Data!S133*ozton*AppQt.Data!S$7)/1000000),"-")</f>
        <v>0.64699556392422974</v>
      </c>
      <c r="X26" s="89">
        <f>IFERROR(IF($B$2="Tonnes",AppQt.Data!T133,(AppQt.Data!T133*ozton*AppQt.Data!T$7)/1000000),"-")</f>
        <v>0.54506730935821346</v>
      </c>
      <c r="Y26" s="89">
        <f>IFERROR(IF($B$2="Tonnes",AppQt.Data!U133,(AppQt.Data!U133*ozton*AppQt.Data!U$7)/1000000),"-")</f>
        <v>0.59599282278928567</v>
      </c>
      <c r="Z26" s="89">
        <f>IFERROR(IF($B$2="Tonnes",AppQt.Data!V133,(AppQt.Data!V133*ozton*AppQt.Data!V$7)/1000000),"-")</f>
        <v>0.46261709729534173</v>
      </c>
      <c r="AA26" s="89">
        <f>IFERROR(IF($B$2="Tonnes",AppQt.Data!W133,(AppQt.Data!W133*ozton*AppQt.Data!W$7)/1000000),"-")</f>
        <v>0.58578692474017047</v>
      </c>
      <c r="AB26" s="89">
        <f>IFERROR(IF($B$2="Tonnes",AppQt.Data!X133,(AppQt.Data!X133*ozton*AppQt.Data!X$7)/1000000),"-")</f>
        <v>0.61085793043126912</v>
      </c>
      <c r="AC26" s="89">
        <f>IFERROR(IF($B$2="Tonnes",AppQt.Data!Y133,(AppQt.Data!Y133*ozton*AppQt.Data!Y$7)/1000000),"-")</f>
        <v>0.93353148270907305</v>
      </c>
      <c r="AD26" s="89">
        <f>IFERROR(IF($B$2="Tonnes",AppQt.Data!Z133,(AppQt.Data!Z133*ozton*AppQt.Data!Z$7)/1000000),"-")</f>
        <v>1.0565375725320667</v>
      </c>
      <c r="AE26" s="89">
        <f>IFERROR(IF($B$2="Tonnes",AppQt.Data!AA133,(AppQt.Data!AA133*ozton*AppQt.Data!AA$7)/1000000),"-")</f>
        <v>1.0222268761525557</v>
      </c>
      <c r="AF26" s="89">
        <f>IFERROR(IF($B$2="Tonnes",AppQt.Data!AB133,(AppQt.Data!AB133*ozton*AppQt.Data!AB$7)/1000000),"-")</f>
        <v>0.84515231320517237</v>
      </c>
      <c r="AG26" s="89">
        <f>IFERROR(IF($B$2="Tonnes",AppQt.Data!AC133,(AppQt.Data!AC133*ozton*AppQt.Data!AC$7)/1000000),"-")</f>
        <v>0.99899091348932934</v>
      </c>
      <c r="AH26" s="89">
        <f>IFERROR(IF($B$2="Tonnes",AppQt.Data!AD133,(AppQt.Data!AD133*ozton*AppQt.Data!AD$7)/1000000),"-")</f>
        <v>0.88227486614961914</v>
      </c>
      <c r="AI26" s="89">
        <f>IFERROR(IF($B$2="Tonnes",AppQt.Data!AE133,(AppQt.Data!AE133*ozton*AppQt.Data!AE$7)/1000000),"-")</f>
        <v>0.80922033884249167</v>
      </c>
      <c r="AJ26" s="89">
        <f>IFERROR(IF($B$2="Tonnes",AppQt.Data!AF133,(AppQt.Data!AF133*ozton*AppQt.Data!AF$7)/1000000),"-")</f>
        <v>0.91285394616193416</v>
      </c>
      <c r="AK26" s="89">
        <f>IFERROR(IF($B$2="Tonnes",AppQt.Data!AG133,(AppQt.Data!AG133*ozton*AppQt.Data!AG$7)/1000000),"-")</f>
        <v>0.93449831611838141</v>
      </c>
      <c r="AL26" s="89">
        <f>IFERROR(IF($B$2="Tonnes",AppQt.Data!AH133,(AppQt.Data!AH133*ozton*AppQt.Data!AH$7)/1000000),"-")</f>
        <v>0.89020352078967768</v>
      </c>
      <c r="AM26" s="89">
        <f>IFERROR(IF($B$2="Tonnes",AppQt.Data!AI133,(AppQt.Data!AI133*ozton*AppQt.Data!AI$7)/1000000),"-")</f>
        <v>0.74927193998341335</v>
      </c>
      <c r="AN26" s="89">
        <f>IFERROR(IF($B$2="Tonnes",AppQt.Data!AJ133,(AppQt.Data!AJ133*ozton*AppQt.Data!AJ$7)/1000000),"-")</f>
        <v>0.63434257081832068</v>
      </c>
      <c r="AO26" s="89">
        <f>IFERROR(IF($B$2="Tonnes",AppQt.Data!AK133,(AppQt.Data!AK133*ozton*AppQt.Data!AK$7)/1000000),"-")</f>
        <v>0.8213185384143098</v>
      </c>
      <c r="AP26" s="89">
        <f>IFERROR(IF($B$2="Tonnes",AppQt.Data!AL133,(AppQt.Data!AL133*ozton*AppQt.Data!AL$7)/1000000),"-")</f>
        <v>0.88313761266693835</v>
      </c>
      <c r="AQ26" s="89">
        <f>IFERROR(IF($B$2="Tonnes",AppQt.Data!AM133,(AppQt.Data!AM133*ozton*AppQt.Data!AM$7)/1000000),"-")</f>
        <v>0.74911035580724805</v>
      </c>
      <c r="AR26" s="89">
        <f>IFERROR(IF($B$2="Tonnes",AppQt.Data!AN133,(AppQt.Data!AN133*ozton*AppQt.Data!AN$7)/1000000),"-")</f>
        <v>0.92901942361921008</v>
      </c>
      <c r="AS26" s="89">
        <f>IFERROR(IF($B$2="Tonnes",AppQt.Data!AO133,(AppQt.Data!AO133*ozton*AppQt.Data!AO$7)/1000000),"-")</f>
        <v>0.8322519026082259</v>
      </c>
      <c r="AT26" s="89">
        <f>IFERROR(IF($B$2="Tonnes",AppQt.Data!AP133,(AppQt.Data!AP133*ozton*AppQt.Data!AP$7)/1000000),"-")</f>
        <v>0.87771675158500262</v>
      </c>
      <c r="AU26" s="89">
        <f>IFERROR(IF($B$2="Tonnes",AppQt.Data!AQ133,(AppQt.Data!AQ133*ozton*AppQt.Data!AQ$7)/1000000),"-")</f>
        <v>0.70847210783211878</v>
      </c>
      <c r="AV26" s="89">
        <f>IFERROR(IF($B$2="Tonnes",AppQt.Data!AR133,(AppQt.Data!AR133*ozton*AppQt.Data!AR$7)/1000000),"-")</f>
        <v>0.76028766008553794</v>
      </c>
      <c r="AW26" s="89">
        <f>IFERROR(IF($B$2="Tonnes",AppQt.Data!AS133,(AppQt.Data!AS133*ozton*AppQt.Data!AS$7)/1000000),"-")</f>
        <v>0.76101819842148988</v>
      </c>
      <c r="AX26" s="89">
        <f>IFERROR(IF($B$2="Tonnes",AppQt.Data!AT133,(AppQt.Data!AT133*ozton*AppQt.Data!AT$7)/1000000),"-")</f>
        <v>0.76669052397406867</v>
      </c>
      <c r="AY26" s="89">
        <f>IFERROR(IF($B$2="Tonnes",AppQt.Data!AU133,(AppQt.Data!AU133*ozton*AppQt.Data!AU$7)/1000000),"-")</f>
        <v>0.75690261777677859</v>
      </c>
      <c r="AZ26" s="89">
        <f>IFERROR(IF($B$2="Tonnes",AppQt.Data!AV133,(AppQt.Data!AV133*ozton*AppQt.Data!AV$7)/1000000),"-")</f>
        <v>0.79606764238335659</v>
      </c>
      <c r="BA26" s="89">
        <f>IFERROR(IF($B$2="Tonnes",AppQt.Data!AW133,(AppQt.Data!AW133*ozton*AppQt.Data!AW$7)/1000000),"-")</f>
        <v>0.7210657113164114</v>
      </c>
      <c r="BB26" s="89">
        <f>IFERROR(IF($B$2="Tonnes",AppQt.Data!AX133,(AppQt.Data!AX133*ozton*AppQt.Data!AX$7)/1000000),"-")</f>
        <v>0.68663790136980762</v>
      </c>
      <c r="BC26" s="89">
        <f>IFERROR(IF($B$2="Tonnes",AppQt.Data!AY133,(AppQt.Data!AY133*ozton*AppQt.Data!AY$7)/1000000),"-")</f>
        <v>0.61437715638553658</v>
      </c>
      <c r="BD26" s="89">
        <f>IFERROR(IF($B$2="Tonnes",AppQt.Data!AZ133,(AppQt.Data!AZ133*ozton*AppQt.Data!AZ$7)/1000000),"-")</f>
        <v>0.74603813816601339</v>
      </c>
      <c r="BE26" s="89">
        <f>IFERROR(IF($B$2="Tonnes",AppQt.Data!BA133,(AppQt.Data!BA133*ozton*AppQt.Data!BA$7)/1000000),"-")</f>
        <v>0.70241858208098196</v>
      </c>
      <c r="BF26" s="89">
        <f>IFERROR(IF($B$2="Tonnes",AppQt.Data!BB133,(AppQt.Data!BB133*ozton*AppQt.Data!BB$7)/1000000),"-")</f>
        <v>0.35043035803870493</v>
      </c>
      <c r="BG26" s="89">
        <f>IFERROR(IF($B$2="Tonnes",AppQt.Data!BC133,(AppQt.Data!BC133*ozton*AppQt.Data!BC$7)/1000000),"-")</f>
        <v>0.67063341662857368</v>
      </c>
      <c r="BH26" s="89">
        <f>IFERROR(IF($B$2="Tonnes",AppQt.Data!BD133,(AppQt.Data!BD133*ozton*AppQt.Data!BD$7)/1000000),"-")</f>
        <v>0.69106224057807264</v>
      </c>
      <c r="BI26" s="89">
        <f>IFERROR(IF($B$2="Tonnes",AppQt.Data!BE133,(AppQt.Data!BE133*ozton*AppQt.Data!BE$7)/1000000),"-")</f>
        <v>0.92967428114565176</v>
      </c>
      <c r="BJ26" s="89">
        <f>IFERROR(IF($B$2="Tonnes",AppQt.Data!BF133,(AppQt.Data!BF133*ozton*AppQt.Data!BF$7)/1000000),"-")</f>
        <v>0.98305814145185344</v>
      </c>
      <c r="BK26" s="89">
        <f>IFERROR(IF($B$2="Tonnes",AppQt.Data!BG133,(AppQt.Data!BG133*ozton*AppQt.Data!BG$7)/1000000),"-")</f>
        <v>1.3895794661183434</v>
      </c>
      <c r="BL26" s="90" t="str">
        <f t="shared" si="6"/>
        <v>▲</v>
      </c>
      <c r="BM26" s="91">
        <f t="shared" si="7"/>
        <v>107.20403005028807</v>
      </c>
    </row>
    <row r="27" spans="1:65" ht="12.75" customHeight="1" x14ac:dyDescent="0.2">
      <c r="A27" s="40"/>
      <c r="B27" s="53" t="s">
        <v>146</v>
      </c>
      <c r="C27" s="89">
        <f>IFERROR(IF($B$2="Tonnes",AppAn.Data!L109,(AppAn.Data!L109*ozton*AppAn.Data!L$6)/1000000),"-")</f>
        <v>40.870958768849874</v>
      </c>
      <c r="D27" s="89">
        <f>IFERROR(IF($B$2="Tonnes",AppAn.Data!M109,(AppAn.Data!M109*ozton*AppAn.Data!M$6)/1000000),"-")</f>
        <v>71.947898955630308</v>
      </c>
      <c r="E27" s="89">
        <f>IFERROR(IF($B$2="Tonnes",AppAn.Data!N109,(AppAn.Data!N109*ozton*AppAn.Data!N$6)/1000000),"-")</f>
        <v>48.086440175863693</v>
      </c>
      <c r="F27" s="89">
        <f>IFERROR(IF($B$2="Tonnes",AppAn.Data!O109,(AppAn.Data!O109*ozton*AppAn.Data!O$6)/1000000),"-")</f>
        <v>104.22054657245833</v>
      </c>
      <c r="G27" s="89">
        <f>IFERROR(IF($B$2="Tonnes",AppAn.Data!P109,(AppAn.Data!P109*ozton*AppAn.Data!P$6)/1000000),"-")</f>
        <v>48.6099216</v>
      </c>
      <c r="H27" s="89">
        <f>IFERROR(IF($B$2="Tonnes",AppAn.Data!Q109,(AppAn.Data!Q109*ozton*AppAn.Data!Q$6)/1000000),"-")</f>
        <v>23.113925204799997</v>
      </c>
      <c r="I27" s="89">
        <f>IFERROR(IF($B$2="Tonnes",AppAn.Data!R109,(AppAn.Data!R109*ozton*AppAn.Data!R$6)/1000000),"-")</f>
        <v>29.351964862020001</v>
      </c>
      <c r="J27" s="89">
        <f>IFERROR(IF($B$2="Tonnes",AppAn.Data!S109,(AppAn.Data!S109*ozton*AppAn.Data!S$6)/1000000),"-")</f>
        <v>52.369094169811987</v>
      </c>
      <c r="K27" s="89">
        <f>IFERROR(IF($B$2="Tonnes",AppAn.Data!T109,(AppAn.Data!T109*ozton*AppAn.Data!T$6)/1000000),"-")</f>
        <v>37.767665693860003</v>
      </c>
      <c r="L27" s="89">
        <f>IFERROR(IF($B$2="Tonnes",AppAn.Data!U109,(AppAn.Data!U109*ozton*AppAn.Data!U$6)/1000000),"-")</f>
        <v>52.866632294990005</v>
      </c>
      <c r="M27" s="89">
        <f>IFERROR(IF($B$2="Tonnes",AppAn.Data!V109,(AppAn.Data!V109*ozton*AppAn.Data!V$6)/1000000),"-")</f>
        <v>121.094670076596</v>
      </c>
      <c r="N27" s="90" t="str">
        <f t="shared" si="4"/>
        <v>▲</v>
      </c>
      <c r="O27" s="91">
        <f t="shared" si="5"/>
        <v>129.0569019053475</v>
      </c>
      <c r="P27" s="40"/>
      <c r="Q27" s="89">
        <f>IFERROR(IF($B$2="Tonnes",AppQt.Data!M134,(AppQt.Data!M134*ozton*AppQt.Data!M$7)/1000000),"-")</f>
        <v>9.1339147602383726</v>
      </c>
      <c r="R27" s="89">
        <f>IFERROR(IF($B$2="Tonnes",AppQt.Data!N134,(AppQt.Data!N134*ozton*AppQt.Data!N$7)/1000000),"-")</f>
        <v>7.2053095308186448</v>
      </c>
      <c r="S27" s="89">
        <f>IFERROR(IF($B$2="Tonnes",AppQt.Data!O134,(AppQt.Data!O134*ozton*AppQt.Data!O$7)/1000000),"-")</f>
        <v>16.412473782449126</v>
      </c>
      <c r="T27" s="89">
        <f>IFERROR(IF($B$2="Tonnes",AppQt.Data!P134,(AppQt.Data!P134*ozton*AppQt.Data!P$7)/1000000),"-")</f>
        <v>8.1192606953437245</v>
      </c>
      <c r="U27" s="89">
        <f>IFERROR(IF($B$2="Tonnes",AppQt.Data!Q134,(AppQt.Data!Q134*ozton*AppQt.Data!Q$7)/1000000),"-")</f>
        <v>17.112485956623811</v>
      </c>
      <c r="V27" s="89">
        <f>IFERROR(IF($B$2="Tonnes",AppQt.Data!R134,(AppQt.Data!R134*ozton*AppQt.Data!R$7)/1000000),"-")</f>
        <v>14.545798321085597</v>
      </c>
      <c r="W27" s="89">
        <f>IFERROR(IF($B$2="Tonnes",AppQt.Data!S134,(AppQt.Data!S134*ozton*AppQt.Data!S$7)/1000000),"-")</f>
        <v>23.228412675301414</v>
      </c>
      <c r="X27" s="89">
        <f>IFERROR(IF($B$2="Tonnes",AppQt.Data!T134,(AppQt.Data!T134*ozton*AppQt.Data!T$7)/1000000),"-")</f>
        <v>17.061202002619495</v>
      </c>
      <c r="Y27" s="89">
        <f>IFERROR(IF($B$2="Tonnes",AppQt.Data!U134,(AppQt.Data!U134*ozton*AppQt.Data!U$7)/1000000),"-")</f>
        <v>15.196718822887167</v>
      </c>
      <c r="Z27" s="89">
        <f>IFERROR(IF($B$2="Tonnes",AppQt.Data!V134,(AppQt.Data!V134*ozton*AppQt.Data!V$7)/1000000),"-")</f>
        <v>18.332381671312806</v>
      </c>
      <c r="AA27" s="89">
        <f>IFERROR(IF($B$2="Tonnes",AppQt.Data!W134,(AppQt.Data!W134*ozton*AppQt.Data!W$7)/1000000),"-")</f>
        <v>7.837610832791551</v>
      </c>
      <c r="AB27" s="89">
        <f>IFERROR(IF($B$2="Tonnes",AppQt.Data!X134,(AppQt.Data!X134*ozton*AppQt.Data!X$7)/1000000),"-")</f>
        <v>6.7197288488721707</v>
      </c>
      <c r="AC27" s="89">
        <f>IFERROR(IF($B$2="Tonnes",AppQt.Data!Y134,(AppQt.Data!Y134*ozton*AppQt.Data!Y$7)/1000000),"-")</f>
        <v>31.435899411249999</v>
      </c>
      <c r="AD27" s="89">
        <f>IFERROR(IF($B$2="Tonnes",AppQt.Data!Z134,(AppQt.Data!Z134*ozton*AppQt.Data!Z$7)/1000000),"-")</f>
        <v>37.529650730625001</v>
      </c>
      <c r="AE27" s="89">
        <f>IFERROR(IF($B$2="Tonnes",AppQt.Data!AA134,(AppQt.Data!AA134*ozton*AppQt.Data!AA$7)/1000000),"-")</f>
        <v>8.2209785105833326</v>
      </c>
      <c r="AF27" s="89">
        <f>IFERROR(IF($B$2="Tonnes",AppQt.Data!AB134,(AppQt.Data!AB134*ozton*AppQt.Data!AB$7)/1000000),"-")</f>
        <v>27.03401792</v>
      </c>
      <c r="AG27" s="89">
        <f>IFERROR(IF($B$2="Tonnes",AppQt.Data!AC134,(AppQt.Data!AC134*ozton*AppQt.Data!AC$7)/1000000),"-")</f>
        <v>12.569352</v>
      </c>
      <c r="AH27" s="89">
        <f>IFERROR(IF($B$2="Tonnes",AppQt.Data!AD134,(AppQt.Data!AD134*ozton*AppQt.Data!AD$7)/1000000),"-")</f>
        <v>15.511910400000001</v>
      </c>
      <c r="AI27" s="89">
        <f>IFERROR(IF($B$2="Tonnes",AppQt.Data!AE134,(AppQt.Data!AE134*ozton*AppQt.Data!AE$7)/1000000),"-")</f>
        <v>5.4509327999999995</v>
      </c>
      <c r="AJ27" s="89">
        <f>IFERROR(IF($B$2="Tonnes",AppQt.Data!AF134,(AppQt.Data!AF134*ozton*AppQt.Data!AF$7)/1000000),"-")</f>
        <v>15.077726400000001</v>
      </c>
      <c r="AK27" s="89">
        <f>IFERROR(IF($B$2="Tonnes",AppQt.Data!AG134,(AppQt.Data!AG134*ozton*AppQt.Data!AG$7)/1000000),"-")</f>
        <v>5.2266959999999996</v>
      </c>
      <c r="AL27" s="89">
        <f>IFERROR(IF($B$2="Tonnes",AppQt.Data!AH134,(AppQt.Data!AH134*ozton*AppQt.Data!AH$7)/1000000),"-")</f>
        <v>4.5001247999999991</v>
      </c>
      <c r="AM27" s="89">
        <f>IFERROR(IF($B$2="Tonnes",AppQt.Data!AI134,(AppQt.Data!AI134*ozton*AppQt.Data!AI$7)/1000000),"-")</f>
        <v>9.1768942459999998</v>
      </c>
      <c r="AN27" s="89">
        <f>IFERROR(IF($B$2="Tonnes",AppQt.Data!AJ134,(AppQt.Data!AJ134*ozton*AppQt.Data!AJ$7)/1000000),"-")</f>
        <v>4.2102101588000007</v>
      </c>
      <c r="AO27" s="89">
        <f>IFERROR(IF($B$2="Tonnes",AppQt.Data!AK134,(AppQt.Data!AK134*ozton*AppQt.Data!AK$7)/1000000),"-")</f>
        <v>5.0499743733600013</v>
      </c>
      <c r="AP27" s="89">
        <f>IFERROR(IF($B$2="Tonnes",AppQt.Data!AL134,(AppQt.Data!AL134*ozton*AppQt.Data!AL$7)/1000000),"-")</f>
        <v>4.4807118837599997</v>
      </c>
      <c r="AQ27" s="89">
        <f>IFERROR(IF($B$2="Tonnes",AppQt.Data!AM134,(AppQt.Data!AM134*ozton*AppQt.Data!AM$7)/1000000),"-")</f>
        <v>5.3289731249999992</v>
      </c>
      <c r="AR27" s="89">
        <f>IFERROR(IF($B$2="Tonnes",AppQt.Data!AN134,(AppQt.Data!AN134*ozton*AppQt.Data!AN$7)/1000000),"-")</f>
        <v>14.492305479900001</v>
      </c>
      <c r="AS27" s="89">
        <f>IFERROR(IF($B$2="Tonnes",AppQt.Data!AO134,(AppQt.Data!AO134*ozton*AppQt.Data!AO$7)/1000000),"-")</f>
        <v>8.9375708768600006</v>
      </c>
      <c r="AT27" s="89">
        <f>IFERROR(IF($B$2="Tonnes",AppQt.Data!AP134,(AppQt.Data!AP134*ozton*AppQt.Data!AP$7)/1000000),"-")</f>
        <v>23.334226600439997</v>
      </c>
      <c r="AU27" s="89">
        <f>IFERROR(IF($B$2="Tonnes",AppQt.Data!AQ134,(AppQt.Data!AQ134*ozton*AppQt.Data!AQ$7)/1000000),"-")</f>
        <v>15.039700098119997</v>
      </c>
      <c r="AV27" s="89">
        <f>IFERROR(IF($B$2="Tonnes",AppQt.Data!AR134,(AppQt.Data!AR134*ozton*AppQt.Data!AR$7)/1000000),"-")</f>
        <v>5.0575965943919989</v>
      </c>
      <c r="AW27" s="89">
        <f>IFERROR(IF($B$2="Tonnes",AppQt.Data!AS134,(AppQt.Data!AS134*ozton*AppQt.Data!AS$7)/1000000),"-")</f>
        <v>13.130520273920002</v>
      </c>
      <c r="AX27" s="89">
        <f>IFERROR(IF($B$2="Tonnes",AppQt.Data!AT134,(AppQt.Data!AT134*ozton*AppQt.Data!AT$7)/1000000),"-")</f>
        <v>11.6215520982</v>
      </c>
      <c r="AY27" s="89">
        <f>IFERROR(IF($B$2="Tonnes",AppQt.Data!AU134,(AppQt.Data!AU134*ozton*AppQt.Data!AU$7)/1000000),"-")</f>
        <v>4.63447139186</v>
      </c>
      <c r="AZ27" s="89">
        <f>IFERROR(IF($B$2="Tonnes",AppQt.Data!AV134,(AppQt.Data!AV134*ozton*AppQt.Data!AV$7)/1000000),"-")</f>
        <v>8.3811219298800008</v>
      </c>
      <c r="BA27" s="89">
        <f>IFERROR(IF($B$2="Tonnes",AppQt.Data!AW134,(AppQt.Data!AW134*ozton*AppQt.Data!AW$7)/1000000),"-")</f>
        <v>16.586831957400001</v>
      </c>
      <c r="BB27" s="89">
        <f>IFERROR(IF($B$2="Tonnes",AppQt.Data!AX134,(AppQt.Data!AX134*ozton*AppQt.Data!AX$7)/1000000),"-")</f>
        <v>9.5847063311999996</v>
      </c>
      <c r="BC27" s="89">
        <f>IFERROR(IF($B$2="Tonnes",AppQt.Data!AY134,(AppQt.Data!AY134*ozton*AppQt.Data!AY$7)/1000000),"-")</f>
        <v>6.7045361782400006</v>
      </c>
      <c r="BD27" s="89">
        <f>IFERROR(IF($B$2="Tonnes",AppQt.Data!AZ134,(AppQt.Data!AZ134*ozton*AppQt.Data!AZ$7)/1000000),"-")</f>
        <v>19.990557828150003</v>
      </c>
      <c r="BE27" s="89">
        <f>IFERROR(IF($B$2="Tonnes",AppQt.Data!BA134,(AppQt.Data!BA134*ozton*AppQt.Data!BA$7)/1000000),"-")</f>
        <v>23.295812205819999</v>
      </c>
      <c r="BF27" s="89">
        <f>IFERROR(IF($B$2="Tonnes",AppQt.Data!BB134,(AppQt.Data!BB134*ozton*AppQt.Data!BB$7)/1000000),"-")</f>
        <v>19.909878008711996</v>
      </c>
      <c r="BG27" s="89">
        <f>IFERROR(IF($B$2="Tonnes",AppQt.Data!BC134,(AppQt.Data!BC134*ozton*AppQt.Data!BC$7)/1000000),"-")</f>
        <v>49.021992012563999</v>
      </c>
      <c r="BH27" s="89">
        <f>IFERROR(IF($B$2="Tonnes",AppQt.Data!BD134,(AppQt.Data!BD134*ozton*AppQt.Data!BD$7)/1000000),"-")</f>
        <v>28.866987849500003</v>
      </c>
      <c r="BI27" s="89">
        <f>IFERROR(IF($B$2="Tonnes",AppQt.Data!BE134,(AppQt.Data!BE134*ozton*AppQt.Data!BE$7)/1000000),"-")</f>
        <v>44.255781163616007</v>
      </c>
      <c r="BJ27" s="89">
        <f>IFERROR(IF($B$2="Tonnes",AppQt.Data!BF134,(AppQt.Data!BF134*ozton*AppQt.Data!BF$7)/1000000),"-")</f>
        <v>4.1180765506027992</v>
      </c>
      <c r="BK27" s="89">
        <f>IFERROR(IF($B$2="Tonnes",AppQt.Data!BG134,(AppQt.Data!BG134*ozton*AppQt.Data!BG$7)/1000000),"-")</f>
        <v>9.6019677579055998</v>
      </c>
      <c r="BL27" s="90" t="str">
        <f t="shared" si="6"/>
        <v>▼</v>
      </c>
      <c r="BM27" s="91">
        <f t="shared" si="7"/>
        <v>-80.412938430888971</v>
      </c>
    </row>
    <row r="28" spans="1:65" ht="12.75" customHeight="1" x14ac:dyDescent="0.2">
      <c r="A28" s="40"/>
      <c r="B28" s="53" t="s">
        <v>267</v>
      </c>
      <c r="C28" s="89">
        <f>IFERROR(IF($B$2="Tonnes",AppAn.Data!L110,(AppAn.Data!L110*ozton*AppAn.Data!L$6)/1000000),"-")</f>
        <v>0</v>
      </c>
      <c r="D28" s="89">
        <f>IFERROR(IF($B$2="Tonnes",AppAn.Data!M110,(AppAn.Data!M110*ozton*AppAn.Data!M$6)/1000000),"-")</f>
        <v>0</v>
      </c>
      <c r="E28" s="89">
        <f>IFERROR(IF($B$2="Tonnes",AppAn.Data!N110,(AppAn.Data!N110*ozton*AppAn.Data!N$6)/1000000),"-")</f>
        <v>0</v>
      </c>
      <c r="F28" s="89">
        <f>IFERROR(IF($B$2="Tonnes",AppAn.Data!O110,(AppAn.Data!O110*ozton*AppAn.Data!O$6)/1000000),"-")</f>
        <v>0</v>
      </c>
      <c r="G28" s="89">
        <f>IFERROR(IF($B$2="Tonnes",AppAn.Data!P110,(AppAn.Data!P110*ozton*AppAn.Data!P$6)/1000000),"-")</f>
        <v>7.9054000000000002</v>
      </c>
      <c r="H28" s="89">
        <f>IFERROR(IF($B$2="Tonnes",AppAn.Data!Q110,(AppAn.Data!Q110*ozton*AppAn.Data!Q$6)/1000000),"-")</f>
        <v>4.8000000000000007</v>
      </c>
      <c r="I28" s="89">
        <f>IFERROR(IF($B$2="Tonnes",AppAn.Data!R110,(AppAn.Data!R110*ozton*AppAn.Data!R$6)/1000000),"-")</f>
        <v>3.6850000000000005</v>
      </c>
      <c r="J28" s="89">
        <f>IFERROR(IF($B$2="Tonnes",AppAn.Data!S110,(AppAn.Data!S110*ozton*AppAn.Data!S$6)/1000000),"-")</f>
        <v>2.4637500000000001</v>
      </c>
      <c r="K28" s="89">
        <f>IFERROR(IF($B$2="Tonnes",AppAn.Data!T110,(AppAn.Data!T110*ozton*AppAn.Data!T$6)/1000000),"-")</f>
        <v>2.6348250000000002</v>
      </c>
      <c r="L28" s="89">
        <f>IFERROR(IF($B$2="Tonnes",AppAn.Data!U110,(AppAn.Data!U110*ozton*AppAn.Data!U$6)/1000000),"-")</f>
        <v>3.6550425</v>
      </c>
      <c r="M28" s="89">
        <f>IFERROR(IF($B$2="Tonnes",AppAn.Data!V110,(AppAn.Data!V110*ozton*AppAn.Data!V$6)/1000000),"-")</f>
        <v>4.99</v>
      </c>
      <c r="N28" s="90" t="str">
        <f t="shared" si="4"/>
        <v>▲</v>
      </c>
      <c r="O28" s="91">
        <f t="shared" si="5"/>
        <v>36.523720312417709</v>
      </c>
      <c r="P28" s="40"/>
      <c r="Q28" s="89">
        <f>IFERROR(IF($B$2="Tonnes",AppQt.Data!M135,(AppQt.Data!M135*ozton*AppQt.Data!M$7)/1000000),"-")</f>
        <v>0</v>
      </c>
      <c r="R28" s="89">
        <f>IFERROR(IF($B$2="Tonnes",AppQt.Data!N135,(AppQt.Data!N135*ozton*AppQt.Data!N$7)/1000000),"-")</f>
        <v>0</v>
      </c>
      <c r="S28" s="89">
        <f>IFERROR(IF($B$2="Tonnes",AppQt.Data!O135,(AppQt.Data!O135*ozton*AppQt.Data!O$7)/1000000),"-")</f>
        <v>0</v>
      </c>
      <c r="T28" s="89">
        <f>IFERROR(IF($B$2="Tonnes",AppQt.Data!P135,(AppQt.Data!P135*ozton*AppQt.Data!P$7)/1000000),"-")</f>
        <v>0</v>
      </c>
      <c r="U28" s="89">
        <f>IFERROR(IF($B$2="Tonnes",AppQt.Data!Q135,(AppQt.Data!Q135*ozton*AppQt.Data!Q$7)/1000000),"-")</f>
        <v>0</v>
      </c>
      <c r="V28" s="89">
        <f>IFERROR(IF($B$2="Tonnes",AppQt.Data!R135,(AppQt.Data!R135*ozton*AppQt.Data!R$7)/1000000),"-")</f>
        <v>0</v>
      </c>
      <c r="W28" s="89">
        <f>IFERROR(IF($B$2="Tonnes",AppQt.Data!S135,(AppQt.Data!S135*ozton*AppQt.Data!S$7)/1000000),"-")</f>
        <v>0</v>
      </c>
      <c r="X28" s="89">
        <f>IFERROR(IF($B$2="Tonnes",AppQt.Data!T135,(AppQt.Data!T135*ozton*AppQt.Data!T$7)/1000000),"-")</f>
        <v>0</v>
      </c>
      <c r="Y28" s="89">
        <f>IFERROR(IF($B$2="Tonnes",AppQt.Data!U135,(AppQt.Data!U135*ozton*AppQt.Data!U$7)/1000000),"-")</f>
        <v>0</v>
      </c>
      <c r="Z28" s="89">
        <f>IFERROR(IF($B$2="Tonnes",AppQt.Data!V135,(AppQt.Data!V135*ozton*AppQt.Data!V$7)/1000000),"-")</f>
        <v>0</v>
      </c>
      <c r="AA28" s="89">
        <f>IFERROR(IF($B$2="Tonnes",AppQt.Data!W135,(AppQt.Data!W135*ozton*AppQt.Data!W$7)/1000000),"-")</f>
        <v>0</v>
      </c>
      <c r="AB28" s="89">
        <f>IFERROR(IF($B$2="Tonnes",AppQt.Data!X135,(AppQt.Data!X135*ozton*AppQt.Data!X$7)/1000000),"-")</f>
        <v>0</v>
      </c>
      <c r="AC28" s="89">
        <f>IFERROR(IF($B$2="Tonnes",AppQt.Data!Y135,(AppQt.Data!Y135*ozton*AppQt.Data!Y$7)/1000000),"-")</f>
        <v>0</v>
      </c>
      <c r="AD28" s="89">
        <f>IFERROR(IF($B$2="Tonnes",AppQt.Data!Z135,(AppQt.Data!Z135*ozton*AppQt.Data!Z$7)/1000000),"-")</f>
        <v>0</v>
      </c>
      <c r="AE28" s="89">
        <f>IFERROR(IF($B$2="Tonnes",AppQt.Data!AA135,(AppQt.Data!AA135*ozton*AppQt.Data!AA$7)/1000000),"-")</f>
        <v>0</v>
      </c>
      <c r="AF28" s="89">
        <f>IFERROR(IF($B$2="Tonnes",AppQt.Data!AB135,(AppQt.Data!AB135*ozton*AppQt.Data!AB$7)/1000000),"-")</f>
        <v>0</v>
      </c>
      <c r="AG28" s="89">
        <f>IFERROR(IF($B$2="Tonnes",AppQt.Data!AC135,(AppQt.Data!AC135*ozton*AppQt.Data!AC$7)/1000000),"-")</f>
        <v>2.1881500000000003</v>
      </c>
      <c r="AH28" s="89">
        <f>IFERROR(IF($B$2="Tonnes",AppQt.Data!AD135,(AppQt.Data!AD135*ozton*AppQt.Data!AD$7)/1000000),"-")</f>
        <v>2.18025</v>
      </c>
      <c r="AI28" s="89">
        <f>IFERROR(IF($B$2="Tonnes",AppQt.Data!AE135,(AppQt.Data!AE135*ozton*AppQt.Data!AE$7)/1000000),"-")</f>
        <v>2.0802499999999999</v>
      </c>
      <c r="AJ28" s="89">
        <f>IFERROR(IF($B$2="Tonnes",AppQt.Data!AF135,(AppQt.Data!AF135*ozton*AppQt.Data!AF$7)/1000000),"-")</f>
        <v>1.45675</v>
      </c>
      <c r="AK28" s="89">
        <f>IFERROR(IF($B$2="Tonnes",AppQt.Data!AG135,(AppQt.Data!AG135*ozton*AppQt.Data!AG$7)/1000000),"-")</f>
        <v>1.25</v>
      </c>
      <c r="AL28" s="89">
        <f>IFERROR(IF($B$2="Tonnes",AppQt.Data!AH135,(AppQt.Data!AH135*ozton*AppQt.Data!AH$7)/1000000),"-")</f>
        <v>1.25</v>
      </c>
      <c r="AM28" s="89">
        <f>IFERROR(IF($B$2="Tonnes",AppQt.Data!AI135,(AppQt.Data!AI135*ozton*AppQt.Data!AI$7)/1000000),"-")</f>
        <v>1.2000000000000002</v>
      </c>
      <c r="AN28" s="89">
        <f>IFERROR(IF($B$2="Tonnes",AppQt.Data!AJ135,(AppQt.Data!AJ135*ozton*AppQt.Data!AJ$7)/1000000),"-")</f>
        <v>1.1000000000000001</v>
      </c>
      <c r="AO28" s="89">
        <f>IFERROR(IF($B$2="Tonnes",AppQt.Data!AK135,(AppQt.Data!AK135*ozton*AppQt.Data!AK$7)/1000000),"-")</f>
        <v>0.98</v>
      </c>
      <c r="AP28" s="89">
        <f>IFERROR(IF($B$2="Tonnes",AppQt.Data!AL135,(AppQt.Data!AL135*ozton*AppQt.Data!AL$7)/1000000),"-")</f>
        <v>0.98</v>
      </c>
      <c r="AQ28" s="89">
        <f>IFERROR(IF($B$2="Tonnes",AppQt.Data!AM135,(AppQt.Data!AM135*ozton*AppQt.Data!AM$7)/1000000),"-")</f>
        <v>0.90000000000000013</v>
      </c>
      <c r="AR28" s="89">
        <f>IFERROR(IF($B$2="Tonnes",AppQt.Data!AN135,(AppQt.Data!AN135*ozton*AppQt.Data!AN$7)/1000000),"-")</f>
        <v>0.82499999999999996</v>
      </c>
      <c r="AS28" s="89">
        <f>IFERROR(IF($B$2="Tonnes",AppQt.Data!AO135,(AppQt.Data!AO135*ozton*AppQt.Data!AO$7)/1000000),"-")</f>
        <v>0.66</v>
      </c>
      <c r="AT28" s="89">
        <f>IFERROR(IF($B$2="Tonnes",AppQt.Data!AP135,(AppQt.Data!AP135*ozton*AppQt.Data!AP$7)/1000000),"-")</f>
        <v>0.66</v>
      </c>
      <c r="AU28" s="89">
        <f>IFERROR(IF($B$2="Tonnes",AppQt.Data!AQ135,(AppQt.Data!AQ135*ozton*AppQt.Data!AQ$7)/1000000),"-")</f>
        <v>0.60000000000000009</v>
      </c>
      <c r="AV28" s="89">
        <f>IFERROR(IF($B$2="Tonnes",AppQt.Data!AR135,(AppQt.Data!AR135*ozton*AppQt.Data!AR$7)/1000000),"-")</f>
        <v>0.54374999999999996</v>
      </c>
      <c r="AW28" s="89">
        <f>IFERROR(IF($B$2="Tonnes",AppQt.Data!AS135,(AppQt.Data!AS135*ozton*AppQt.Data!AS$7)/1000000),"-")</f>
        <v>0.81194999999999995</v>
      </c>
      <c r="AX28" s="89">
        <f>IFERROR(IF($B$2="Tonnes",AppQt.Data!AT135,(AppQt.Data!AT135*ozton*AppQt.Data!AT$7)/1000000),"-")</f>
        <v>0.64874999999999994</v>
      </c>
      <c r="AY28" s="89">
        <f>IFERROR(IF($B$2="Tonnes",AppQt.Data!AU135,(AppQt.Data!AU135*ozton*AppQt.Data!AU$7)/1000000),"-")</f>
        <v>0.60675000000000001</v>
      </c>
      <c r="AZ28" s="89">
        <f>IFERROR(IF($B$2="Tonnes",AppQt.Data!AV135,(AppQt.Data!AV135*ozton*AppQt.Data!AV$7)/1000000),"-")</f>
        <v>0.56737499999999996</v>
      </c>
      <c r="BA28" s="89">
        <f>IFERROR(IF($B$2="Tonnes",AppQt.Data!AW135,(AppQt.Data!AW135*ozton*AppQt.Data!AW$7)/1000000),"-")</f>
        <v>1.0516799999999999</v>
      </c>
      <c r="BB28" s="89">
        <f>IFERROR(IF($B$2="Tonnes",AppQt.Data!AX135,(AppQt.Data!AX135*ozton*AppQt.Data!AX$7)/1000000),"-")</f>
        <v>0.90480000000000005</v>
      </c>
      <c r="BC28" s="89">
        <f>IFERROR(IF($B$2="Tonnes",AppQt.Data!AY135,(AppQt.Data!AY135*ozton*AppQt.Data!AY$7)/1000000),"-")</f>
        <v>0.86699999999999999</v>
      </c>
      <c r="BD28" s="89">
        <f>IFERROR(IF($B$2="Tonnes",AppQt.Data!AZ135,(AppQt.Data!AZ135*ozton*AppQt.Data!AZ$7)/1000000),"-")</f>
        <v>0.83156249999999998</v>
      </c>
      <c r="BE28" s="89">
        <f>IFERROR(IF($B$2="Tonnes",AppQt.Data!BA135,(AppQt.Data!BA135*ozton*AppQt.Data!BA$7)/1000000),"-")</f>
        <v>1.2225000000000001</v>
      </c>
      <c r="BF28" s="89">
        <f>IFERROR(IF($B$2="Tonnes",AppQt.Data!BB135,(AppQt.Data!BB135*ozton*AppQt.Data!BB$7)/1000000),"-")</f>
        <v>1.2225000000000001</v>
      </c>
      <c r="BG28" s="89">
        <f>IFERROR(IF($B$2="Tonnes",AppQt.Data!BC135,(AppQt.Data!BC135*ozton*AppQt.Data!BC$7)/1000000),"-")</f>
        <v>1.2725</v>
      </c>
      <c r="BH28" s="89">
        <f>IFERROR(IF($B$2="Tonnes",AppQt.Data!BD135,(AppQt.Data!BD135*ozton*AppQt.Data!BD$7)/1000000),"-")</f>
        <v>1.2725</v>
      </c>
      <c r="BI28" s="89">
        <f>IFERROR(IF($B$2="Tonnes",AppQt.Data!BE135,(AppQt.Data!BE135*ozton*AppQt.Data!BE$7)/1000000),"-")</f>
        <v>1.2725</v>
      </c>
      <c r="BJ28" s="89">
        <f>IFERROR(IF($B$2="Tonnes",AppQt.Data!BF135,(AppQt.Data!BF135*ozton*AppQt.Data!BF$7)/1000000),"-")</f>
        <v>1.4000000000000001</v>
      </c>
      <c r="BK28" s="89">
        <f>IFERROR(IF($B$2="Tonnes",AppQt.Data!BG135,(AppQt.Data!BG135*ozton*AppQt.Data!BG$7)/1000000),"-")</f>
        <v>1.3</v>
      </c>
      <c r="BL28" s="90" t="str">
        <f t="shared" si="6"/>
        <v>▲</v>
      </c>
      <c r="BM28" s="91">
        <f t="shared" si="7"/>
        <v>2.16110019646365</v>
      </c>
    </row>
    <row r="29" spans="1:65" ht="12.75" customHeight="1" x14ac:dyDescent="0.2">
      <c r="A29" s="40"/>
      <c r="B29" s="25" t="s">
        <v>148</v>
      </c>
      <c r="C29" s="89">
        <f>IFERROR(IF($B$2="Tonnes",AppAn.Data!L111,(AppAn.Data!L111*ozton*AppAn.Data!L$6)/1000000),"-")</f>
        <v>113.24624942106178</v>
      </c>
      <c r="D29" s="89">
        <f>IFERROR(IF($B$2="Tonnes",AppAn.Data!M111,(AppAn.Data!M111*ozton*AppAn.Data!M$6)/1000000),"-")</f>
        <v>92.41861719485334</v>
      </c>
      <c r="E29" s="89">
        <f>IFERROR(IF($B$2="Tonnes",AppAn.Data!N111,(AppAn.Data!N111*ozton*AppAn.Data!N$6)/1000000),"-")</f>
        <v>61.621200711229193</v>
      </c>
      <c r="F29" s="89">
        <f>IFERROR(IF($B$2="Tonnes",AppAn.Data!O111,(AppAn.Data!O111*ozton*AppAn.Data!O$6)/1000000),"-")</f>
        <v>85.620572644429046</v>
      </c>
      <c r="G29" s="89">
        <f>IFERROR(IF($B$2="Tonnes",AppAn.Data!P111,(AppAn.Data!P111*ozton*AppAn.Data!P$6)/1000000),"-")</f>
        <v>56.098837342411073</v>
      </c>
      <c r="H29" s="89">
        <f>IFERROR(IF($B$2="Tonnes",AppAn.Data!Q111,(AppAn.Data!Q111*ozton*AppAn.Data!Q$6)/1000000),"-")</f>
        <v>78.217535999813734</v>
      </c>
      <c r="I29" s="89">
        <f>IFERROR(IF($B$2="Tonnes",AppAn.Data!R111,(AppAn.Data!R111*ozton*AppAn.Data!R$6)/1000000),"-")</f>
        <v>99.017121769119669</v>
      </c>
      <c r="J29" s="89">
        <f>IFERROR(IF($B$2="Tonnes",AppAn.Data!S111,(AppAn.Data!S111*ozton*AppAn.Data!S$6)/1000000),"-")</f>
        <v>41.843647430531853</v>
      </c>
      <c r="K29" s="89">
        <f>IFERROR(IF($B$2="Tonnes",AppAn.Data!T111,(AppAn.Data!T111*ozton*AppAn.Data!T$6)/1000000),"-")</f>
        <v>31.229388411754876</v>
      </c>
      <c r="L29" s="89">
        <f>IFERROR(IF($B$2="Tonnes",AppAn.Data!U111,(AppAn.Data!U111*ozton*AppAn.Data!U$6)/1000000),"-")</f>
        <v>24.962329304812286</v>
      </c>
      <c r="M29" s="89">
        <f>IFERROR(IF($B$2="Tonnes",AppAn.Data!V111,(AppAn.Data!V111*ozton*AppAn.Data!V$6)/1000000),"-")</f>
        <v>79.052791951134793</v>
      </c>
      <c r="N29" s="90" t="str">
        <f t="shared" si="4"/>
        <v>▲</v>
      </c>
      <c r="O29" s="91">
        <f t="shared" si="5"/>
        <v>216.68836263567295</v>
      </c>
      <c r="P29" s="40"/>
      <c r="Q29" s="89">
        <f>IFERROR(IF($B$2="Tonnes",AppQt.Data!M136,(AppQt.Data!M136*ozton*AppQt.Data!M$7)/1000000),"-")</f>
        <v>18.532406751693294</v>
      </c>
      <c r="R29" s="89">
        <f>IFERROR(IF($B$2="Tonnes",AppQt.Data!N136,(AppQt.Data!N136*ozton*AppQt.Data!N$7)/1000000),"-")</f>
        <v>35.58805916865704</v>
      </c>
      <c r="S29" s="89">
        <f>IFERROR(IF($B$2="Tonnes",AppQt.Data!O136,(AppQt.Data!O136*ozton*AppQt.Data!O$7)/1000000),"-")</f>
        <v>26.156164632568277</v>
      </c>
      <c r="T29" s="89">
        <f>IFERROR(IF($B$2="Tonnes",AppQt.Data!P136,(AppQt.Data!P136*ozton*AppQt.Data!P$7)/1000000),"-")</f>
        <v>32.969618868143179</v>
      </c>
      <c r="U29" s="89">
        <f>IFERROR(IF($B$2="Tonnes",AppQt.Data!Q136,(AppQt.Data!Q136*ozton*AppQt.Data!Q$7)/1000000),"-")</f>
        <v>23.306748278736595</v>
      </c>
      <c r="V29" s="89">
        <f>IFERROR(IF($B$2="Tonnes",AppQt.Data!R136,(AppQt.Data!R136*ozton*AppQt.Data!R$7)/1000000),"-")</f>
        <v>22.278091258650885</v>
      </c>
      <c r="W29" s="89">
        <f>IFERROR(IF($B$2="Tonnes",AppQt.Data!S136,(AppQt.Data!S136*ozton*AppQt.Data!S$7)/1000000),"-")</f>
        <v>24.507787552733284</v>
      </c>
      <c r="X29" s="89">
        <f>IFERROR(IF($B$2="Tonnes",AppQt.Data!T136,(AppQt.Data!T136*ozton*AppQt.Data!T$7)/1000000),"-")</f>
        <v>22.325990104732583</v>
      </c>
      <c r="Y29" s="89">
        <f>IFERROR(IF($B$2="Tonnes",AppQt.Data!U136,(AppQt.Data!U136*ozton*AppQt.Data!U$7)/1000000),"-")</f>
        <v>16.148273696955869</v>
      </c>
      <c r="Z29" s="89">
        <f>IFERROR(IF($B$2="Tonnes",AppQt.Data!V136,(AppQt.Data!V136*ozton*AppQt.Data!V$7)/1000000),"-")</f>
        <v>13.82799477984663</v>
      </c>
      <c r="AA29" s="89">
        <f>IFERROR(IF($B$2="Tonnes",AppQt.Data!W136,(AppQt.Data!W136*ozton*AppQt.Data!W$7)/1000000),"-")</f>
        <v>12.276767543647034</v>
      </c>
      <c r="AB29" s="89">
        <f>IFERROR(IF($B$2="Tonnes",AppQt.Data!X136,(AppQt.Data!X136*ozton*AppQt.Data!X$7)/1000000),"-")</f>
        <v>19.368164690779672</v>
      </c>
      <c r="AC29" s="89">
        <f>IFERROR(IF($B$2="Tonnes",AppQt.Data!Y136,(AppQt.Data!Y136*ozton*AppQt.Data!Y$7)/1000000),"-")</f>
        <v>25.043708448130257</v>
      </c>
      <c r="AD29" s="89">
        <f>IFERROR(IF($B$2="Tonnes",AppQt.Data!Z136,(AppQt.Data!Z136*ozton*AppQt.Data!Z$7)/1000000),"-")</f>
        <v>29.717407377991218</v>
      </c>
      <c r="AE29" s="89">
        <f>IFERROR(IF($B$2="Tonnes",AppQt.Data!AA136,(AppQt.Data!AA136*ozton*AppQt.Data!AA$7)/1000000),"-")</f>
        <v>12.949050813841898</v>
      </c>
      <c r="AF29" s="89">
        <f>IFERROR(IF($B$2="Tonnes",AppQt.Data!AB136,(AppQt.Data!AB136*ozton*AppQt.Data!AB$7)/1000000),"-")</f>
        <v>17.910406004465671</v>
      </c>
      <c r="AG29" s="89">
        <f>IFERROR(IF($B$2="Tonnes",AppQt.Data!AC136,(AppQt.Data!AC136*ozton*AppQt.Data!AC$7)/1000000),"-")</f>
        <v>13.75252273074627</v>
      </c>
      <c r="AH29" s="89">
        <f>IFERROR(IF($B$2="Tonnes",AppQt.Data!AD136,(AppQt.Data!AD136*ozton*AppQt.Data!AD$7)/1000000),"-")</f>
        <v>13.315173295822623</v>
      </c>
      <c r="AI29" s="89">
        <f>IFERROR(IF($B$2="Tonnes",AppQt.Data!AE136,(AppQt.Data!AE136*ozton*AppQt.Data!AE$7)/1000000),"-")</f>
        <v>12.115282232854387</v>
      </c>
      <c r="AJ29" s="89">
        <f>IFERROR(IF($B$2="Tonnes",AppQt.Data!AF136,(AppQt.Data!AF136*ozton*AppQt.Data!AF$7)/1000000),"-")</f>
        <v>16.91585908298779</v>
      </c>
      <c r="AK29" s="89">
        <f>IFERROR(IF($B$2="Tonnes",AppQt.Data!AG136,(AppQt.Data!AG136*ozton*AppQt.Data!AG$7)/1000000),"-")</f>
        <v>13.462840294403474</v>
      </c>
      <c r="AL29" s="89">
        <f>IFERROR(IF($B$2="Tonnes",AppQt.Data!AH136,(AppQt.Data!AH136*ozton*AppQt.Data!AH$7)/1000000),"-")</f>
        <v>13.717608164507332</v>
      </c>
      <c r="AM29" s="89">
        <f>IFERROR(IF($B$2="Tonnes",AppQt.Data!AI136,(AppQt.Data!AI136*ozton*AppQt.Data!AI$7)/1000000),"-")</f>
        <v>32.765675323518622</v>
      </c>
      <c r="AN29" s="89">
        <f>IFERROR(IF($B$2="Tonnes",AppQt.Data!AJ136,(AppQt.Data!AJ136*ozton*AppQt.Data!AJ$7)/1000000),"-")</f>
        <v>18.271412217384313</v>
      </c>
      <c r="AO29" s="89">
        <f>IFERROR(IF($B$2="Tonnes",AppQt.Data!AK136,(AppQt.Data!AK136*ozton*AppQt.Data!AK$7)/1000000),"-")</f>
        <v>22.99703507013389</v>
      </c>
      <c r="AP29" s="89">
        <f>IFERROR(IF($B$2="Tonnes",AppQt.Data!AL136,(AppQt.Data!AL136*ozton*AppQt.Data!AL$7)/1000000),"-")</f>
        <v>29.004675734190538</v>
      </c>
      <c r="AQ29" s="89">
        <f>IFERROR(IF($B$2="Tonnes",AppQt.Data!AM136,(AppQt.Data!AM136*ozton*AppQt.Data!AM$7)/1000000),"-")</f>
        <v>18.700693362873967</v>
      </c>
      <c r="AR29" s="89">
        <f>IFERROR(IF($B$2="Tonnes",AppQt.Data!AN136,(AppQt.Data!AN136*ozton*AppQt.Data!AN$7)/1000000),"-")</f>
        <v>28.314717601921259</v>
      </c>
      <c r="AS29" s="89">
        <f>IFERROR(IF($B$2="Tonnes",AppQt.Data!AO136,(AppQt.Data!AO136*ozton*AppQt.Data!AO$7)/1000000),"-")</f>
        <v>17.95418767526353</v>
      </c>
      <c r="AT29" s="89">
        <f>IFERROR(IF($B$2="Tonnes",AppQt.Data!AP136,(AppQt.Data!AP136*ozton*AppQt.Data!AP$7)/1000000),"-")</f>
        <v>5.8759917491872988</v>
      </c>
      <c r="AU29" s="89">
        <f>IFERROR(IF($B$2="Tonnes",AppQt.Data!AQ136,(AppQt.Data!AQ136*ozton*AppQt.Data!AQ$7)/1000000),"-")</f>
        <v>7.6232042892564955</v>
      </c>
      <c r="AV29" s="89">
        <f>IFERROR(IF($B$2="Tonnes",AppQt.Data!AR136,(AppQt.Data!AR136*ozton*AppQt.Data!AR$7)/1000000),"-")</f>
        <v>10.390263716824526</v>
      </c>
      <c r="AW29" s="89">
        <f>IFERROR(IF($B$2="Tonnes",AppQt.Data!AS136,(AppQt.Data!AS136*ozton*AppQt.Data!AS$7)/1000000),"-")</f>
        <v>7.2517775831160023</v>
      </c>
      <c r="AX29" s="89">
        <f>IFERROR(IF($B$2="Tonnes",AppQt.Data!AT136,(AppQt.Data!AT136*ozton*AppQt.Data!AT$7)/1000000),"-")</f>
        <v>6.1028277390730281</v>
      </c>
      <c r="AY29" s="89">
        <f>IFERROR(IF($B$2="Tonnes",AppQt.Data!AU136,(AppQt.Data!AU136*ozton*AppQt.Data!AU$7)/1000000),"-")</f>
        <v>8.9718600433804081</v>
      </c>
      <c r="AZ29" s="89">
        <f>IFERROR(IF($B$2="Tonnes",AppQt.Data!AV136,(AppQt.Data!AV136*ozton*AppQt.Data!AV$7)/1000000),"-")</f>
        <v>8.9029230461854389</v>
      </c>
      <c r="BA29" s="89">
        <f>IFERROR(IF($B$2="Tonnes",AppQt.Data!AW136,(AppQt.Data!AW136*ozton*AppQt.Data!AW$7)/1000000),"-")</f>
        <v>8.8550092782816456</v>
      </c>
      <c r="BB29" s="89">
        <f>IFERROR(IF($B$2="Tonnes",AppQt.Data!AX136,(AppQt.Data!AX136*ozton*AppQt.Data!AX$7)/1000000),"-")</f>
        <v>4.2833135902069408</v>
      </c>
      <c r="BC29" s="89">
        <f>IFERROR(IF($B$2="Tonnes",AppQt.Data!AY136,(AppQt.Data!AY136*ozton*AppQt.Data!AY$7)/1000000),"-")</f>
        <v>5.8262418996029792</v>
      </c>
      <c r="BD29" s="89">
        <f>IFERROR(IF($B$2="Tonnes",AppQt.Data!AZ136,(AppQt.Data!AZ136*ozton*AppQt.Data!AZ$7)/1000000),"-")</f>
        <v>5.9977645367207213</v>
      </c>
      <c r="BE29" s="89">
        <f>IFERROR(IF($B$2="Tonnes",AppQt.Data!BA136,(AppQt.Data!BA136*ozton*AppQt.Data!BA$7)/1000000),"-")</f>
        <v>17.058163965102707</v>
      </c>
      <c r="BF29" s="89">
        <f>IFERROR(IF($B$2="Tonnes",AppQt.Data!BB136,(AppQt.Data!BB136*ozton*AppQt.Data!BB$7)/1000000),"-")</f>
        <v>16.843412537977525</v>
      </c>
      <c r="BG29" s="89">
        <f>IFERROR(IF($B$2="Tonnes",AppQt.Data!BC136,(AppQt.Data!BC136*ozton*AppQt.Data!BC$7)/1000000),"-")</f>
        <v>24.788869470253974</v>
      </c>
      <c r="BH29" s="89">
        <f>IFERROR(IF($B$2="Tonnes",AppQt.Data!BD136,(AppQt.Data!BD136*ozton*AppQt.Data!BD$7)/1000000),"-")</f>
        <v>20.362345977800576</v>
      </c>
      <c r="BI29" s="89">
        <f>IFERROR(IF($B$2="Tonnes",AppQt.Data!BE136,(AppQt.Data!BE136*ozton*AppQt.Data!BE$7)/1000000),"-")</f>
        <v>34.841625358343244</v>
      </c>
      <c r="BJ29" s="89">
        <f>IFERROR(IF($B$2="Tonnes",AppQt.Data!BF136,(AppQt.Data!BF136*ozton*AppQt.Data!BF$7)/1000000),"-")</f>
        <v>34.37219288461322</v>
      </c>
      <c r="BK29" s="89">
        <f>IFERROR(IF($B$2="Tonnes",AppQt.Data!BG136,(AppQt.Data!BG136*ozton*AppQt.Data!BG$7)/1000000),"-")</f>
        <v>31.157958331877303</v>
      </c>
      <c r="BL29" s="90" t="str">
        <f t="shared" si="6"/>
        <v>▲</v>
      </c>
      <c r="BM29" s="91">
        <f t="shared" si="7"/>
        <v>25.693341397703009</v>
      </c>
    </row>
    <row r="30" spans="1:65" ht="12.75" customHeight="1" x14ac:dyDescent="0.2">
      <c r="A30" s="40"/>
      <c r="B30" s="31" t="s">
        <v>99</v>
      </c>
      <c r="C30" s="89">
        <f>IFERROR(IF($B$2="Tonnes",AppAn.Data!L112,(AppAn.Data!L112*ozton*AppAn.Data!L$6)/1000000),"-")</f>
        <v>104.35015793448123</v>
      </c>
      <c r="D30" s="89">
        <f>IFERROR(IF($B$2="Tonnes",AppAn.Data!M112,(AppAn.Data!M112*ozton*AppAn.Data!M$6)/1000000),"-")</f>
        <v>82.613907985532762</v>
      </c>
      <c r="E30" s="89">
        <f>IFERROR(IF($B$2="Tonnes",AppAn.Data!N112,(AppAn.Data!N112*ozton*AppAn.Data!N$6)/1000000),"-")</f>
        <v>53.132514108832922</v>
      </c>
      <c r="F30" s="89">
        <f>IFERROR(IF($B$2="Tonnes",AppAn.Data!O112,(AppAn.Data!O112*ozton*AppAn.Data!O$6)/1000000),"-")</f>
        <v>75.273394471993399</v>
      </c>
      <c r="G30" s="89">
        <f>IFERROR(IF($B$2="Tonnes",AppAn.Data!P112,(AppAn.Data!P112*ozton*AppAn.Data!P$6)/1000000),"-")</f>
        <v>48.188569966922437</v>
      </c>
      <c r="H30" s="89">
        <f>IFERROR(IF($B$2="Tonnes",AppAn.Data!Q112,(AppAn.Data!Q112*ozton*AppAn.Data!Q$6)/1000000),"-")</f>
        <v>71.05362192267674</v>
      </c>
      <c r="I30" s="89">
        <f>IFERROR(IF($B$2="Tonnes",AppAn.Data!R112,(AppAn.Data!R112*ozton*AppAn.Data!R$6)/1000000),"-")</f>
        <v>91.320775039550512</v>
      </c>
      <c r="J30" s="89">
        <f>IFERROR(IF($B$2="Tonnes",AppAn.Data!S112,(AppAn.Data!S112*ozton*AppAn.Data!S$6)/1000000),"-")</f>
        <v>35.207625673240784</v>
      </c>
      <c r="K30" s="89">
        <f>IFERROR(IF($B$2="Tonnes",AppAn.Data!T112,(AppAn.Data!T112*ozton*AppAn.Data!T$6)/1000000),"-")</f>
        <v>26.066251821827663</v>
      </c>
      <c r="L30" s="89">
        <f>IFERROR(IF($B$2="Tonnes",AppAn.Data!U112,(AppAn.Data!U112*ozton*AppAn.Data!U$6)/1000000),"-")</f>
        <v>19.699777509670096</v>
      </c>
      <c r="M30" s="89">
        <f>IFERROR(IF($B$2="Tonnes",AppAn.Data!V112,(AppAn.Data!V112*ozton*AppAn.Data!V$6)/1000000),"-")</f>
        <v>69.120638013442871</v>
      </c>
      <c r="N30" s="90" t="str">
        <f t="shared" si="4"/>
        <v>▲</v>
      </c>
      <c r="O30" s="91">
        <f t="shared" si="5"/>
        <v>250.87014551059471</v>
      </c>
      <c r="P30" s="40"/>
      <c r="Q30" s="89">
        <f>IFERROR(IF($B$2="Tonnes",AppQt.Data!M137,(AppQt.Data!M137*ozton*AppQt.Data!M$7)/1000000),"-")</f>
        <v>16.466782541451991</v>
      </c>
      <c r="R30" s="89">
        <f>IFERROR(IF($B$2="Tonnes",AppQt.Data!N137,(AppQt.Data!N137*ozton*AppQt.Data!N$7)/1000000),"-")</f>
        <v>32.785963182930352</v>
      </c>
      <c r="S30" s="89">
        <f>IFERROR(IF($B$2="Tonnes",AppQt.Data!O137,(AppQt.Data!O137*ozton*AppQt.Data!O$7)/1000000),"-")</f>
        <v>24.090031107791667</v>
      </c>
      <c r="T30" s="89">
        <f>IFERROR(IF($B$2="Tonnes",AppQt.Data!P137,(AppQt.Data!P137*ozton*AppQt.Data!P$7)/1000000),"-")</f>
        <v>31.007381102307225</v>
      </c>
      <c r="U30" s="89">
        <f>IFERROR(IF($B$2="Tonnes",AppQt.Data!Q137,(AppQt.Data!Q137*ozton*AppQt.Data!Q$7)/1000000),"-")</f>
        <v>20.805980531183685</v>
      </c>
      <c r="V30" s="89">
        <f>IFERROR(IF($B$2="Tonnes",AppQt.Data!R137,(AppQt.Data!R137*ozton*AppQt.Data!R$7)/1000000),"-")</f>
        <v>20.408634446715475</v>
      </c>
      <c r="W30" s="89">
        <f>IFERROR(IF($B$2="Tonnes",AppQt.Data!S137,(AppQt.Data!S137*ozton*AppQt.Data!S$7)/1000000),"-")</f>
        <v>21.688869420857387</v>
      </c>
      <c r="X30" s="89">
        <f>IFERROR(IF($B$2="Tonnes",AppQt.Data!T137,(AppQt.Data!T137*ozton*AppQt.Data!T$7)/1000000),"-")</f>
        <v>19.710423586776209</v>
      </c>
      <c r="Y30" s="89">
        <f>IFERROR(IF($B$2="Tonnes",AppQt.Data!U137,(AppQt.Data!U137*ozton*AppQt.Data!U$7)/1000000),"-")</f>
        <v>14.050851662550063</v>
      </c>
      <c r="Z30" s="89">
        <f>IFERROR(IF($B$2="Tonnes",AppQt.Data!V137,(AppQt.Data!V137*ozton*AppQt.Data!V$7)/1000000),"-")</f>
        <v>12.397989855667053</v>
      </c>
      <c r="AA30" s="89">
        <f>IFERROR(IF($B$2="Tonnes",AppQt.Data!W137,(AppQt.Data!W137*ozton*AppQt.Data!W$7)/1000000),"-")</f>
        <v>10.29236922137896</v>
      </c>
      <c r="AB30" s="89">
        <f>IFERROR(IF($B$2="Tonnes",AppQt.Data!X137,(AppQt.Data!X137*ozton*AppQt.Data!X$7)/1000000),"-")</f>
        <v>16.391303369236844</v>
      </c>
      <c r="AC30" s="89">
        <f>IFERROR(IF($B$2="Tonnes",AppQt.Data!Y137,(AppQt.Data!Y137*ozton*AppQt.Data!Y$7)/1000000),"-")</f>
        <v>23.255979262957556</v>
      </c>
      <c r="AD30" s="89">
        <f>IFERROR(IF($B$2="Tonnes",AppQt.Data!Z137,(AppQt.Data!Z137*ozton*AppQt.Data!Z$7)/1000000),"-")</f>
        <v>26.796900482536202</v>
      </c>
      <c r="AE30" s="89">
        <f>IFERROR(IF($B$2="Tonnes",AppQt.Data!AA137,(AppQt.Data!AA137*ozton*AppQt.Data!AA$7)/1000000),"-")</f>
        <v>10.042243986742644</v>
      </c>
      <c r="AF30" s="89">
        <f>IFERROR(IF($B$2="Tonnes",AppQt.Data!AB137,(AppQt.Data!AB137*ozton*AppQt.Data!AB$7)/1000000),"-")</f>
        <v>15.178270739756995</v>
      </c>
      <c r="AG30" s="89">
        <f>IFERROR(IF($B$2="Tonnes",AppQt.Data!AC137,(AppQt.Data!AC137*ozton*AppQt.Data!AC$7)/1000000),"-")</f>
        <v>11.388299584097627</v>
      </c>
      <c r="AH30" s="89">
        <f>IFERROR(IF($B$2="Tonnes",AppQt.Data!AD137,(AppQt.Data!AD137*ozton*AppQt.Data!AD$7)/1000000),"-")</f>
        <v>11.682910096770122</v>
      </c>
      <c r="AI30" s="89">
        <f>IFERROR(IF($B$2="Tonnes",AppQt.Data!AE137,(AppQt.Data!AE137*ozton*AppQt.Data!AE$7)/1000000),"-")</f>
        <v>10.591564351358791</v>
      </c>
      <c r="AJ30" s="89">
        <f>IFERROR(IF($B$2="Tonnes",AppQt.Data!AF137,(AppQt.Data!AF137*ozton*AppQt.Data!AF$7)/1000000),"-")</f>
        <v>14.525795934695898</v>
      </c>
      <c r="AK30" s="89">
        <f>IFERROR(IF($B$2="Tonnes",AppQt.Data!AG137,(AppQt.Data!AG137*ozton*AppQt.Data!AG$7)/1000000),"-")</f>
        <v>11.699114296410864</v>
      </c>
      <c r="AL30" s="89">
        <f>IFERROR(IF($B$2="Tonnes",AppQt.Data!AH137,(AppQt.Data!AH137*ozton*AppQt.Data!AH$7)/1000000),"-")</f>
        <v>12.309618727917243</v>
      </c>
      <c r="AM30" s="89">
        <f>IFERROR(IF($B$2="Tonnes",AppQt.Data!AI137,(AppQt.Data!AI137*ozton*AppQt.Data!AI$7)/1000000),"-")</f>
        <v>30.585410279323938</v>
      </c>
      <c r="AN30" s="89">
        <f>IFERROR(IF($B$2="Tonnes",AppQt.Data!AJ137,(AppQt.Data!AJ137*ozton*AppQt.Data!AJ$7)/1000000),"-")</f>
        <v>16.459478619024694</v>
      </c>
      <c r="AO30" s="89">
        <f>IFERROR(IF($B$2="Tonnes",AppQt.Data!AK137,(AppQt.Data!AK137*ozton*AppQt.Data!AK$7)/1000000),"-")</f>
        <v>20.944392371333645</v>
      </c>
      <c r="AP30" s="89">
        <f>IFERROR(IF($B$2="Tonnes",AppQt.Data!AL137,(AppQt.Data!AL137*ozton*AppQt.Data!AL$7)/1000000),"-")</f>
        <v>27.078255150327891</v>
      </c>
      <c r="AQ30" s="89">
        <f>IFERROR(IF($B$2="Tonnes",AppQt.Data!AM137,(AppQt.Data!AM137*ozton*AppQt.Data!AM$7)/1000000),"-")</f>
        <v>17.086040671559232</v>
      </c>
      <c r="AR30" s="89">
        <f>IFERROR(IF($B$2="Tonnes",AppQt.Data!AN137,(AppQt.Data!AN137*ozton*AppQt.Data!AN$7)/1000000),"-")</f>
        <v>26.21208684632974</v>
      </c>
      <c r="AS30" s="89">
        <f>IFERROR(IF($B$2="Tonnes",AppQt.Data!AO137,(AppQt.Data!AO137*ozton*AppQt.Data!AO$7)/1000000),"-")</f>
        <v>15.506605175523317</v>
      </c>
      <c r="AT30" s="89">
        <f>IFERROR(IF($B$2="Tonnes",AppQt.Data!AP137,(AppQt.Data!AP137*ozton*AppQt.Data!AP$7)/1000000),"-")</f>
        <v>4.8440764891905346</v>
      </c>
      <c r="AU30" s="89">
        <f>IFERROR(IF($B$2="Tonnes",AppQt.Data!AQ137,(AppQt.Data!AQ137*ozton*AppQt.Data!AQ$7)/1000000),"-")</f>
        <v>6.0418775977649499</v>
      </c>
      <c r="AV30" s="89">
        <f>IFERROR(IF($B$2="Tonnes",AppQt.Data!AR137,(AppQt.Data!AR137*ozton*AppQt.Data!AR$7)/1000000),"-")</f>
        <v>8.8150664107619772</v>
      </c>
      <c r="AW30" s="89">
        <f>IFERROR(IF($B$2="Tonnes",AppQt.Data!AS137,(AppQt.Data!AS137*ozton*AppQt.Data!AS$7)/1000000),"-")</f>
        <v>5.5403999078487498</v>
      </c>
      <c r="AX30" s="89">
        <f>IFERROR(IF($B$2="Tonnes",AppQt.Data!AT137,(AppQt.Data!AT137*ozton*AppQt.Data!AT$7)/1000000),"-")</f>
        <v>5.1840545196641425</v>
      </c>
      <c r="AY30" s="89">
        <f>IFERROR(IF($B$2="Tonnes",AppQt.Data!AU137,(AppQt.Data!AU137*ozton*AppQt.Data!AU$7)/1000000),"-")</f>
        <v>7.6352744114981306</v>
      </c>
      <c r="AZ30" s="89">
        <f>IFERROR(IF($B$2="Tonnes",AppQt.Data!AV137,(AppQt.Data!AV137*ozton*AppQt.Data!AV$7)/1000000),"-")</f>
        <v>7.7065229828166402</v>
      </c>
      <c r="BA30" s="89">
        <f>IFERROR(IF($B$2="Tonnes",AppQt.Data!AW137,(AppQt.Data!AW137*ozton*AppQt.Data!AW$7)/1000000),"-")</f>
        <v>7.30899704647035</v>
      </c>
      <c r="BB30" s="89">
        <f>IFERROR(IF($B$2="Tonnes",AppQt.Data!AX137,(AppQt.Data!AX137*ozton*AppQt.Data!AX$7)/1000000),"-")</f>
        <v>3.3395058604670163</v>
      </c>
      <c r="BC30" s="89">
        <f>IFERROR(IF($B$2="Tonnes",AppQt.Data!AY137,(AppQt.Data!AY137*ozton*AppQt.Data!AY$7)/1000000),"-")</f>
        <v>4.5650437025557355</v>
      </c>
      <c r="BD30" s="89">
        <f>IFERROR(IF($B$2="Tonnes",AppQt.Data!AZ137,(AppQt.Data!AZ137*ozton*AppQt.Data!AZ$7)/1000000),"-")</f>
        <v>4.4862309001769924</v>
      </c>
      <c r="BE30" s="89">
        <f>IFERROR(IF($B$2="Tonnes",AppQt.Data!BA137,(AppQt.Data!BA137*ozton*AppQt.Data!BA$7)/1000000),"-")</f>
        <v>14.894125408746863</v>
      </c>
      <c r="BF30" s="89">
        <f>IFERROR(IF($B$2="Tonnes",AppQt.Data!BB137,(AppQt.Data!BB137*ozton*AppQt.Data!BB$7)/1000000),"-")</f>
        <v>14.210778579081401</v>
      </c>
      <c r="BG30" s="89">
        <f>IFERROR(IF($B$2="Tonnes",AppQt.Data!BC137,(AppQt.Data!BC137*ozton*AppQt.Data!BC$7)/1000000),"-")</f>
        <v>21.891223688445162</v>
      </c>
      <c r="BH30" s="89">
        <f>IFERROR(IF($B$2="Tonnes",AppQt.Data!BD137,(AppQt.Data!BD137*ozton*AppQt.Data!BD$7)/1000000),"-")</f>
        <v>18.124510337169443</v>
      </c>
      <c r="BI30" s="89">
        <f>IFERROR(IF($B$2="Tonnes",AppQt.Data!BE137,(AppQt.Data!BE137*ozton*AppQt.Data!BE$7)/1000000),"-")</f>
        <v>31.68098829524785</v>
      </c>
      <c r="BJ30" s="89">
        <f>IFERROR(IF($B$2="Tonnes",AppQt.Data!BF137,(AppQt.Data!BF137*ozton*AppQt.Data!BF$7)/1000000),"-")</f>
        <v>30.988465352878364</v>
      </c>
      <c r="BK30" s="89">
        <f>IFERROR(IF($B$2="Tonnes",AppQt.Data!BG137,(AppQt.Data!BG137*ozton*AppQt.Data!BG$7)/1000000),"-")</f>
        <v>28.613759469274726</v>
      </c>
      <c r="BL30" s="90" t="str">
        <f t="shared" si="6"/>
        <v>▲</v>
      </c>
      <c r="BM30" s="91">
        <f t="shared" si="7"/>
        <v>30.708816814008966</v>
      </c>
    </row>
    <row r="31" spans="1:65" ht="12.75" customHeight="1" x14ac:dyDescent="0.2">
      <c r="A31" s="40"/>
      <c r="B31" s="31" t="s">
        <v>149</v>
      </c>
      <c r="C31" s="89">
        <f>IFERROR(IF($B$2="Tonnes",AppAn.Data!L113,(AppAn.Data!L113*ozton*AppAn.Data!L$6)/1000000),"-")</f>
        <v>3.6976489168542308</v>
      </c>
      <c r="D31" s="89">
        <f>IFERROR(IF($B$2="Tonnes",AppAn.Data!M113,(AppAn.Data!M113*ozton*AppAn.Data!M$6)/1000000),"-")</f>
        <v>5.9480273845080127</v>
      </c>
      <c r="E31" s="89">
        <f>IFERROR(IF($B$2="Tonnes",AppAn.Data!N113,(AppAn.Data!N113*ozton*AppAn.Data!N$6)/1000000),"-")</f>
        <v>4.3955080492447003</v>
      </c>
      <c r="F31" s="89">
        <f>IFERROR(IF($B$2="Tonnes",AppAn.Data!O113,(AppAn.Data!O113*ozton*AppAn.Data!O$6)/1000000),"-")</f>
        <v>6.4483837892543656</v>
      </c>
      <c r="G31" s="89">
        <f>IFERROR(IF($B$2="Tonnes",AppAn.Data!P113,(AppAn.Data!P113*ozton*AppAn.Data!P$6)/1000000),"-")</f>
        <v>4.403688823854357</v>
      </c>
      <c r="H31" s="89">
        <f>IFERROR(IF($B$2="Tonnes",AppAn.Data!Q113,(AppAn.Data!Q113*ozton*AppAn.Data!Q$6)/1000000),"-")</f>
        <v>3.3687885500305317</v>
      </c>
      <c r="I31" s="89">
        <f>IFERROR(IF($B$2="Tonnes",AppAn.Data!R113,(AppAn.Data!R113*ozton*AppAn.Data!R$6)/1000000),"-")</f>
        <v>4.1446467380230079</v>
      </c>
      <c r="J31" s="89">
        <f>IFERROR(IF($B$2="Tonnes",AppAn.Data!S113,(AppAn.Data!S113*ozton*AppAn.Data!S$6)/1000000),"-")</f>
        <v>2.8964706197152563</v>
      </c>
      <c r="K31" s="89">
        <f>IFERROR(IF($B$2="Tonnes",AppAn.Data!T113,(AppAn.Data!T113*ozton*AppAn.Data!T$6)/1000000),"-")</f>
        <v>2.1911259402648056</v>
      </c>
      <c r="L31" s="89">
        <f>IFERROR(IF($B$2="Tonnes",AppAn.Data!U113,(AppAn.Data!U113*ozton*AppAn.Data!U$6)/1000000),"-")</f>
        <v>2.9571382031500746</v>
      </c>
      <c r="M31" s="89">
        <f>IFERROR(IF($B$2="Tonnes",AppAn.Data!V113,(AppAn.Data!V113*ozton*AppAn.Data!V$6)/1000000),"-")</f>
        <v>7.6339372749885399</v>
      </c>
      <c r="N31" s="90" t="str">
        <f t="shared" si="4"/>
        <v>▲</v>
      </c>
      <c r="O31" s="91">
        <f t="shared" si="5"/>
        <v>158.15287452093148</v>
      </c>
      <c r="P31" s="40"/>
      <c r="Q31" s="89">
        <f>IFERROR(IF($B$2="Tonnes",AppQt.Data!M138,(AppQt.Data!M138*ozton*AppQt.Data!M$7)/1000000),"-")</f>
        <v>0.96779173331227752</v>
      </c>
      <c r="R31" s="89">
        <f>IFERROR(IF($B$2="Tonnes",AppQt.Data!N138,(AppQt.Data!N138*ozton*AppQt.Data!N$7)/1000000),"-")</f>
        <v>1.2531912327622181</v>
      </c>
      <c r="S31" s="89">
        <f>IFERROR(IF($B$2="Tonnes",AppQt.Data!O138,(AppQt.Data!O138*ozton*AppQt.Data!O$7)/1000000),"-")</f>
        <v>0.64936996576596662</v>
      </c>
      <c r="T31" s="89">
        <f>IFERROR(IF($B$2="Tonnes",AppQt.Data!P138,(AppQt.Data!P138*ozton*AppQt.Data!P$7)/1000000),"-")</f>
        <v>0.82729598501376889</v>
      </c>
      <c r="U31" s="89">
        <f>IFERROR(IF($B$2="Tonnes",AppQt.Data!Q138,(AppQt.Data!Q138*ozton*AppQt.Data!Q$7)/1000000),"-")</f>
        <v>1.7867573526851634</v>
      </c>
      <c r="V31" s="89">
        <f>IFERROR(IF($B$2="Tonnes",AppQt.Data!R138,(AppQt.Data!R138*ozton*AppQt.Data!R$7)/1000000),"-")</f>
        <v>0.68247807853038589</v>
      </c>
      <c r="W31" s="89">
        <f>IFERROR(IF($B$2="Tonnes",AppQt.Data!S138,(AppQt.Data!S138*ozton*AppQt.Data!S$7)/1000000),"-")</f>
        <v>1.9074956577610158</v>
      </c>
      <c r="X31" s="89">
        <f>IFERROR(IF($B$2="Tonnes",AppQt.Data!T138,(AppQt.Data!T138*ozton*AppQt.Data!T$7)/1000000),"-")</f>
        <v>1.5712962955314476</v>
      </c>
      <c r="Y31" s="89">
        <f>IFERROR(IF($B$2="Tonnes",AppQt.Data!U138,(AppQt.Data!U138*ozton*AppQt.Data!U$7)/1000000),"-")</f>
        <v>1.0950067874177272</v>
      </c>
      <c r="Z31" s="89">
        <f>IFERROR(IF($B$2="Tonnes",AppQt.Data!V138,(AppQt.Data!V138*ozton*AppQt.Data!V$7)/1000000),"-")</f>
        <v>0.70953013467325032</v>
      </c>
      <c r="AA31" s="89">
        <f>IFERROR(IF($B$2="Tonnes",AppQt.Data!W138,(AppQt.Data!W138*ozton*AppQt.Data!W$7)/1000000),"-")</f>
        <v>1.0138166344376189</v>
      </c>
      <c r="AB31" s="89">
        <f>IFERROR(IF($B$2="Tonnes",AppQt.Data!X138,(AppQt.Data!X138*ozton*AppQt.Data!X$7)/1000000),"-")</f>
        <v>1.5771544927161041</v>
      </c>
      <c r="AC31" s="89">
        <f>IFERROR(IF($B$2="Tonnes",AppQt.Data!Y138,(AppQt.Data!Y138*ozton*AppQt.Data!Y$7)/1000000),"-")</f>
        <v>0.95817398407214593</v>
      </c>
      <c r="AD31" s="89">
        <f>IFERROR(IF($B$2="Tonnes",AppQt.Data!Z138,(AppQt.Data!Z138*ozton*AppQt.Data!Z$7)/1000000),"-")</f>
        <v>1.9848233909187234</v>
      </c>
      <c r="AE31" s="89">
        <f>IFERROR(IF($B$2="Tonnes",AppQt.Data!AA138,(AppQt.Data!AA138*ozton*AppQt.Data!AA$7)/1000000),"-")</f>
        <v>1.8390811495548178</v>
      </c>
      <c r="AF31" s="89">
        <f>IFERROR(IF($B$2="Tonnes",AppQt.Data!AB138,(AppQt.Data!AB138*ozton*AppQt.Data!AB$7)/1000000),"-")</f>
        <v>1.6663052647086785</v>
      </c>
      <c r="AG31" s="89">
        <f>IFERROR(IF($B$2="Tonnes",AppQt.Data!AC138,(AppQt.Data!AC138*ozton*AppQt.Data!AC$7)/1000000),"-")</f>
        <v>1.2628709805751752</v>
      </c>
      <c r="AH31" s="89">
        <f>IFERROR(IF($B$2="Tonnes",AppQt.Data!AD138,(AppQt.Data!AD138*ozton*AppQt.Data!AD$7)/1000000),"-")</f>
        <v>1.0008803206879633</v>
      </c>
      <c r="AI31" s="89">
        <f>IFERROR(IF($B$2="Tonnes",AppQt.Data!AE138,(AppQt.Data!AE138*ozton*AppQt.Data!AE$7)/1000000),"-")</f>
        <v>0.75202151834639852</v>
      </c>
      <c r="AJ31" s="89">
        <f>IFERROR(IF($B$2="Tonnes",AppQt.Data!AF138,(AppQt.Data!AF138*ozton*AppQt.Data!AF$7)/1000000),"-")</f>
        <v>1.3879160042448202</v>
      </c>
      <c r="AK31" s="89">
        <f>IFERROR(IF($B$2="Tonnes",AppQt.Data!AG138,(AppQt.Data!AG138*ozton*AppQt.Data!AG$7)/1000000),"-")</f>
        <v>0.87736403848901778</v>
      </c>
      <c r="AL31" s="89">
        <f>IFERROR(IF($B$2="Tonnes",AppQt.Data!AH138,(AppQt.Data!AH138*ozton*AppQt.Data!AH$7)/1000000),"-")</f>
        <v>0.63721257235569473</v>
      </c>
      <c r="AM31" s="89">
        <f>IFERROR(IF($B$2="Tonnes",AppQt.Data!AI138,(AppQt.Data!AI138*ozton*AppQt.Data!AI$7)/1000000),"-")</f>
        <v>1.0216009590962394</v>
      </c>
      <c r="AN31" s="89">
        <f>IFERROR(IF($B$2="Tonnes",AppQt.Data!AJ138,(AppQt.Data!AJ138*ozton*AppQt.Data!AJ$7)/1000000),"-")</f>
        <v>0.83261098008958001</v>
      </c>
      <c r="AO31" s="89">
        <f>IFERROR(IF($B$2="Tonnes",AppQt.Data!AK138,(AppQt.Data!AK138*ozton*AppQt.Data!AK$7)/1000000),"-")</f>
        <v>1.1072963381582757</v>
      </c>
      <c r="AP31" s="89">
        <f>IFERROR(IF($B$2="Tonnes",AppQt.Data!AL138,(AppQt.Data!AL138*ozton*AppQt.Data!AL$7)/1000000),"-")</f>
        <v>1.285948063567786</v>
      </c>
      <c r="AQ31" s="89">
        <f>IFERROR(IF($B$2="Tonnes",AppQt.Data!AM138,(AppQt.Data!AM138*ozton*AppQt.Data!AM$7)/1000000),"-")</f>
        <v>0.63958713601007999</v>
      </c>
      <c r="AR31" s="89">
        <f>IFERROR(IF($B$2="Tonnes",AppQt.Data!AN138,(AppQt.Data!AN138*ozton*AppQt.Data!AN$7)/1000000),"-")</f>
        <v>1.1118152002868662</v>
      </c>
      <c r="AS31" s="89">
        <f>IFERROR(IF($B$2="Tonnes",AppQt.Data!AO138,(AppQt.Data!AO138*ozton*AppQt.Data!AO$7)/1000000),"-")</f>
        <v>1.3225105710288187</v>
      </c>
      <c r="AT31" s="89">
        <f>IFERROR(IF($B$2="Tonnes",AppQt.Data!AP138,(AppQt.Data!AP138*ozton*AppQt.Data!AP$7)/1000000),"-")</f>
        <v>0.30716801729824783</v>
      </c>
      <c r="AU31" s="89">
        <f>IFERROR(IF($B$2="Tonnes",AppQt.Data!AQ138,(AppQt.Data!AQ138*ozton*AppQt.Data!AQ$7)/1000000),"-")</f>
        <v>0.57989172597880834</v>
      </c>
      <c r="AV31" s="89">
        <f>IFERROR(IF($B$2="Tonnes",AppQt.Data!AR138,(AppQt.Data!AR138*ozton*AppQt.Data!AR$7)/1000000),"-")</f>
        <v>0.68690030540938141</v>
      </c>
      <c r="AW31" s="89">
        <f>IFERROR(IF($B$2="Tonnes",AppQt.Data!AS138,(AppQt.Data!AS138*ozton*AppQt.Data!AS$7)/1000000),"-")</f>
        <v>0.62415330217896292</v>
      </c>
      <c r="AX31" s="89">
        <f>IFERROR(IF($B$2="Tonnes",AppQt.Data!AT138,(AppQt.Data!AT138*ozton*AppQt.Data!AT$7)/1000000),"-")</f>
        <v>0.42827528234409074</v>
      </c>
      <c r="AY31" s="89">
        <f>IFERROR(IF($B$2="Tonnes",AppQt.Data!AU138,(AppQt.Data!AU138*ozton*AppQt.Data!AU$7)/1000000),"-")</f>
        <v>0.62807392338377532</v>
      </c>
      <c r="AZ31" s="89">
        <f>IFERROR(IF($B$2="Tonnes",AppQt.Data!AV138,(AppQt.Data!AV138*ozton*AppQt.Data!AV$7)/1000000),"-")</f>
        <v>0.51062343235797658</v>
      </c>
      <c r="BA31" s="89">
        <f>IFERROR(IF($B$2="Tonnes",AppQt.Data!AW138,(AppQt.Data!AW138*ozton*AppQt.Data!AW$7)/1000000),"-")</f>
        <v>0.94161244689779822</v>
      </c>
      <c r="BB31" s="89">
        <f>IFERROR(IF($B$2="Tonnes",AppQt.Data!AX138,(AppQt.Data!AX138*ozton*AppQt.Data!AX$7)/1000000),"-")</f>
        <v>0.49906668307939422</v>
      </c>
      <c r="BC31" s="89">
        <f>IFERROR(IF($B$2="Tonnes",AppQt.Data!AY138,(AppQt.Data!AY138*ozton*AppQt.Data!AY$7)/1000000),"-")</f>
        <v>0.66935547434135945</v>
      </c>
      <c r="BD31" s="89">
        <f>IFERROR(IF($B$2="Tonnes",AppQt.Data!AZ138,(AppQt.Data!AZ138*ozton*AppQt.Data!AZ$7)/1000000),"-")</f>
        <v>0.84710359883152275</v>
      </c>
      <c r="BE31" s="89">
        <f>IFERROR(IF($B$2="Tonnes",AppQt.Data!BA138,(AppQt.Data!BA138*ozton*AppQt.Data!BA$7)/1000000),"-")</f>
        <v>1.7000121950461562</v>
      </c>
      <c r="BF31" s="89">
        <f>IFERROR(IF($B$2="Tonnes",AppQt.Data!BB138,(AppQt.Data!BB138*ozton*AppQt.Data!BB$7)/1000000),"-")</f>
        <v>2.0468401852067331</v>
      </c>
      <c r="BG31" s="89">
        <f>IFERROR(IF($B$2="Tonnes",AppQt.Data!BC138,(AppQt.Data!BC138*ozton*AppQt.Data!BC$7)/1000000),"-")</f>
        <v>2.2568698414108188</v>
      </c>
      <c r="BH31" s="89">
        <f>IFERROR(IF($B$2="Tonnes",AppQt.Data!BD138,(AppQt.Data!BD138*ozton*AppQt.Data!BD$7)/1000000),"-")</f>
        <v>1.6302150533248323</v>
      </c>
      <c r="BI31" s="89">
        <f>IFERROR(IF($B$2="Tonnes",AppQt.Data!BE138,(AppQt.Data!BE138*ozton*AppQt.Data!BE$7)/1000000),"-")</f>
        <v>2.4172152488554035</v>
      </c>
      <c r="BJ31" s="89">
        <f>IFERROR(IF($B$2="Tonnes",AppQt.Data!BF138,(AppQt.Data!BF138*ozton*AppQt.Data!BF$7)/1000000),"-")</f>
        <v>2.6372620501066053</v>
      </c>
      <c r="BK31" s="89">
        <f>IFERROR(IF($B$2="Tonnes",AppQt.Data!BG138,(AppQt.Data!BG138*ozton*AppQt.Data!BG$7)/1000000),"-")</f>
        <v>1.7588240139117173</v>
      </c>
      <c r="BL31" s="90" t="str">
        <f t="shared" si="6"/>
        <v>▼</v>
      </c>
      <c r="BM31" s="91">
        <f t="shared" si="7"/>
        <v>-22.067990734802954</v>
      </c>
    </row>
    <row r="32" spans="1:65" ht="12.75" customHeight="1" x14ac:dyDescent="0.2">
      <c r="A32" s="40"/>
      <c r="B32" s="31" t="s">
        <v>150</v>
      </c>
      <c r="C32" s="89">
        <f>IFERROR(IF($B$2="Tonnes",AppAn.Data!L114,(AppAn.Data!L114*ozton*AppAn.Data!L$6)/1000000),"-")</f>
        <v>4.7022852363929859</v>
      </c>
      <c r="D32" s="89">
        <f>IFERROR(IF($B$2="Tonnes",AppAn.Data!M114,(AppAn.Data!M114*ozton*AppAn.Data!M$6)/1000000),"-")</f>
        <v>2.9430893248125738</v>
      </c>
      <c r="E32" s="89">
        <f>IFERROR(IF($B$2="Tonnes",AppAn.Data!N114,(AppAn.Data!N114*ozton*AppAn.Data!N$6)/1000000),"-")</f>
        <v>3.0949473031515797</v>
      </c>
      <c r="F32" s="89">
        <f>IFERROR(IF($B$2="Tonnes",AppAn.Data!O114,(AppAn.Data!O114*ozton*AppAn.Data!O$6)/1000000),"-")</f>
        <v>2.5135073519312785</v>
      </c>
      <c r="G32" s="89">
        <f>IFERROR(IF($B$2="Tonnes",AppAn.Data!P114,(AppAn.Data!P114*ozton*AppAn.Data!P$6)/1000000),"-")</f>
        <v>2.2071185516342746</v>
      </c>
      <c r="H32" s="89">
        <f>IFERROR(IF($B$2="Tonnes",AppAn.Data!Q114,(AppAn.Data!Q114*ozton*AppAn.Data!Q$6)/1000000),"-")</f>
        <v>2.3776255271064661</v>
      </c>
      <c r="I32" s="89">
        <f>IFERROR(IF($B$2="Tonnes",AppAn.Data!R114,(AppAn.Data!R114*ozton*AppAn.Data!R$6)/1000000),"-")</f>
        <v>2.2759499915461419</v>
      </c>
      <c r="J32" s="89">
        <f>IFERROR(IF($B$2="Tonnes",AppAn.Data!S114,(AppAn.Data!S114*ozton*AppAn.Data!S$6)/1000000),"-")</f>
        <v>2.7090011375758145</v>
      </c>
      <c r="K32" s="89">
        <f>IFERROR(IF($B$2="Tonnes",AppAn.Data!T114,(AppAn.Data!T114*ozton*AppAn.Data!T$6)/1000000),"-")</f>
        <v>2.044515649662408</v>
      </c>
      <c r="L32" s="89">
        <f>IFERROR(IF($B$2="Tonnes",AppAn.Data!U114,(AppAn.Data!U114*ozton*AppAn.Data!U$6)/1000000),"-")</f>
        <v>1.4242933419921195</v>
      </c>
      <c r="M32" s="89">
        <f>IFERROR(IF($B$2="Tonnes",AppAn.Data!V114,(AppAn.Data!V114*ozton*AppAn.Data!V$6)/1000000),"-")</f>
        <v>0.86794378770338021</v>
      </c>
      <c r="N32" s="90" t="str">
        <f t="shared" si="4"/>
        <v>▼</v>
      </c>
      <c r="O32" s="91">
        <f t="shared" si="5"/>
        <v>-39.061444569458473</v>
      </c>
      <c r="P32" s="40"/>
      <c r="Q32" s="89">
        <f>IFERROR(IF($B$2="Tonnes",AppQt.Data!M139,(AppQt.Data!M139*ozton*AppQt.Data!M$7)/1000000),"-")</f>
        <v>1.0362938102623565</v>
      </c>
      <c r="R32" s="89">
        <f>IFERROR(IF($B$2="Tonnes",AppQt.Data!N139,(AppQt.Data!N139*ozton*AppQt.Data!N$7)/1000000),"-")</f>
        <v>1.4758274196311387</v>
      </c>
      <c r="S32" s="89">
        <f>IFERROR(IF($B$2="Tonnes",AppQt.Data!O139,(AppQt.Data!O139*ozton*AppQt.Data!O$7)/1000000),"-")</f>
        <v>1.2475315590106413</v>
      </c>
      <c r="T32" s="89">
        <f>IFERROR(IF($B$2="Tonnes",AppQt.Data!P139,(AppQt.Data!P139*ozton*AppQt.Data!P$7)/1000000),"-")</f>
        <v>0.94263244748884989</v>
      </c>
      <c r="U32" s="89">
        <f>IFERROR(IF($B$2="Tonnes",AppQt.Data!Q139,(AppQt.Data!Q139*ozton*AppQt.Data!Q$7)/1000000),"-")</f>
        <v>0.62721733931218804</v>
      </c>
      <c r="V32" s="89">
        <f>IFERROR(IF($B$2="Tonnes",AppQt.Data!R139,(AppQt.Data!R139*ozton*AppQt.Data!R$7)/1000000),"-")</f>
        <v>0.9986754000716892</v>
      </c>
      <c r="W32" s="89">
        <f>IFERROR(IF($B$2="Tonnes",AppQt.Data!S139,(AppQt.Data!S139*ozton*AppQt.Data!S$7)/1000000),"-")</f>
        <v>0.70840191855932677</v>
      </c>
      <c r="X32" s="89">
        <f>IFERROR(IF($B$2="Tonnes",AppQt.Data!T139,(AppQt.Data!T139*ozton*AppQt.Data!T$7)/1000000),"-")</f>
        <v>0.60879466686937</v>
      </c>
      <c r="Y32" s="89">
        <f>IFERROR(IF($B$2="Tonnes",AppQt.Data!U139,(AppQt.Data!U139*ozton*AppQt.Data!U$7)/1000000),"-")</f>
        <v>0.82088649698807781</v>
      </c>
      <c r="Z32" s="89">
        <f>IFERROR(IF($B$2="Tonnes",AppQt.Data!V139,(AppQt.Data!V139*ozton*AppQt.Data!V$7)/1000000),"-")</f>
        <v>0.62518103950632709</v>
      </c>
      <c r="AA32" s="89">
        <f>IFERROR(IF($B$2="Tonnes",AppQt.Data!W139,(AppQt.Data!W139*ozton*AppQt.Data!W$7)/1000000),"-")</f>
        <v>0.77093543783045493</v>
      </c>
      <c r="AB32" s="89">
        <f>IFERROR(IF($B$2="Tonnes",AppQt.Data!X139,(AppQt.Data!X139*ozton*AppQt.Data!X$7)/1000000),"-")</f>
        <v>0.87794432882672013</v>
      </c>
      <c r="AC32" s="89">
        <f>IFERROR(IF($B$2="Tonnes",AppQt.Data!Y139,(AppQt.Data!Y139*ozton*AppQt.Data!Y$7)/1000000),"-")</f>
        <v>0.55663543547555161</v>
      </c>
      <c r="AD32" s="89">
        <f>IFERROR(IF($B$2="Tonnes",AppQt.Data!Z139,(AppQt.Data!Z139*ozton*AppQt.Data!Z$7)/1000000),"-")</f>
        <v>0.54522366078629048</v>
      </c>
      <c r="AE32" s="89">
        <f>IFERROR(IF($B$2="Tonnes",AppQt.Data!AA139,(AppQt.Data!AA139*ozton*AppQt.Data!AA$7)/1000000),"-")</f>
        <v>0.66950825566943639</v>
      </c>
      <c r="AF32" s="89">
        <f>IFERROR(IF($B$2="Tonnes",AppQt.Data!AB139,(AppQt.Data!AB139*ozton*AppQt.Data!AB$7)/1000000),"-")</f>
        <v>0.74213999999999991</v>
      </c>
      <c r="AG32" s="89">
        <f>IFERROR(IF($B$2="Tonnes",AppQt.Data!AC139,(AppQt.Data!AC139*ozton*AppQt.Data!AC$7)/1000000),"-")</f>
        <v>0.6869621660734665</v>
      </c>
      <c r="AH32" s="89">
        <f>IFERROR(IF($B$2="Tonnes",AppQt.Data!AD139,(AppQt.Data!AD139*ozton*AppQt.Data!AD$7)/1000000),"-")</f>
        <v>0.36969287836453696</v>
      </c>
      <c r="AI32" s="89">
        <f>IFERROR(IF($B$2="Tonnes",AppQt.Data!AE139,(AppQt.Data!AE139*ozton*AppQt.Data!AE$7)/1000000),"-")</f>
        <v>0.46000636314919841</v>
      </c>
      <c r="AJ32" s="89">
        <f>IFERROR(IF($B$2="Tonnes",AppQt.Data!AF139,(AppQt.Data!AF139*ozton*AppQt.Data!AF$7)/1000000),"-")</f>
        <v>0.69045714404707303</v>
      </c>
      <c r="AK32" s="89">
        <f>IFERROR(IF($B$2="Tonnes",AppQt.Data!AG139,(AppQt.Data!AG139*ozton*AppQt.Data!AG$7)/1000000),"-")</f>
        <v>0.53636195950359244</v>
      </c>
      <c r="AL32" s="89">
        <f>IFERROR(IF($B$2="Tonnes",AppQt.Data!AH139,(AppQt.Data!AH139*ozton*AppQt.Data!AH$7)/1000000),"-")</f>
        <v>0.42077686423439403</v>
      </c>
      <c r="AM32" s="89">
        <f>IFERROR(IF($B$2="Tonnes",AppQt.Data!AI139,(AppQt.Data!AI139*ozton*AppQt.Data!AI$7)/1000000),"-")</f>
        <v>0.80866408509844168</v>
      </c>
      <c r="AN32" s="89">
        <f>IFERROR(IF($B$2="Tonnes",AppQt.Data!AJ139,(AppQt.Data!AJ139*ozton*AppQt.Data!AJ$7)/1000000),"-")</f>
        <v>0.61182261827003814</v>
      </c>
      <c r="AO32" s="89">
        <f>IFERROR(IF($B$2="Tonnes",AppQt.Data!AK139,(AppQt.Data!AK139*ozton*AppQt.Data!AK$7)/1000000),"-")</f>
        <v>0.63034636064197069</v>
      </c>
      <c r="AP32" s="89">
        <f>IFERROR(IF($B$2="Tonnes",AppQt.Data!AL139,(AppQt.Data!AL139*ozton*AppQt.Data!AL$7)/1000000),"-")</f>
        <v>0.32547252029485862</v>
      </c>
      <c r="AQ32" s="89">
        <f>IFERROR(IF($B$2="Tonnes",AppQt.Data!AM139,(AppQt.Data!AM139*ozton*AppQt.Data!AM$7)/1000000),"-")</f>
        <v>0.66006555530465616</v>
      </c>
      <c r="AR32" s="89">
        <f>IFERROR(IF($B$2="Tonnes",AppQt.Data!AN139,(AppQt.Data!AN139*ozton*AppQt.Data!AN$7)/1000000),"-")</f>
        <v>0.66006555530465616</v>
      </c>
      <c r="AS32" s="89">
        <f>IFERROR(IF($B$2="Tonnes",AppQt.Data!AO139,(AppQt.Data!AO139*ozton*AppQt.Data!AO$7)/1000000),"-")</f>
        <v>0.84157192871139308</v>
      </c>
      <c r="AT32" s="89">
        <f>IFERROR(IF($B$2="Tonnes",AppQt.Data!AP139,(AppQt.Data!AP139*ozton*AppQt.Data!AP$7)/1000000),"-")</f>
        <v>0.49374724269851639</v>
      </c>
      <c r="AU32" s="89">
        <f>IFERROR(IF($B$2="Tonnes",AppQt.Data!AQ139,(AppQt.Data!AQ139*ozton*AppQt.Data!AQ$7)/1000000),"-")</f>
        <v>0.77043496551273705</v>
      </c>
      <c r="AV32" s="89">
        <f>IFERROR(IF($B$2="Tonnes",AppQt.Data!AR139,(AppQt.Data!AR139*ozton*AppQt.Data!AR$7)/1000000),"-")</f>
        <v>0.60324700065316772</v>
      </c>
      <c r="AW32" s="89">
        <f>IFERROR(IF($B$2="Tonnes",AppQt.Data!AS139,(AppQt.Data!AS139*ozton*AppQt.Data!AS$7)/1000000),"-")</f>
        <v>0.83207437308828924</v>
      </c>
      <c r="AX32" s="89">
        <f>IFERROR(IF($B$2="Tonnes",AppQt.Data!AT139,(AppQt.Data!AT139*ozton*AppQt.Data!AT$7)/1000000),"-")</f>
        <v>0.2825979370647948</v>
      </c>
      <c r="AY32" s="89">
        <f>IFERROR(IF($B$2="Tonnes",AppQt.Data!AU139,(AppQt.Data!AU139*ozton*AppQt.Data!AU$7)/1000000),"-")</f>
        <v>0.50061170849850123</v>
      </c>
      <c r="AZ32" s="89">
        <f>IFERROR(IF($B$2="Tonnes",AppQt.Data!AV139,(AppQt.Data!AV139*ozton*AppQt.Data!AV$7)/1000000),"-")</f>
        <v>0.42923163101082307</v>
      </c>
      <c r="BA32" s="89">
        <f>IFERROR(IF($B$2="Tonnes",AppQt.Data!AW139,(AppQt.Data!AW139*ozton*AppQt.Data!AW$7)/1000000),"-")</f>
        <v>0.36200728491349748</v>
      </c>
      <c r="BB32" s="89">
        <f>IFERROR(IF($B$2="Tonnes",AppQt.Data!AX139,(AppQt.Data!AX139*ozton*AppQt.Data!AX$7)/1000000),"-")</f>
        <v>0.24723604666053095</v>
      </c>
      <c r="BC32" s="89">
        <f>IFERROR(IF($B$2="Tonnes",AppQt.Data!AY139,(AppQt.Data!AY139*ozton*AppQt.Data!AY$7)/1000000),"-")</f>
        <v>0.39433772270588485</v>
      </c>
      <c r="BD32" s="89">
        <f>IFERROR(IF($B$2="Tonnes",AppQt.Data!AZ139,(AppQt.Data!AZ139*ozton*AppQt.Data!AZ$7)/1000000),"-")</f>
        <v>0.42071228771220626</v>
      </c>
      <c r="BE32" s="89">
        <f>IFERROR(IF($B$2="Tonnes",AppQt.Data!BA139,(AppQt.Data!BA139*ozton*AppQt.Data!BA$7)/1000000),"-")</f>
        <v>0.23375348630968901</v>
      </c>
      <c r="BF32" s="89">
        <f>IFERROR(IF($B$2="Tonnes",AppQt.Data!BB139,(AppQt.Data!BB139*ozton*AppQt.Data!BB$7)/1000000),"-")</f>
        <v>0.18579377368939287</v>
      </c>
      <c r="BG32" s="89">
        <f>IFERROR(IF($B$2="Tonnes",AppQt.Data!BC139,(AppQt.Data!BC139*ozton*AppQt.Data!BC$7)/1000000),"-")</f>
        <v>0.24077594039799632</v>
      </c>
      <c r="BH32" s="89">
        <f>IFERROR(IF($B$2="Tonnes",AppQt.Data!BD139,(AppQt.Data!BD139*ozton*AppQt.Data!BD$7)/1000000),"-")</f>
        <v>0.20762058730630192</v>
      </c>
      <c r="BI32" s="89">
        <f>IFERROR(IF($B$2="Tonnes",AppQt.Data!BE139,(AppQt.Data!BE139*ozton*AppQt.Data!BE$7)/1000000),"-")</f>
        <v>0.34342181423998569</v>
      </c>
      <c r="BJ32" s="89">
        <f>IFERROR(IF($B$2="Tonnes",AppQt.Data!BF139,(AppQt.Data!BF139*ozton*AppQt.Data!BF$7)/1000000),"-")</f>
        <v>0.34646548162824731</v>
      </c>
      <c r="BK32" s="89">
        <f>IFERROR(IF($B$2="Tonnes",AppQt.Data!BG139,(AppQt.Data!BG139*ozton*AppQt.Data!BG$7)/1000000),"-")</f>
        <v>0.36537484869085818</v>
      </c>
      <c r="BL32" s="90" t="str">
        <f t="shared" si="6"/>
        <v>▲</v>
      </c>
      <c r="BM32" s="91">
        <f t="shared" si="7"/>
        <v>51.748903186465853</v>
      </c>
    </row>
    <row r="33" spans="1:65" ht="12.75" customHeight="1" x14ac:dyDescent="0.2">
      <c r="A33" s="40"/>
      <c r="B33" s="31" t="s">
        <v>151</v>
      </c>
      <c r="C33" s="89">
        <f>IFERROR(IF($B$2="Tonnes",AppAn.Data!L115,(AppAn.Data!L115*ozton*AppAn.Data!L$6)/1000000),"-")</f>
        <v>0.49615733333333334</v>
      </c>
      <c r="D33" s="89">
        <f>IFERROR(IF($B$2="Tonnes",AppAn.Data!M115,(AppAn.Data!M115*ozton*AppAn.Data!M$6)/1000000),"-")</f>
        <v>0.91359250000000003</v>
      </c>
      <c r="E33" s="89">
        <f>IFERROR(IF($B$2="Tonnes",AppAn.Data!N115,(AppAn.Data!N115*ozton*AppAn.Data!N$6)/1000000),"-")</f>
        <v>0.9982312499999999</v>
      </c>
      <c r="F33" s="89">
        <f>IFERROR(IF($B$2="Tonnes",AppAn.Data!O115,(AppAn.Data!O115*ozton*AppAn.Data!O$6)/1000000),"-")</f>
        <v>1.3852870312500001</v>
      </c>
      <c r="G33" s="89">
        <f>IFERROR(IF($B$2="Tonnes",AppAn.Data!P115,(AppAn.Data!P115*ozton*AppAn.Data!P$6)/1000000),"-")</f>
        <v>1.2994600000000001</v>
      </c>
      <c r="H33" s="89">
        <f>IFERROR(IF($B$2="Tonnes",AppAn.Data!Q115,(AppAn.Data!Q115*ozton*AppAn.Data!Q$6)/1000000),"-")</f>
        <v>1.4175</v>
      </c>
      <c r="I33" s="89">
        <f>IFERROR(IF($B$2="Tonnes",AppAn.Data!R115,(AppAn.Data!R115*ozton*AppAn.Data!R$6)/1000000),"-")</f>
        <v>1.2757500000000002</v>
      </c>
      <c r="J33" s="89">
        <f>IFERROR(IF($B$2="Tonnes",AppAn.Data!S115,(AppAn.Data!S115*ozton*AppAn.Data!S$6)/1000000),"-")</f>
        <v>1.0305500000000001</v>
      </c>
      <c r="K33" s="89">
        <f>IFERROR(IF($B$2="Tonnes",AppAn.Data!T115,(AppAn.Data!T115*ozton*AppAn.Data!T$6)/1000000),"-")</f>
        <v>0.92749500000000018</v>
      </c>
      <c r="L33" s="89">
        <f>IFERROR(IF($B$2="Tonnes",AppAn.Data!U115,(AppAn.Data!U115*ozton*AppAn.Data!U$6)/1000000),"-")</f>
        <v>0.88112025000000016</v>
      </c>
      <c r="M33" s="89">
        <f>IFERROR(IF($B$2="Tonnes",AppAn.Data!V115,(AppAn.Data!V115*ozton*AppAn.Data!V$6)/1000000),"-")</f>
        <v>1.430272875</v>
      </c>
      <c r="N33" s="90" t="str">
        <f t="shared" si="4"/>
        <v>▲</v>
      </c>
      <c r="O33" s="91">
        <f t="shared" si="5"/>
        <v>62.324367757976248</v>
      </c>
      <c r="P33" s="40"/>
      <c r="Q33" s="89">
        <f>IFERROR(IF($B$2="Tonnes",AppQt.Data!M140,(AppQt.Data!M140*ozton*AppQt.Data!M$7)/1000000),"-")</f>
        <v>6.1538666666666665E-2</v>
      </c>
      <c r="R33" s="89">
        <f>IFERROR(IF($B$2="Tonnes",AppQt.Data!N140,(AppQt.Data!N140*ozton*AppQt.Data!N$7)/1000000),"-")</f>
        <v>7.3077333333333341E-2</v>
      </c>
      <c r="S33" s="89">
        <f>IFERROR(IF($B$2="Tonnes",AppQt.Data!O140,(AppQt.Data!O140*ozton*AppQt.Data!O$7)/1000000),"-")</f>
        <v>0.16923199999999999</v>
      </c>
      <c r="T33" s="89">
        <f>IFERROR(IF($B$2="Tonnes",AppQt.Data!P140,(AppQt.Data!P140*ozton*AppQt.Data!P$7)/1000000),"-")</f>
        <v>0.19230933333333333</v>
      </c>
      <c r="U33" s="89">
        <f>IFERROR(IF($B$2="Tonnes",AppQt.Data!Q140,(AppQt.Data!Q140*ozton*AppQt.Data!Q$7)/1000000),"-")</f>
        <v>8.6793055555555554E-2</v>
      </c>
      <c r="V33" s="89">
        <f>IFERROR(IF($B$2="Tonnes",AppQt.Data!R140,(AppQt.Data!R140*ozton*AppQt.Data!R$7)/1000000),"-")</f>
        <v>0.18830333333333335</v>
      </c>
      <c r="W33" s="89">
        <f>IFERROR(IF($B$2="Tonnes",AppQt.Data!S140,(AppQt.Data!S140*ozton*AppQt.Data!S$7)/1000000),"-")</f>
        <v>0.20302055555555557</v>
      </c>
      <c r="X33" s="89">
        <f>IFERROR(IF($B$2="Tonnes",AppQt.Data!T140,(AppQt.Data!T140*ozton*AppQt.Data!T$7)/1000000),"-")</f>
        <v>0.43547555555555562</v>
      </c>
      <c r="Y33" s="89">
        <f>IFERROR(IF($B$2="Tonnes",AppQt.Data!U140,(AppQt.Data!U140*ozton*AppQt.Data!U$7)/1000000),"-")</f>
        <v>0.18152875000000002</v>
      </c>
      <c r="Z33" s="89">
        <f>IFERROR(IF($B$2="Tonnes",AppQt.Data!V140,(AppQt.Data!V140*ozton*AppQt.Data!V$7)/1000000),"-")</f>
        <v>9.5293749999999997E-2</v>
      </c>
      <c r="AA33" s="89">
        <f>IFERROR(IF($B$2="Tonnes",AppQt.Data!W140,(AppQt.Data!W140*ozton*AppQt.Data!W$7)/1000000),"-")</f>
        <v>0.19964625</v>
      </c>
      <c r="AB33" s="89">
        <f>IFERROR(IF($B$2="Tonnes",AppQt.Data!X140,(AppQt.Data!X140*ozton*AppQt.Data!X$7)/1000000),"-")</f>
        <v>0.52176249999999991</v>
      </c>
      <c r="AC33" s="89">
        <f>IFERROR(IF($B$2="Tonnes",AppQt.Data!Y140,(AppQt.Data!Y140*ozton*AppQt.Data!Y$7)/1000000),"-")</f>
        <v>0.27291976562499998</v>
      </c>
      <c r="AD33" s="89">
        <f>IFERROR(IF($B$2="Tonnes",AppQt.Data!Z140,(AppQt.Data!Z140*ozton*AppQt.Data!Z$7)/1000000),"-")</f>
        <v>0.39045984374999998</v>
      </c>
      <c r="AE33" s="89">
        <f>IFERROR(IF($B$2="Tonnes",AppQt.Data!AA140,(AppQt.Data!AA140*ozton*AppQt.Data!AA$7)/1000000),"-")</f>
        <v>0.39821742187500003</v>
      </c>
      <c r="AF33" s="89">
        <f>IFERROR(IF($B$2="Tonnes",AppQt.Data!AB140,(AppQt.Data!AB140*ozton*AppQt.Data!AB$7)/1000000),"-")</f>
        <v>0.32369000000000003</v>
      </c>
      <c r="AG33" s="89">
        <f>IFERROR(IF($B$2="Tonnes",AppQt.Data!AC140,(AppQt.Data!AC140*ozton*AppQt.Data!AC$7)/1000000),"-")</f>
        <v>0.41438999999999998</v>
      </c>
      <c r="AH33" s="89">
        <f>IFERROR(IF($B$2="Tonnes",AppQt.Data!AD140,(AppQt.Data!AD140*ozton*AppQt.Data!AD$7)/1000000),"-")</f>
        <v>0.26169000000000003</v>
      </c>
      <c r="AI33" s="89">
        <f>IFERROR(IF($B$2="Tonnes",AppQt.Data!AE140,(AppQt.Data!AE140*ozton*AppQt.Data!AE$7)/1000000),"-")</f>
        <v>0.31169000000000002</v>
      </c>
      <c r="AJ33" s="89">
        <f>IFERROR(IF($B$2="Tonnes",AppQt.Data!AF140,(AppQt.Data!AF140*ozton*AppQt.Data!AF$7)/1000000),"-")</f>
        <v>0.31169000000000002</v>
      </c>
      <c r="AK33" s="89">
        <f>IFERROR(IF($B$2="Tonnes",AppQt.Data!AG140,(AppQt.Data!AG140*ozton*AppQt.Data!AG$7)/1000000),"-")</f>
        <v>0.35</v>
      </c>
      <c r="AL33" s="89">
        <f>IFERROR(IF($B$2="Tonnes",AppQt.Data!AH140,(AppQt.Data!AH140*ozton*AppQt.Data!AH$7)/1000000),"-")</f>
        <v>0.35</v>
      </c>
      <c r="AM33" s="89">
        <f>IFERROR(IF($B$2="Tonnes",AppQt.Data!AI140,(AppQt.Data!AI140*ozton*AppQt.Data!AI$7)/1000000),"-")</f>
        <v>0.35</v>
      </c>
      <c r="AN33" s="89">
        <f>IFERROR(IF($B$2="Tonnes",AppQt.Data!AJ140,(AppQt.Data!AJ140*ozton*AppQt.Data!AJ$7)/1000000),"-")</f>
        <v>0.36750000000000005</v>
      </c>
      <c r="AO33" s="89">
        <f>IFERROR(IF($B$2="Tonnes",AppQt.Data!AK140,(AppQt.Data!AK140*ozton*AppQt.Data!AK$7)/1000000),"-")</f>
        <v>0.315</v>
      </c>
      <c r="AP33" s="89">
        <f>IFERROR(IF($B$2="Tonnes",AppQt.Data!AL140,(AppQt.Data!AL140*ozton*AppQt.Data!AL$7)/1000000),"-")</f>
        <v>0.315</v>
      </c>
      <c r="AQ33" s="89">
        <f>IFERROR(IF($B$2="Tonnes",AppQt.Data!AM140,(AppQt.Data!AM140*ozton*AppQt.Data!AM$7)/1000000),"-")</f>
        <v>0.315</v>
      </c>
      <c r="AR33" s="89">
        <f>IFERROR(IF($B$2="Tonnes",AppQt.Data!AN140,(AppQt.Data!AN140*ozton*AppQt.Data!AN$7)/1000000),"-")</f>
        <v>0.33075000000000004</v>
      </c>
      <c r="AS33" s="89">
        <f>IFERROR(IF($B$2="Tonnes",AppQt.Data!AO140,(AppQt.Data!AO140*ozton*AppQt.Data!AO$7)/1000000),"-")</f>
        <v>0.28350000000000003</v>
      </c>
      <c r="AT33" s="89">
        <f>IFERROR(IF($B$2="Tonnes",AppQt.Data!AP140,(AppQt.Data!AP140*ozton*AppQt.Data!AP$7)/1000000),"-")</f>
        <v>0.23100000000000001</v>
      </c>
      <c r="AU33" s="89">
        <f>IFERROR(IF($B$2="Tonnes",AppQt.Data!AQ140,(AppQt.Data!AQ140*ozton*AppQt.Data!AQ$7)/1000000),"-")</f>
        <v>0.23100000000000001</v>
      </c>
      <c r="AV33" s="89">
        <f>IFERROR(IF($B$2="Tonnes",AppQt.Data!AR140,(AppQt.Data!AR140*ozton*AppQt.Data!AR$7)/1000000),"-")</f>
        <v>0.28505000000000003</v>
      </c>
      <c r="AW33" s="89">
        <f>IFERROR(IF($B$2="Tonnes",AppQt.Data!AS140,(AppQt.Data!AS140*ozton*AppQt.Data!AS$7)/1000000),"-")</f>
        <v>0.25515000000000004</v>
      </c>
      <c r="AX33" s="89">
        <f>IFERROR(IF($B$2="Tonnes",AppQt.Data!AT140,(AppQt.Data!AT140*ozton*AppQt.Data!AT$7)/1000000),"-")</f>
        <v>0.20790000000000003</v>
      </c>
      <c r="AY33" s="89">
        <f>IFERROR(IF($B$2="Tonnes",AppQt.Data!AU140,(AppQt.Data!AU140*ozton*AppQt.Data!AU$7)/1000000),"-")</f>
        <v>0.20790000000000003</v>
      </c>
      <c r="AZ33" s="89">
        <f>IFERROR(IF($B$2="Tonnes",AppQt.Data!AV140,(AppQt.Data!AV140*ozton*AppQt.Data!AV$7)/1000000),"-")</f>
        <v>0.25654500000000002</v>
      </c>
      <c r="BA33" s="89">
        <f>IFERROR(IF($B$2="Tonnes",AppQt.Data!AW140,(AppQt.Data!AW140*ozton*AppQt.Data!AW$7)/1000000),"-")</f>
        <v>0.24239250000000004</v>
      </c>
      <c r="BB33" s="89">
        <f>IFERROR(IF($B$2="Tonnes",AppQt.Data!AX140,(AppQt.Data!AX140*ozton*AppQt.Data!AX$7)/1000000),"-")</f>
        <v>0.19750500000000001</v>
      </c>
      <c r="BC33" s="89">
        <f>IFERROR(IF($B$2="Tonnes",AppQt.Data!AY140,(AppQt.Data!AY140*ozton*AppQt.Data!AY$7)/1000000),"-")</f>
        <v>0.19750500000000001</v>
      </c>
      <c r="BD33" s="89">
        <f>IFERROR(IF($B$2="Tonnes",AppQt.Data!AZ140,(AppQt.Data!AZ140*ozton*AppQt.Data!AZ$7)/1000000),"-")</f>
        <v>0.24371775000000001</v>
      </c>
      <c r="BE33" s="89">
        <f>IFERROR(IF($B$2="Tonnes",AppQt.Data!BA140,(AppQt.Data!BA140*ozton*AppQt.Data!BA$7)/1000000),"-")</f>
        <v>0.23027287500000004</v>
      </c>
      <c r="BF33" s="89">
        <f>IFERROR(IF($B$2="Tonnes",AppQt.Data!BB140,(AppQt.Data!BB140*ozton*AppQt.Data!BB$7)/1000000),"-")</f>
        <v>0.4</v>
      </c>
      <c r="BG33" s="89">
        <f>IFERROR(IF($B$2="Tonnes",AppQt.Data!BC140,(AppQt.Data!BC140*ozton*AppQt.Data!BC$7)/1000000),"-")</f>
        <v>0.4</v>
      </c>
      <c r="BH33" s="89">
        <f>IFERROR(IF($B$2="Tonnes",AppQt.Data!BD140,(AppQt.Data!BD140*ozton*AppQt.Data!BD$7)/1000000),"-")</f>
        <v>0.4</v>
      </c>
      <c r="BI33" s="89">
        <f>IFERROR(IF($B$2="Tonnes",AppQt.Data!BE140,(AppQt.Data!BE140*ozton*AppQt.Data!BE$7)/1000000),"-")</f>
        <v>0.4</v>
      </c>
      <c r="BJ33" s="89">
        <f>IFERROR(IF($B$2="Tonnes",AppQt.Data!BF140,(AppQt.Data!BF140*ozton*AppQt.Data!BF$7)/1000000),"-")</f>
        <v>0.4</v>
      </c>
      <c r="BK33" s="89">
        <f>IFERROR(IF($B$2="Tonnes",AppQt.Data!BG140,(AppQt.Data!BG140*ozton*AppQt.Data!BG$7)/1000000),"-")</f>
        <v>0.42000000000000004</v>
      </c>
      <c r="BL33" s="90" t="str">
        <f t="shared" si="6"/>
        <v>▲</v>
      </c>
      <c r="BM33" s="91">
        <f t="shared" si="7"/>
        <v>5.0000000000000044</v>
      </c>
    </row>
    <row r="34" spans="1:65" ht="12.75" customHeight="1" x14ac:dyDescent="0.2">
      <c r="A34" s="40"/>
      <c r="B34" s="25" t="s">
        <v>100</v>
      </c>
      <c r="C34" s="89">
        <f>IFERROR(IF($B$2="Tonnes",AppAn.Data!L116,(AppAn.Data!L116*ozton*AppAn.Data!L$6)/1000000),"-")</f>
        <v>288.25728466442797</v>
      </c>
      <c r="D34" s="89">
        <f>IFERROR(IF($B$2="Tonnes",AppAn.Data!M116,(AppAn.Data!M116*ozton*AppAn.Data!M$6)/1000000),"-")</f>
        <v>333.82231830888878</v>
      </c>
      <c r="E34" s="89">
        <f>IFERROR(IF($B$2="Tonnes",AppAn.Data!N116,(AppAn.Data!N116*ozton*AppAn.Data!N$6)/1000000),"-")</f>
        <v>239.90788623075213</v>
      </c>
      <c r="F34" s="89">
        <f>IFERROR(IF($B$2="Tonnes",AppAn.Data!O116,(AppAn.Data!O116*ozton*AppAn.Data!O$6)/1000000),"-")</f>
        <v>261.41629046339591</v>
      </c>
      <c r="G34" s="89">
        <f>IFERROR(IF($B$2="Tonnes",AppAn.Data!P116,(AppAn.Data!P116*ozton*AppAn.Data!P$6)/1000000),"-")</f>
        <v>196.40378704478098</v>
      </c>
      <c r="H34" s="89">
        <f>IFERROR(IF($B$2="Tonnes",AppAn.Data!Q116,(AppAn.Data!Q116*ozton*AppAn.Data!Q$6)/1000000),"-")</f>
        <v>220.18463748735047</v>
      </c>
      <c r="I34" s="89">
        <f>IFERROR(IF($B$2="Tonnes",AppAn.Data!R116,(AppAn.Data!R116*ozton*AppAn.Data!R$6)/1000000),"-")</f>
        <v>201.92091049075404</v>
      </c>
      <c r="J34" s="89">
        <f>IFERROR(IF($B$2="Tonnes",AppAn.Data!S116,(AppAn.Data!S116*ozton*AppAn.Data!S$6)/1000000),"-")</f>
        <v>192.50095800444663</v>
      </c>
      <c r="K34" s="89">
        <f>IFERROR(IF($B$2="Tonnes",AppAn.Data!T116,(AppAn.Data!T116*ozton*AppAn.Data!T$6)/1000000),"-")</f>
        <v>171.79427975310765</v>
      </c>
      <c r="L34" s="89">
        <f>IFERROR(IF($B$2="Tonnes",AppAn.Data!U116,(AppAn.Data!U116*ozton*AppAn.Data!U$6)/1000000),"-")</f>
        <v>148.92272870315441</v>
      </c>
      <c r="M34" s="89">
        <f>IFERROR(IF($B$2="Tonnes",AppAn.Data!V116,(AppAn.Data!V116*ozton*AppAn.Data!V$6)/1000000),"-")</f>
        <v>248.53953239412866</v>
      </c>
      <c r="N34" s="90" t="str">
        <f t="shared" si="4"/>
        <v>▲</v>
      </c>
      <c r="O34" s="91">
        <f t="shared" si="5"/>
        <v>66.891605168972589</v>
      </c>
      <c r="P34" s="40"/>
      <c r="Q34" s="89">
        <f>IFERROR(IF($B$2="Tonnes",AppQt.Data!M141,(AppQt.Data!M141*ozton*AppQt.Data!M$7)/1000000),"-")</f>
        <v>47.384994754561887</v>
      </c>
      <c r="R34" s="89">
        <f>IFERROR(IF($B$2="Tonnes",AppQt.Data!N141,(AppQt.Data!N141*ozton*AppQt.Data!N$7)/1000000),"-")</f>
        <v>111.99201107507096</v>
      </c>
      <c r="S34" s="89">
        <f>IFERROR(IF($B$2="Tonnes",AppQt.Data!O141,(AppQt.Data!O141*ozton*AppQt.Data!O$7)/1000000),"-")</f>
        <v>53.509704081194201</v>
      </c>
      <c r="T34" s="89">
        <f>IFERROR(IF($B$2="Tonnes",AppQt.Data!P141,(AppQt.Data!P141*ozton*AppQt.Data!P$7)/1000000),"-")</f>
        <v>75.370574753600948</v>
      </c>
      <c r="U34" s="89">
        <f>IFERROR(IF($B$2="Tonnes",AppQt.Data!Q141,(AppQt.Data!Q141*ozton*AppQt.Data!Q$7)/1000000),"-")</f>
        <v>77.481326234319354</v>
      </c>
      <c r="V34" s="89">
        <f>IFERROR(IF($B$2="Tonnes",AppQt.Data!R141,(AppQt.Data!R141*ozton*AppQt.Data!R$7)/1000000),"-")</f>
        <v>57.743875947752393</v>
      </c>
      <c r="W34" s="89">
        <f>IFERROR(IF($B$2="Tonnes",AppQt.Data!S141,(AppQt.Data!S141*ozton*AppQt.Data!S$7)/1000000),"-")</f>
        <v>117.99662326174395</v>
      </c>
      <c r="X34" s="89">
        <f>IFERROR(IF($B$2="Tonnes",AppQt.Data!T141,(AppQt.Data!T141*ozton*AppQt.Data!T$7)/1000000),"-")</f>
        <v>80.600492865073079</v>
      </c>
      <c r="Y34" s="89">
        <f>IFERROR(IF($B$2="Tonnes",AppQt.Data!U141,(AppQt.Data!U141*ozton*AppQt.Data!U$7)/1000000),"-")</f>
        <v>57.013221611620139</v>
      </c>
      <c r="Z34" s="89">
        <f>IFERROR(IF($B$2="Tonnes",AppQt.Data!V141,(AppQt.Data!V141*ozton*AppQt.Data!V$7)/1000000),"-")</f>
        <v>66.267495391411899</v>
      </c>
      <c r="AA34" s="89">
        <f>IFERROR(IF($B$2="Tonnes",AppQt.Data!W141,(AppQt.Data!W141*ozton*AppQt.Data!W$7)/1000000),"-")</f>
        <v>59.285167852341438</v>
      </c>
      <c r="AB34" s="89">
        <f>IFERROR(IF($B$2="Tonnes",AppQt.Data!X141,(AppQt.Data!X141*ozton*AppQt.Data!X$7)/1000000),"-")</f>
        <v>57.342001375378629</v>
      </c>
      <c r="AC34" s="89">
        <f>IFERROR(IF($B$2="Tonnes",AppQt.Data!Y141,(AppQt.Data!Y141*ozton*AppQt.Data!Y$7)/1000000),"-")</f>
        <v>45.931396636686536</v>
      </c>
      <c r="AD34" s="89">
        <f>IFERROR(IF($B$2="Tonnes",AppQt.Data!Z141,(AppQt.Data!Z141*ozton*AppQt.Data!Z$7)/1000000),"-")</f>
        <v>80.41858456579925</v>
      </c>
      <c r="AE34" s="89">
        <f>IFERROR(IF($B$2="Tonnes",AppQt.Data!AA141,(AppQt.Data!AA141*ozton*AppQt.Data!AA$7)/1000000),"-")</f>
        <v>58.576923628255486</v>
      </c>
      <c r="AF34" s="89">
        <f>IFERROR(IF($B$2="Tonnes",AppQt.Data!AB141,(AppQt.Data!AB141*ozton*AppQt.Data!AB$7)/1000000),"-")</f>
        <v>76.48938563265466</v>
      </c>
      <c r="AG34" s="89">
        <f>IFERROR(IF($B$2="Tonnes",AppQt.Data!AC141,(AppQt.Data!AC141*ozton*AppQt.Data!AC$7)/1000000),"-")</f>
        <v>51.864764628275339</v>
      </c>
      <c r="AH34" s="89">
        <f>IFERROR(IF($B$2="Tonnes",AppQt.Data!AD141,(AppQt.Data!AD141*ozton*AppQt.Data!AD$7)/1000000),"-")</f>
        <v>38.954995717820815</v>
      </c>
      <c r="AI34" s="89">
        <f>IFERROR(IF($B$2="Tonnes",AppQt.Data!AE141,(AppQt.Data!AE141*ozton*AppQt.Data!AE$7)/1000000),"-")</f>
        <v>44.843165811906928</v>
      </c>
      <c r="AJ34" s="89">
        <f>IFERROR(IF($B$2="Tonnes",AppQt.Data!AF141,(AppQt.Data!AF141*ozton*AppQt.Data!AF$7)/1000000),"-")</f>
        <v>60.740860886777917</v>
      </c>
      <c r="AK34" s="89">
        <f>IFERROR(IF($B$2="Tonnes",AppQt.Data!AG141,(AppQt.Data!AG141*ozton*AppQt.Data!AG$7)/1000000),"-")</f>
        <v>58.110854329451136</v>
      </c>
      <c r="AL34" s="89">
        <f>IFERROR(IF($B$2="Tonnes",AppQt.Data!AH141,(AppQt.Data!AH141*ozton*AppQt.Data!AH$7)/1000000),"-")</f>
        <v>45.687722120776812</v>
      </c>
      <c r="AM34" s="89">
        <f>IFERROR(IF($B$2="Tonnes",AppQt.Data!AI141,(AppQt.Data!AI141*ozton*AppQt.Data!AI$7)/1000000),"-")</f>
        <v>58.596022478836069</v>
      </c>
      <c r="AN34" s="89">
        <f>IFERROR(IF($B$2="Tonnes",AppQt.Data!AJ141,(AppQt.Data!AJ141*ozton*AppQt.Data!AJ$7)/1000000),"-")</f>
        <v>57.790038558286447</v>
      </c>
      <c r="AO34" s="89">
        <f>IFERROR(IF($B$2="Tonnes",AppQt.Data!AK141,(AppQt.Data!AK141*ozton*AppQt.Data!AK$7)/1000000),"-")</f>
        <v>55.850819283991754</v>
      </c>
      <c r="AP34" s="89">
        <f>IFERROR(IF($B$2="Tonnes",AppQt.Data!AL141,(AppQt.Data!AL141*ozton*AppQt.Data!AL$7)/1000000),"-")</f>
        <v>41.108032849310341</v>
      </c>
      <c r="AQ34" s="89">
        <f>IFERROR(IF($B$2="Tonnes",AppQt.Data!AM141,(AppQt.Data!AM141*ozton*AppQt.Data!AM$7)/1000000),"-")</f>
        <v>33.47222011010048</v>
      </c>
      <c r="AR34" s="89">
        <f>IFERROR(IF($B$2="Tonnes",AppQt.Data!AN141,(AppQt.Data!AN141*ozton*AppQt.Data!AN$7)/1000000),"-")</f>
        <v>71.489838247351443</v>
      </c>
      <c r="AS34" s="89">
        <f>IFERROR(IF($B$2="Tonnes",AppQt.Data!AO141,(AppQt.Data!AO141*ozton*AppQt.Data!AO$7)/1000000),"-")</f>
        <v>64.793168636866127</v>
      </c>
      <c r="AT34" s="89">
        <f>IFERROR(IF($B$2="Tonnes",AppQt.Data!AP141,(AppQt.Data!AP141*ozton*AppQt.Data!AP$7)/1000000),"-")</f>
        <v>39.633538482110083</v>
      </c>
      <c r="AU34" s="89">
        <f>IFERROR(IF($B$2="Tonnes",AppQt.Data!AQ141,(AppQt.Data!AQ141*ozton*AppQt.Data!AQ$7)/1000000),"-")</f>
        <v>46.574417389073581</v>
      </c>
      <c r="AV34" s="89">
        <f>IFERROR(IF($B$2="Tonnes",AppQt.Data!AR141,(AppQt.Data!AR141*ozton*AppQt.Data!AR$7)/1000000),"-")</f>
        <v>41.499833496396832</v>
      </c>
      <c r="AW34" s="89">
        <f>IFERROR(IF($B$2="Tonnes",AppQt.Data!AS141,(AppQt.Data!AS141*ozton*AppQt.Data!AS$7)/1000000),"-")</f>
        <v>40.247598724665636</v>
      </c>
      <c r="AX34" s="89">
        <f>IFERROR(IF($B$2="Tonnes",AppQt.Data!AT141,(AppQt.Data!AT141*ozton*AppQt.Data!AT$7)/1000000),"-")</f>
        <v>33.510834838657715</v>
      </c>
      <c r="AY34" s="89">
        <f>IFERROR(IF($B$2="Tonnes",AppQt.Data!AU141,(AppQt.Data!AU141*ozton*AppQt.Data!AU$7)/1000000),"-")</f>
        <v>51.874013653517551</v>
      </c>
      <c r="AZ34" s="89">
        <f>IFERROR(IF($B$2="Tonnes",AppQt.Data!AV141,(AppQt.Data!AV141*ozton*AppQt.Data!AV$7)/1000000),"-")</f>
        <v>46.161832536266729</v>
      </c>
      <c r="BA34" s="89">
        <f>IFERROR(IF($B$2="Tonnes",AppQt.Data!AW141,(AppQt.Data!AW141*ozton*AppQt.Data!AW$7)/1000000),"-")</f>
        <v>42.640380251704663</v>
      </c>
      <c r="BB34" s="89">
        <f>IFERROR(IF($B$2="Tonnes",AppQt.Data!AX141,(AppQt.Data!AX141*ozton*AppQt.Data!AX$7)/1000000),"-")</f>
        <v>29.67360913773053</v>
      </c>
      <c r="BC34" s="89">
        <f>IFERROR(IF($B$2="Tonnes",AppQt.Data!AY141,(AppQt.Data!AY141*ozton*AppQt.Data!AY$7)/1000000),"-")</f>
        <v>31.497094584113885</v>
      </c>
      <c r="BD34" s="89">
        <f>IFERROR(IF($B$2="Tonnes",AppQt.Data!AZ141,(AppQt.Data!AZ141*ozton*AppQt.Data!AZ$7)/1000000),"-")</f>
        <v>45.111644729605338</v>
      </c>
      <c r="BE34" s="89">
        <f>IFERROR(IF($B$2="Tonnes",AppQt.Data!BA141,(AppQt.Data!BA141*ozton*AppQt.Data!BA$7)/1000000),"-")</f>
        <v>73.199558895118827</v>
      </c>
      <c r="BF34" s="89">
        <f>IFERROR(IF($B$2="Tonnes",AppQt.Data!BB141,(AppQt.Data!BB141*ozton*AppQt.Data!BB$7)/1000000),"-")</f>
        <v>70.056037193649516</v>
      </c>
      <c r="BG34" s="89">
        <f>IFERROR(IF($B$2="Tonnes",AppQt.Data!BC141,(AppQt.Data!BC141*ozton*AppQt.Data!BC$7)/1000000),"-")</f>
        <v>47.153898476515856</v>
      </c>
      <c r="BH34" s="89">
        <f>IFERROR(IF($B$2="Tonnes",AppQt.Data!BD141,(AppQt.Data!BD141*ozton*AppQt.Data!BD$7)/1000000),"-")</f>
        <v>58.130037828844458</v>
      </c>
      <c r="BI34" s="89">
        <f>IFERROR(IF($B$2="Tonnes",AppQt.Data!BE141,(AppQt.Data!BE141*ozton*AppQt.Data!BE$7)/1000000),"-")</f>
        <v>73.875623220523423</v>
      </c>
      <c r="BJ34" s="89">
        <f>IFERROR(IF($B$2="Tonnes",AppQt.Data!BF141,(AppQt.Data!BF141*ozton*AppQt.Data!BF$7)/1000000),"-")</f>
        <v>73.673772925478957</v>
      </c>
      <c r="BK34" s="89">
        <f>IFERROR(IF($B$2="Tonnes",AppQt.Data!BG141,(AppQt.Data!BG141*ozton*AppQt.Data!BG$7)/1000000),"-")</f>
        <v>57.529153014103699</v>
      </c>
      <c r="BL34" s="90" t="str">
        <f t="shared" si="6"/>
        <v>▲</v>
      </c>
      <c r="BM34" s="91">
        <f t="shared" si="7"/>
        <v>22.00296236960142</v>
      </c>
    </row>
    <row r="35" spans="1:65" ht="12.75" customHeight="1" x14ac:dyDescent="0.2">
      <c r="A35" s="40"/>
      <c r="B35" s="31" t="s">
        <v>152</v>
      </c>
      <c r="C35" s="89">
        <f>IFERROR(IF($B$2="Tonnes",AppAn.Data!L117,(AppAn.Data!L117*ozton*AppAn.Data!L$6)/1000000),"-")</f>
        <v>1.30126953125</v>
      </c>
      <c r="D35" s="89">
        <f>IFERROR(IF($B$2="Tonnes",AppAn.Data!M117,(AppAn.Data!M117*ozton*AppAn.Data!M$6)/1000000),"-")</f>
        <v>6.4563057206537895</v>
      </c>
      <c r="E35" s="89">
        <f>IFERROR(IF($B$2="Tonnes",AppAn.Data!N117,(AppAn.Data!N117*ozton*AppAn.Data!N$6)/1000000),"-")</f>
        <v>2.6593607081911257</v>
      </c>
      <c r="F35" s="89">
        <f>IFERROR(IF($B$2="Tonnes",AppAn.Data!O117,(AppAn.Data!O117*ozton*AppAn.Data!O$6)/1000000),"-")</f>
        <v>1.925062499999999</v>
      </c>
      <c r="G35" s="89">
        <f>IFERROR(IF($B$2="Tonnes",AppAn.Data!P117,(AppAn.Data!P117*ozton*AppAn.Data!P$6)/1000000),"-")</f>
        <v>0.97499999999999976</v>
      </c>
      <c r="H35" s="89">
        <f>IFERROR(IF($B$2="Tonnes",AppAn.Data!Q117,(AppAn.Data!Q117*ozton*AppAn.Data!Q$6)/1000000),"-")</f>
        <v>-0.52</v>
      </c>
      <c r="I35" s="89">
        <f>IFERROR(IF($B$2="Tonnes",AppAn.Data!R117,(AppAn.Data!R117*ozton*AppAn.Data!R$6)/1000000),"-")</f>
        <v>-4.2150000000000007</v>
      </c>
      <c r="J35" s="89">
        <f>IFERROR(IF($B$2="Tonnes",AppAn.Data!S117,(AppAn.Data!S117*ozton*AppAn.Data!S$6)/1000000),"-")</f>
        <v>-0.11000000000000076</v>
      </c>
      <c r="K35" s="89">
        <f>IFERROR(IF($B$2="Tonnes",AppAn.Data!T117,(AppAn.Data!T117*ozton*AppAn.Data!T$6)/1000000),"-")</f>
        <v>-1.1900000000000008</v>
      </c>
      <c r="L35" s="89">
        <f>IFERROR(IF($B$2="Tonnes",AppAn.Data!U117,(AppAn.Data!U117*ozton*AppAn.Data!U$6)/1000000),"-")</f>
        <v>0.29999999999999966</v>
      </c>
      <c r="M35" s="89">
        <f>IFERROR(IF($B$2="Tonnes",AppAn.Data!V117,(AppAn.Data!V117*ozton*AppAn.Data!V$6)/1000000),"-")</f>
        <v>3.5416499999999997</v>
      </c>
      <c r="N35" s="90" t="str">
        <f t="shared" si="4"/>
        <v>▲</v>
      </c>
      <c r="O35" s="91">
        <f t="shared" si="5"/>
        <v>1080.5500000000013</v>
      </c>
      <c r="P35" s="40"/>
      <c r="Q35" s="89">
        <f>IFERROR(IF($B$2="Tonnes",AppQt.Data!M142,(AppQt.Data!M142*ozton*AppQt.Data!M$7)/1000000),"-")</f>
        <v>0.13076171875000001</v>
      </c>
      <c r="R35" s="89">
        <f>IFERROR(IF($B$2="Tonnes",AppQt.Data!N142,(AppQt.Data!N142*ozton*AppQt.Data!N$7)/1000000),"-")</f>
        <v>0.40468750000000003</v>
      </c>
      <c r="S35" s="89">
        <f>IFERROR(IF($B$2="Tonnes",AppQt.Data!O142,(AppQt.Data!O142*ozton*AppQt.Data!O$7)/1000000),"-")</f>
        <v>0.30527343750000002</v>
      </c>
      <c r="T35" s="89">
        <f>IFERROR(IF($B$2="Tonnes",AppQt.Data!P142,(AppQt.Data!P142*ozton*AppQt.Data!P$7)/1000000),"-")</f>
        <v>0.46054687499999991</v>
      </c>
      <c r="U35" s="89">
        <f>IFERROR(IF($B$2="Tonnes",AppQt.Data!Q142,(AppQt.Data!Q142*ozton*AppQt.Data!Q$7)/1000000),"-")</f>
        <v>0.679522659732541</v>
      </c>
      <c r="V35" s="89">
        <f>IFERROR(IF($B$2="Tonnes",AppQt.Data!R142,(AppQt.Data!R142*ozton*AppQt.Data!R$7)/1000000),"-")</f>
        <v>0.51139487369985148</v>
      </c>
      <c r="W35" s="89">
        <f>IFERROR(IF($B$2="Tonnes",AppQt.Data!S142,(AppQt.Data!S142*ozton*AppQt.Data!S$7)/1000000),"-")</f>
        <v>3.7402767459138189</v>
      </c>
      <c r="X35" s="89">
        <f>IFERROR(IF($B$2="Tonnes",AppQt.Data!T142,(AppQt.Data!T142*ozton*AppQt.Data!T$7)/1000000),"-")</f>
        <v>1.5251114413075779</v>
      </c>
      <c r="Y35" s="89">
        <f>IFERROR(IF($B$2="Tonnes",AppQt.Data!U142,(AppQt.Data!U142*ozton*AppQt.Data!U$7)/1000000),"-")</f>
        <v>0.76451002559726966</v>
      </c>
      <c r="Z35" s="89">
        <f>IFERROR(IF($B$2="Tonnes",AppQt.Data!V142,(AppQt.Data!V142*ozton*AppQt.Data!V$7)/1000000),"-")</f>
        <v>0.54739761092150163</v>
      </c>
      <c r="AA35" s="89">
        <f>IFERROR(IF($B$2="Tonnes",AppQt.Data!W142,(AppQt.Data!W142*ozton*AppQt.Data!W$7)/1000000),"-")</f>
        <v>0.54213737201365175</v>
      </c>
      <c r="AB35" s="89">
        <f>IFERROR(IF($B$2="Tonnes",AppQt.Data!X142,(AppQt.Data!X142*ozton*AppQt.Data!X$7)/1000000),"-")</f>
        <v>0.80531569965870298</v>
      </c>
      <c r="AC35" s="89">
        <f>IFERROR(IF($B$2="Tonnes",AppQt.Data!Y142,(AppQt.Data!Y142*ozton*AppQt.Data!Y$7)/1000000),"-")</f>
        <v>0.6047499999999999</v>
      </c>
      <c r="AD35" s="89">
        <f>IFERROR(IF($B$2="Tonnes",AppQt.Data!Z142,(AppQt.Data!Z142*ozton*AppQt.Data!Z$7)/1000000),"-")</f>
        <v>0.61499999999999966</v>
      </c>
      <c r="AE35" s="89">
        <f>IFERROR(IF($B$2="Tonnes",AppQt.Data!AA142,(AppQt.Data!AA142*ozton*AppQt.Data!AA$7)/1000000),"-")</f>
        <v>0.40781249999999963</v>
      </c>
      <c r="AF35" s="89">
        <f>IFERROR(IF($B$2="Tonnes",AppQt.Data!AB142,(AppQt.Data!AB142*ozton*AppQt.Data!AB$7)/1000000),"-")</f>
        <v>0.29749999999999988</v>
      </c>
      <c r="AG35" s="89">
        <f>IFERROR(IF($B$2="Tonnes",AppQt.Data!AC142,(AppQt.Data!AC142*ozton*AppQt.Data!AC$7)/1000000),"-")</f>
        <v>5.4999999999999938E-2</v>
      </c>
      <c r="AH35" s="89">
        <f>IFERROR(IF($B$2="Tonnes",AppQt.Data!AD142,(AppQt.Data!AD142*ozton*AppQt.Data!AD$7)/1000000),"-")</f>
        <v>0.14999999999999974</v>
      </c>
      <c r="AI35" s="89">
        <f>IFERROR(IF($B$2="Tonnes",AppQt.Data!AE142,(AppQt.Data!AE142*ozton*AppQt.Data!AE$7)/1000000),"-")</f>
        <v>0.14999999999999974</v>
      </c>
      <c r="AJ35" s="89">
        <f>IFERROR(IF($B$2="Tonnes",AppQt.Data!AF142,(AppQt.Data!AF142*ozton*AppQt.Data!AF$7)/1000000),"-")</f>
        <v>0.62000000000000033</v>
      </c>
      <c r="AK35" s="89">
        <f>IFERROR(IF($B$2="Tonnes",AppQt.Data!AG142,(AppQt.Data!AG142*ozton*AppQt.Data!AG$7)/1000000),"-")</f>
        <v>0.79999999999999993</v>
      </c>
      <c r="AL35" s="89">
        <f>IFERROR(IF($B$2="Tonnes",AppQt.Data!AH142,(AppQt.Data!AH142*ozton*AppQt.Data!AH$7)/1000000),"-")</f>
        <v>-0.30999999999999994</v>
      </c>
      <c r="AM35" s="89">
        <f>IFERROR(IF($B$2="Tonnes",AppQt.Data!AI142,(AppQt.Data!AI142*ozton*AppQt.Data!AI$7)/1000000),"-")</f>
        <v>-1.07</v>
      </c>
      <c r="AN35" s="89">
        <f>IFERROR(IF($B$2="Tonnes",AppQt.Data!AJ142,(AppQt.Data!AJ142*ozton*AppQt.Data!AJ$7)/1000000),"-")</f>
        <v>6.0000000000000109E-2</v>
      </c>
      <c r="AO35" s="89">
        <f>IFERROR(IF($B$2="Tonnes",AppQt.Data!AK142,(AppQt.Data!AK142*ozton*AppQt.Data!AK$7)/1000000),"-")</f>
        <v>-0.12000000000000022</v>
      </c>
      <c r="AP35" s="89">
        <f>IFERROR(IF($B$2="Tonnes",AppQt.Data!AL142,(AppQt.Data!AL142*ozton*AppQt.Data!AL$7)/1000000),"-")</f>
        <v>-3.2500000000000009</v>
      </c>
      <c r="AQ35" s="89">
        <f>IFERROR(IF($B$2="Tonnes",AppQt.Data!AM142,(AppQt.Data!AM142*ozton*AppQt.Data!AM$7)/1000000),"-")</f>
        <v>-0.8</v>
      </c>
      <c r="AR35" s="89">
        <f>IFERROR(IF($B$2="Tonnes",AppQt.Data!AN142,(AppQt.Data!AN142*ozton*AppQt.Data!AN$7)/1000000),"-")</f>
        <v>-4.4999999999999873E-2</v>
      </c>
      <c r="AS35" s="89">
        <f>IFERROR(IF($B$2="Tonnes",AppQt.Data!AO142,(AppQt.Data!AO142*ozton*AppQt.Data!AO$7)/1000000),"-")</f>
        <v>1.1199999999999992</v>
      </c>
      <c r="AT35" s="89">
        <f>IFERROR(IF($B$2="Tonnes",AppQt.Data!AP142,(AppQt.Data!AP142*ozton*AppQt.Data!AP$7)/1000000),"-")</f>
        <v>0.81999999999999984</v>
      </c>
      <c r="AU35" s="89">
        <f>IFERROR(IF($B$2="Tonnes",AppQt.Data!AQ142,(AppQt.Data!AQ142*ozton*AppQt.Data!AQ$7)/1000000),"-")</f>
        <v>-0.15000000000000019</v>
      </c>
      <c r="AV35" s="89">
        <f>IFERROR(IF($B$2="Tonnes",AppQt.Data!AR142,(AppQt.Data!AR142*ozton*AppQt.Data!AR$7)/1000000),"-")</f>
        <v>-1.8999999999999997</v>
      </c>
      <c r="AW35" s="89">
        <f>IFERROR(IF($B$2="Tonnes",AppQt.Data!AS142,(AppQt.Data!AS142*ozton*AppQt.Data!AS$7)/1000000),"-")</f>
        <v>-0.29000000000000026</v>
      </c>
      <c r="AX35" s="89">
        <f>IFERROR(IF($B$2="Tonnes",AppQt.Data!AT142,(AppQt.Data!AT142*ozton*AppQt.Data!AT$7)/1000000),"-")</f>
        <v>-0.7000000000000004</v>
      </c>
      <c r="AY35" s="89">
        <f>IFERROR(IF($B$2="Tonnes",AppQt.Data!AU142,(AppQt.Data!AU142*ozton*AppQt.Data!AU$7)/1000000),"-")</f>
        <v>-0.35000000000000026</v>
      </c>
      <c r="AZ35" s="89">
        <f>IFERROR(IF($B$2="Tonnes",AppQt.Data!AV142,(AppQt.Data!AV142*ozton*AppQt.Data!AV$7)/1000000),"-")</f>
        <v>0.15000000000000024</v>
      </c>
      <c r="BA35" s="89">
        <f>IFERROR(IF($B$2="Tonnes",AppQt.Data!AW142,(AppQt.Data!AW142*ozton*AppQt.Data!AW$7)/1000000),"-")</f>
        <v>0.40000000000000024</v>
      </c>
      <c r="BB35" s="89">
        <f>IFERROR(IF($B$2="Tonnes",AppQt.Data!AX142,(AppQt.Data!AX142*ozton*AppQt.Data!AX$7)/1000000),"-")</f>
        <v>-0.54999999999999993</v>
      </c>
      <c r="BC35" s="89">
        <f>IFERROR(IF($B$2="Tonnes",AppQt.Data!AY142,(AppQt.Data!AY142*ozton*AppQt.Data!AY$7)/1000000),"-")</f>
        <v>0.55000000000000004</v>
      </c>
      <c r="BD35" s="89">
        <f>IFERROR(IF($B$2="Tonnes",AppQt.Data!AZ142,(AppQt.Data!AZ142*ozton*AppQt.Data!AZ$7)/1000000),"-")</f>
        <v>-0.1000000000000007</v>
      </c>
      <c r="BE35" s="89">
        <f>IFERROR(IF($B$2="Tonnes",AppQt.Data!BA142,(AppQt.Data!BA142*ozton*AppQt.Data!BA$7)/1000000),"-")</f>
        <v>0.95000000000000018</v>
      </c>
      <c r="BF35" s="89">
        <f>IFERROR(IF($B$2="Tonnes",AppQt.Data!BB142,(AppQt.Data!BB142*ozton*AppQt.Data!BB$7)/1000000),"-")</f>
        <v>1.2116499999999997</v>
      </c>
      <c r="BG35" s="89">
        <f>IFERROR(IF($B$2="Tonnes",AppQt.Data!BC142,(AppQt.Data!BC142*ozton*AppQt.Data!BC$7)/1000000),"-")</f>
        <v>1.2800000000000002</v>
      </c>
      <c r="BH35" s="89">
        <f>IFERROR(IF($B$2="Tonnes",AppQt.Data!BD142,(AppQt.Data!BD142*ozton*AppQt.Data!BD$7)/1000000),"-")</f>
        <v>9.9999999999999811E-2</v>
      </c>
      <c r="BI35" s="89">
        <f>IFERROR(IF($B$2="Tonnes",AppQt.Data!BE142,(AppQt.Data!BE142*ozton*AppQt.Data!BE$7)/1000000),"-")</f>
        <v>1.4500000000000002</v>
      </c>
      <c r="BJ35" s="89">
        <f>IFERROR(IF($B$2="Tonnes",AppQt.Data!BF142,(AppQt.Data!BF142*ozton*AppQt.Data!BF$7)/1000000),"-")</f>
        <v>0.74999999999999989</v>
      </c>
      <c r="BK35" s="89">
        <f>IFERROR(IF($B$2="Tonnes",AppQt.Data!BG142,(AppQt.Data!BG142*ozton*AppQt.Data!BG$7)/1000000),"-")</f>
        <v>0.6</v>
      </c>
      <c r="BL35" s="90" t="str">
        <f t="shared" si="6"/>
        <v>▼</v>
      </c>
      <c r="BM35" s="91">
        <f t="shared" si="7"/>
        <v>-53.125000000000014</v>
      </c>
    </row>
    <row r="36" spans="1:65" ht="12.75" customHeight="1" x14ac:dyDescent="0.2">
      <c r="A36" s="40"/>
      <c r="B36" s="31" t="s">
        <v>153</v>
      </c>
      <c r="C36" s="89">
        <f>IFERROR(IF($B$2="Tonnes",AppAn.Data!L118,(AppAn.Data!L118*ozton*AppAn.Data!L$6)/1000000),"-")</f>
        <v>122.92480077875777</v>
      </c>
      <c r="D36" s="89">
        <f>IFERROR(IF($B$2="Tonnes",AppAn.Data!M118,(AppAn.Data!M118*ozton*AppAn.Data!M$6)/1000000),"-")</f>
        <v>142.39127052408281</v>
      </c>
      <c r="E36" s="89">
        <f>IFERROR(IF($B$2="Tonnes",AppAn.Data!N118,(AppAn.Data!N118*ozton*AppAn.Data!N$6)/1000000),"-")</f>
        <v>108.18624335002451</v>
      </c>
      <c r="F36" s="89">
        <f>IFERROR(IF($B$2="Tonnes",AppAn.Data!O118,(AppAn.Data!O118*ozton*AppAn.Data!O$6)/1000000),"-")</f>
        <v>133.28837626138332</v>
      </c>
      <c r="G36" s="89">
        <f>IFERROR(IF($B$2="Tonnes",AppAn.Data!P118,(AppAn.Data!P118*ozton*AppAn.Data!P$6)/1000000),"-")</f>
        <v>101.25619305052984</v>
      </c>
      <c r="H36" s="89">
        <f>IFERROR(IF($B$2="Tonnes",AppAn.Data!Q118,(AppAn.Data!Q118*ozton*AppAn.Data!Q$6)/1000000),"-")</f>
        <v>115.95096673221553</v>
      </c>
      <c r="I36" s="89">
        <f>IFERROR(IF($B$2="Tonnes",AppAn.Data!R118,(AppAn.Data!R118*ozton*AppAn.Data!R$6)/1000000),"-")</f>
        <v>110.78967333474239</v>
      </c>
      <c r="J36" s="89">
        <f>IFERROR(IF($B$2="Tonnes",AppAn.Data!S118,(AppAn.Data!S118*ozton*AppAn.Data!S$6)/1000000),"-")</f>
        <v>106.54577356402456</v>
      </c>
      <c r="K36" s="89">
        <f>IFERROR(IF($B$2="Tonnes",AppAn.Data!T118,(AppAn.Data!T118*ozton*AppAn.Data!T$6)/1000000),"-")</f>
        <v>96.257954586318647</v>
      </c>
      <c r="L36" s="89">
        <f>IFERROR(IF($B$2="Tonnes",AppAn.Data!U118,(AppAn.Data!U118*ozton*AppAn.Data!U$6)/1000000),"-")</f>
        <v>85.6</v>
      </c>
      <c r="M36" s="89">
        <f>IFERROR(IF($B$2="Tonnes",AppAn.Data!V118,(AppAn.Data!V118*ozton*AppAn.Data!V$6)/1000000),"-")</f>
        <v>157</v>
      </c>
      <c r="N36" s="90" t="str">
        <f t="shared" si="4"/>
        <v>▲</v>
      </c>
      <c r="O36" s="91">
        <f t="shared" si="5"/>
        <v>83.411214953271042</v>
      </c>
      <c r="P36" s="40"/>
      <c r="Q36" s="89">
        <f>IFERROR(IF($B$2="Tonnes",AppQt.Data!M143,(AppQt.Data!M143*ozton*AppQt.Data!M$7)/1000000),"-")</f>
        <v>18.37492022674245</v>
      </c>
      <c r="R36" s="89">
        <f>IFERROR(IF($B$2="Tonnes",AppQt.Data!N143,(AppQt.Data!N143*ozton*AppQt.Data!N$7)/1000000),"-")</f>
        <v>48.399574542626397</v>
      </c>
      <c r="S36" s="89">
        <f>IFERROR(IF($B$2="Tonnes",AppQt.Data!O143,(AppQt.Data!O143*ozton*AppQt.Data!O$7)/1000000),"-")</f>
        <v>23.22509313943436</v>
      </c>
      <c r="T36" s="89">
        <f>IFERROR(IF($B$2="Tonnes",AppQt.Data!P143,(AppQt.Data!P143*ozton*AppQt.Data!P$7)/1000000),"-")</f>
        <v>32.925212869954571</v>
      </c>
      <c r="U36" s="89">
        <f>IFERROR(IF($B$2="Tonnes",AppQt.Data!Q143,(AppQt.Data!Q143*ozton*AppQt.Data!Q$7)/1000000),"-")</f>
        <v>34.690014837962956</v>
      </c>
      <c r="V36" s="89">
        <f>IFERROR(IF($B$2="Tonnes",AppQt.Data!R143,(AppQt.Data!R143*ozton*AppQt.Data!R$7)/1000000),"-")</f>
        <v>20.451130683333329</v>
      </c>
      <c r="W36" s="89">
        <f>IFERROR(IF($B$2="Tonnes",AppQt.Data!S143,(AppQt.Data!S143*ozton*AppQt.Data!S$7)/1000000),"-")</f>
        <v>52.643287687534709</v>
      </c>
      <c r="X36" s="89">
        <f>IFERROR(IF($B$2="Tonnes",AppQt.Data!T143,(AppQt.Data!T143*ozton*AppQt.Data!T$7)/1000000),"-")</f>
        <v>34.606837315251809</v>
      </c>
      <c r="Y36" s="89">
        <f>IFERROR(IF($B$2="Tonnes",AppQt.Data!U143,(AppQt.Data!U143*ozton*AppQt.Data!U$7)/1000000),"-")</f>
        <v>20.869973524143148</v>
      </c>
      <c r="Z36" s="89">
        <f>IFERROR(IF($B$2="Tonnes",AppQt.Data!V143,(AppQt.Data!V143*ozton*AppQt.Data!V$7)/1000000),"-")</f>
        <v>32.938537133416368</v>
      </c>
      <c r="AA36" s="89">
        <f>IFERROR(IF($B$2="Tonnes",AppQt.Data!W143,(AppQt.Data!W143*ozton*AppQt.Data!W$7)/1000000),"-")</f>
        <v>28.324207232084241</v>
      </c>
      <c r="AB36" s="89">
        <f>IFERROR(IF($B$2="Tonnes",AppQt.Data!X143,(AppQt.Data!X143*ozton*AppQt.Data!X$7)/1000000),"-")</f>
        <v>26.053525460380747</v>
      </c>
      <c r="AC36" s="89">
        <f>IFERROR(IF($B$2="Tonnes",AppQt.Data!Y143,(AppQt.Data!Y143*ozton*AppQt.Data!Y$7)/1000000),"-")</f>
        <v>21.300336336078548</v>
      </c>
      <c r="AD36" s="89">
        <f>IFERROR(IF($B$2="Tonnes",AppQt.Data!Z143,(AppQt.Data!Z143*ozton*AppQt.Data!Z$7)/1000000),"-")</f>
        <v>40.410832768764237</v>
      </c>
      <c r="AE36" s="89">
        <f>IFERROR(IF($B$2="Tonnes",AppQt.Data!AA143,(AppQt.Data!AA143*ozton*AppQt.Data!AA$7)/1000000),"-")</f>
        <v>31.047577918533488</v>
      </c>
      <c r="AF36" s="89">
        <f>IFERROR(IF($B$2="Tonnes",AppQt.Data!AB143,(AppQt.Data!AB143*ozton*AppQt.Data!AB$7)/1000000),"-")</f>
        <v>40.52962923800704</v>
      </c>
      <c r="AG36" s="89">
        <f>IFERROR(IF($B$2="Tonnes",AppQt.Data!AC143,(AppQt.Data!AC143*ozton*AppQt.Data!AC$7)/1000000),"-")</f>
        <v>26.802976006491203</v>
      </c>
      <c r="AH36" s="89">
        <f>IFERROR(IF($B$2="Tonnes",AppQt.Data!AD143,(AppQt.Data!AD143*ozton*AppQt.Data!AD$7)/1000000),"-")</f>
        <v>19.470751924402599</v>
      </c>
      <c r="AI36" s="89">
        <f>IFERROR(IF($B$2="Tonnes",AppQt.Data!AE143,(AppQt.Data!AE143*ozton*AppQt.Data!AE$7)/1000000),"-")</f>
        <v>23.881135983300673</v>
      </c>
      <c r="AJ36" s="89">
        <f>IFERROR(IF($B$2="Tonnes",AppQt.Data!AF143,(AppQt.Data!AF143*ozton*AppQt.Data!AF$7)/1000000),"-")</f>
        <v>31.101329136335384</v>
      </c>
      <c r="AK36" s="89">
        <f>IFERROR(IF($B$2="Tonnes",AppQt.Data!AG143,(AppQt.Data!AG143*ozton*AppQt.Data!AG$7)/1000000),"-")</f>
        <v>30.927302951394314</v>
      </c>
      <c r="AL36" s="89">
        <f>IFERROR(IF($B$2="Tonnes",AppQt.Data!AH143,(AppQt.Data!AH143*ozton*AppQt.Data!AH$7)/1000000),"-")</f>
        <v>23.120469256079954</v>
      </c>
      <c r="AM36" s="89">
        <f>IFERROR(IF($B$2="Tonnes",AppQt.Data!AI143,(AppQt.Data!AI143*ozton*AppQt.Data!AI$7)/1000000),"-")</f>
        <v>30.212408164076354</v>
      </c>
      <c r="AN36" s="89">
        <f>IFERROR(IF($B$2="Tonnes",AppQt.Data!AJ143,(AppQt.Data!AJ143*ozton*AppQt.Data!AJ$7)/1000000),"-")</f>
        <v>31.690786360664923</v>
      </c>
      <c r="AO36" s="89">
        <f>IFERROR(IF($B$2="Tonnes",AppQt.Data!AK143,(AppQt.Data!AK143*ozton*AppQt.Data!AK$7)/1000000),"-")</f>
        <v>30.266080761960659</v>
      </c>
      <c r="AP36" s="89">
        <f>IFERROR(IF($B$2="Tonnes",AppQt.Data!AL143,(AppQt.Data!AL143*ozton*AppQt.Data!AL$7)/1000000),"-")</f>
        <v>21.930485192088035</v>
      </c>
      <c r="AQ36" s="89">
        <f>IFERROR(IF($B$2="Tonnes",AppQt.Data!AM143,(AppQt.Data!AM143*ozton*AppQt.Data!AM$7)/1000000),"-")</f>
        <v>17.315149220467966</v>
      </c>
      <c r="AR36" s="89">
        <f>IFERROR(IF($B$2="Tonnes",AppQt.Data!AN143,(AppQt.Data!AN143*ozton*AppQt.Data!AN$7)/1000000),"-")</f>
        <v>41.277958160225715</v>
      </c>
      <c r="AS36" s="89">
        <f>IFERROR(IF($B$2="Tonnes",AppQt.Data!AO143,(AppQt.Data!AO143*ozton*AppQt.Data!AO$7)/1000000),"-")</f>
        <v>36.234692518307483</v>
      </c>
      <c r="AT36" s="89">
        <f>IFERROR(IF($B$2="Tonnes",AppQt.Data!AP143,(AppQt.Data!AP143*ozton*AppQt.Data!AP$7)/1000000),"-")</f>
        <v>20.453651508815774</v>
      </c>
      <c r="AU36" s="89">
        <f>IFERROR(IF($B$2="Tonnes",AppQt.Data!AQ143,(AppQt.Data!AQ143*ozton*AppQt.Data!AQ$7)/1000000),"-")</f>
        <v>25.757429536901295</v>
      </c>
      <c r="AV36" s="89">
        <f>IFERROR(IF($B$2="Tonnes",AppQt.Data!AR143,(AppQt.Data!AR143*ozton*AppQt.Data!AR$7)/1000000),"-")</f>
        <v>24.1</v>
      </c>
      <c r="AW36" s="89">
        <f>IFERROR(IF($B$2="Tonnes",AppQt.Data!AS143,(AppQt.Data!AS143*ozton*AppQt.Data!AS$7)/1000000),"-")</f>
        <v>23.455379199999999</v>
      </c>
      <c r="AX36" s="89">
        <f>IFERROR(IF($B$2="Tonnes",AppQt.Data!AT143,(AppQt.Data!AT143*ozton*AppQt.Data!AT$7)/1000000),"-")</f>
        <v>18.840000000000003</v>
      </c>
      <c r="AY36" s="89">
        <f>IFERROR(IF($B$2="Tonnes",AppQt.Data!AU143,(AppQt.Data!AU143*ozton*AppQt.Data!AU$7)/1000000),"-")</f>
        <v>28.872575386318644</v>
      </c>
      <c r="AZ36" s="89">
        <f>IFERROR(IF($B$2="Tonnes",AppQt.Data!AV143,(AppQt.Data!AV143*ozton*AppQt.Data!AV$7)/1000000),"-")</f>
        <v>25.09</v>
      </c>
      <c r="BA36" s="89">
        <f>IFERROR(IF($B$2="Tonnes",AppQt.Data!AW143,(AppQt.Data!AW143*ozton*AppQt.Data!AW$7)/1000000),"-")</f>
        <v>22.799999999999997</v>
      </c>
      <c r="BB36" s="89">
        <f>IFERROR(IF($B$2="Tonnes",AppQt.Data!AX143,(AppQt.Data!AX143*ozton*AppQt.Data!AX$7)/1000000),"-")</f>
        <v>16.399999999999999</v>
      </c>
      <c r="BC36" s="89">
        <f>IFERROR(IF($B$2="Tonnes",AppQt.Data!AY143,(AppQt.Data!AY143*ozton*AppQt.Data!AY$7)/1000000),"-")</f>
        <v>17.8</v>
      </c>
      <c r="BD36" s="89">
        <f>IFERROR(IF($B$2="Tonnes",AppQt.Data!AZ143,(AppQt.Data!AZ143*ozton*AppQt.Data!AZ$7)/1000000),"-")</f>
        <v>28.6</v>
      </c>
      <c r="BE36" s="89">
        <f>IFERROR(IF($B$2="Tonnes",AppQt.Data!BA143,(AppQt.Data!BA143*ozton*AppQt.Data!BA$7)/1000000),"-")</f>
        <v>46</v>
      </c>
      <c r="BF36" s="89">
        <f>IFERROR(IF($B$2="Tonnes",AppQt.Data!BB143,(AppQt.Data!BB143*ozton*AppQt.Data!BB$7)/1000000),"-")</f>
        <v>44</v>
      </c>
      <c r="BG36" s="89">
        <f>IFERROR(IF($B$2="Tonnes",AppQt.Data!BC143,(AppQt.Data!BC143*ozton*AppQt.Data!BC$7)/1000000),"-")</f>
        <v>29.5</v>
      </c>
      <c r="BH36" s="89">
        <f>IFERROR(IF($B$2="Tonnes",AppQt.Data!BD143,(AppQt.Data!BD143*ozton*AppQt.Data!BD$7)/1000000),"-")</f>
        <v>37.5</v>
      </c>
      <c r="BI36" s="89">
        <f>IFERROR(IF($B$2="Tonnes",AppQt.Data!BE143,(AppQt.Data!BE143*ozton*AppQt.Data!BE$7)/1000000),"-")</f>
        <v>44.023976113928697</v>
      </c>
      <c r="BJ36" s="89">
        <f>IFERROR(IF($B$2="Tonnes",AppQt.Data!BF143,(AppQt.Data!BF143*ozton*AppQt.Data!BF$7)/1000000),"-")</f>
        <v>44.714666055136604</v>
      </c>
      <c r="BK36" s="89">
        <f>IFERROR(IF($B$2="Tonnes",AppQt.Data!BG143,(AppQt.Data!BG143*ozton*AppQt.Data!BG$7)/1000000),"-")</f>
        <v>33.724925825902503</v>
      </c>
      <c r="BL36" s="90" t="str">
        <f t="shared" si="6"/>
        <v>▲</v>
      </c>
      <c r="BM36" s="91">
        <f t="shared" si="7"/>
        <v>14.32178246068645</v>
      </c>
    </row>
    <row r="37" spans="1:65" ht="12.75" customHeight="1" x14ac:dyDescent="0.2">
      <c r="A37" s="40"/>
      <c r="B37" s="31" t="s">
        <v>154</v>
      </c>
      <c r="C37" s="89">
        <f>IFERROR(IF($B$2="Tonnes",AppAn.Data!L119,(AppAn.Data!L119*ozton*AppAn.Data!L$6)/1000000),"-")</f>
        <v>0</v>
      </c>
      <c r="D37" s="89">
        <f>IFERROR(IF($B$2="Tonnes",AppAn.Data!M119,(AppAn.Data!M119*ozton*AppAn.Data!M$6)/1000000),"-")</f>
        <v>0</v>
      </c>
      <c r="E37" s="89">
        <f>IFERROR(IF($B$2="Tonnes",AppAn.Data!N119,(AppAn.Data!N119*ozton*AppAn.Data!N$6)/1000000),"-")</f>
        <v>0</v>
      </c>
      <c r="F37" s="89">
        <f>IFERROR(IF($B$2="Tonnes",AppAn.Data!O119,(AppAn.Data!O119*ozton*AppAn.Data!O$6)/1000000),"-")</f>
        <v>0</v>
      </c>
      <c r="G37" s="89">
        <f>IFERROR(IF($B$2="Tonnes",AppAn.Data!P119,(AppAn.Data!P119*ozton*AppAn.Data!P$6)/1000000),"-")</f>
        <v>0</v>
      </c>
      <c r="H37" s="89">
        <f>IFERROR(IF($B$2="Tonnes",AppAn.Data!Q119,(AppAn.Data!Q119*ozton*AppAn.Data!Q$6)/1000000),"-")</f>
        <v>0</v>
      </c>
      <c r="I37" s="89">
        <f>IFERROR(IF($B$2="Tonnes",AppAn.Data!R119,(AppAn.Data!R119*ozton*AppAn.Data!R$6)/1000000),"-")</f>
        <v>0</v>
      </c>
      <c r="J37" s="89">
        <f>IFERROR(IF($B$2="Tonnes",AppAn.Data!S119,(AppAn.Data!S119*ozton*AppAn.Data!S$6)/1000000),"-")</f>
        <v>0</v>
      </c>
      <c r="K37" s="89">
        <f>IFERROR(IF($B$2="Tonnes",AppAn.Data!T119,(AppAn.Data!T119*ozton*AppAn.Data!T$6)/1000000),"-")</f>
        <v>0</v>
      </c>
      <c r="L37" s="89">
        <f>IFERROR(IF($B$2="Tonnes",AppAn.Data!U119,(AppAn.Data!U119*ozton*AppAn.Data!U$6)/1000000),"-")</f>
        <v>0</v>
      </c>
      <c r="M37" s="89">
        <f>IFERROR(IF($B$2="Tonnes",AppAn.Data!V119,(AppAn.Data!V119*ozton*AppAn.Data!V$6)/1000000),"-")</f>
        <v>0</v>
      </c>
      <c r="N37" s="92" t="s">
        <v>240</v>
      </c>
      <c r="O37" s="93" t="s">
        <v>240</v>
      </c>
      <c r="P37" s="40"/>
      <c r="Q37" s="89">
        <f>IFERROR(IF($B$2="Tonnes",AppQt.Data!M144,(AppQt.Data!M144*ozton*AppQt.Data!M$7)/1000000),"-")</f>
        <v>0</v>
      </c>
      <c r="R37" s="89">
        <f>IFERROR(IF($B$2="Tonnes",AppQt.Data!N144,(AppQt.Data!N144*ozton*AppQt.Data!N$7)/1000000),"-")</f>
        <v>0</v>
      </c>
      <c r="S37" s="89">
        <f>IFERROR(IF($B$2="Tonnes",AppQt.Data!O144,(AppQt.Data!O144*ozton*AppQt.Data!O$7)/1000000),"-")</f>
        <v>0</v>
      </c>
      <c r="T37" s="89">
        <f>IFERROR(IF($B$2="Tonnes",AppQt.Data!P144,(AppQt.Data!P144*ozton*AppQt.Data!P$7)/1000000),"-")</f>
        <v>0</v>
      </c>
      <c r="U37" s="89">
        <f>IFERROR(IF($B$2="Tonnes",AppQt.Data!Q144,(AppQt.Data!Q144*ozton*AppQt.Data!Q$7)/1000000),"-")</f>
        <v>0</v>
      </c>
      <c r="V37" s="89">
        <f>IFERROR(IF($B$2="Tonnes",AppQt.Data!R144,(AppQt.Data!R144*ozton*AppQt.Data!R$7)/1000000),"-")</f>
        <v>0</v>
      </c>
      <c r="W37" s="89">
        <f>IFERROR(IF($B$2="Tonnes",AppQt.Data!S144,(AppQt.Data!S144*ozton*AppQt.Data!S$7)/1000000),"-")</f>
        <v>0</v>
      </c>
      <c r="X37" s="89">
        <f>IFERROR(IF($B$2="Tonnes",AppQt.Data!T144,(AppQt.Data!T144*ozton*AppQt.Data!T$7)/1000000),"-")</f>
        <v>0</v>
      </c>
      <c r="Y37" s="89">
        <f>IFERROR(IF($B$2="Tonnes",AppQt.Data!U144,(AppQt.Data!U144*ozton*AppQt.Data!U$7)/1000000),"-")</f>
        <v>0</v>
      </c>
      <c r="Z37" s="89">
        <f>IFERROR(IF($B$2="Tonnes",AppQt.Data!V144,(AppQt.Data!V144*ozton*AppQt.Data!V$7)/1000000),"-")</f>
        <v>0</v>
      </c>
      <c r="AA37" s="89">
        <f>IFERROR(IF($B$2="Tonnes",AppQt.Data!W144,(AppQt.Data!W144*ozton*AppQt.Data!W$7)/1000000),"-")</f>
        <v>0</v>
      </c>
      <c r="AB37" s="89">
        <f>IFERROR(IF($B$2="Tonnes",AppQt.Data!X144,(AppQt.Data!X144*ozton*AppQt.Data!X$7)/1000000),"-")</f>
        <v>0</v>
      </c>
      <c r="AC37" s="89">
        <f>IFERROR(IF($B$2="Tonnes",AppQt.Data!Y144,(AppQt.Data!Y144*ozton*AppQt.Data!Y$7)/1000000),"-")</f>
        <v>0</v>
      </c>
      <c r="AD37" s="89">
        <f>IFERROR(IF($B$2="Tonnes",AppQt.Data!Z144,(AppQt.Data!Z144*ozton*AppQt.Data!Z$7)/1000000),"-")</f>
        <v>0</v>
      </c>
      <c r="AE37" s="89">
        <f>IFERROR(IF($B$2="Tonnes",AppQt.Data!AA144,(AppQt.Data!AA144*ozton*AppQt.Data!AA$7)/1000000),"-")</f>
        <v>0</v>
      </c>
      <c r="AF37" s="89">
        <f>IFERROR(IF($B$2="Tonnes",AppQt.Data!AB144,(AppQt.Data!AB144*ozton*AppQt.Data!AB$7)/1000000),"-")</f>
        <v>0</v>
      </c>
      <c r="AG37" s="89">
        <f>IFERROR(IF($B$2="Tonnes",AppQt.Data!AC144,(AppQt.Data!AC144*ozton*AppQt.Data!AC$7)/1000000),"-")</f>
        <v>0</v>
      </c>
      <c r="AH37" s="89">
        <f>IFERROR(IF($B$2="Tonnes",AppQt.Data!AD144,(AppQt.Data!AD144*ozton*AppQt.Data!AD$7)/1000000),"-")</f>
        <v>0</v>
      </c>
      <c r="AI37" s="89">
        <f>IFERROR(IF($B$2="Tonnes",AppQt.Data!AE144,(AppQt.Data!AE144*ozton*AppQt.Data!AE$7)/1000000),"-")</f>
        <v>0</v>
      </c>
      <c r="AJ37" s="89">
        <f>IFERROR(IF($B$2="Tonnes",AppQt.Data!AF144,(AppQt.Data!AF144*ozton*AppQt.Data!AF$7)/1000000),"-")</f>
        <v>0</v>
      </c>
      <c r="AK37" s="89">
        <f>IFERROR(IF($B$2="Tonnes",AppQt.Data!AG144,(AppQt.Data!AG144*ozton*AppQt.Data!AG$7)/1000000),"-")</f>
        <v>0</v>
      </c>
      <c r="AL37" s="89">
        <f>IFERROR(IF($B$2="Tonnes",AppQt.Data!AH144,(AppQt.Data!AH144*ozton*AppQt.Data!AH$7)/1000000),"-")</f>
        <v>0</v>
      </c>
      <c r="AM37" s="89">
        <f>IFERROR(IF($B$2="Tonnes",AppQt.Data!AI144,(AppQt.Data!AI144*ozton*AppQt.Data!AI$7)/1000000),"-")</f>
        <v>0</v>
      </c>
      <c r="AN37" s="89">
        <f>IFERROR(IF($B$2="Tonnes",AppQt.Data!AJ144,(AppQt.Data!AJ144*ozton*AppQt.Data!AJ$7)/1000000),"-")</f>
        <v>0</v>
      </c>
      <c r="AO37" s="89">
        <f>IFERROR(IF($B$2="Tonnes",AppQt.Data!AK144,(AppQt.Data!AK144*ozton*AppQt.Data!AK$7)/1000000),"-")</f>
        <v>0</v>
      </c>
      <c r="AP37" s="89">
        <f>IFERROR(IF($B$2="Tonnes",AppQt.Data!AL144,(AppQt.Data!AL144*ozton*AppQt.Data!AL$7)/1000000),"-")</f>
        <v>0</v>
      </c>
      <c r="AQ37" s="89">
        <f>IFERROR(IF($B$2="Tonnes",AppQt.Data!AM144,(AppQt.Data!AM144*ozton*AppQt.Data!AM$7)/1000000),"-")</f>
        <v>0</v>
      </c>
      <c r="AR37" s="89">
        <f>IFERROR(IF($B$2="Tonnes",AppQt.Data!AN144,(AppQt.Data!AN144*ozton*AppQt.Data!AN$7)/1000000),"-")</f>
        <v>0</v>
      </c>
      <c r="AS37" s="89">
        <f>IFERROR(IF($B$2="Tonnes",AppQt.Data!AO144,(AppQt.Data!AO144*ozton*AppQt.Data!AO$7)/1000000),"-")</f>
        <v>0</v>
      </c>
      <c r="AT37" s="89">
        <f>IFERROR(IF($B$2="Tonnes",AppQt.Data!AP144,(AppQt.Data!AP144*ozton*AppQt.Data!AP$7)/1000000),"-")</f>
        <v>0</v>
      </c>
      <c r="AU37" s="89">
        <f>IFERROR(IF($B$2="Tonnes",AppQt.Data!AQ144,(AppQt.Data!AQ144*ozton*AppQt.Data!AQ$7)/1000000),"-")</f>
        <v>0</v>
      </c>
      <c r="AV37" s="89">
        <f>IFERROR(IF($B$2="Tonnes",AppQt.Data!AR144,(AppQt.Data!AR144*ozton*AppQt.Data!AR$7)/1000000),"-")</f>
        <v>0</v>
      </c>
      <c r="AW37" s="89">
        <f>IFERROR(IF($B$2="Tonnes",AppQt.Data!AS144,(AppQt.Data!AS144*ozton*AppQt.Data!AS$7)/1000000),"-")</f>
        <v>0</v>
      </c>
      <c r="AX37" s="89">
        <f>IFERROR(IF($B$2="Tonnes",AppQt.Data!AT144,(AppQt.Data!AT144*ozton*AppQt.Data!AT$7)/1000000),"-")</f>
        <v>0</v>
      </c>
      <c r="AY37" s="89">
        <f>IFERROR(IF($B$2="Tonnes",AppQt.Data!AU144,(AppQt.Data!AU144*ozton*AppQt.Data!AU$7)/1000000),"-")</f>
        <v>0</v>
      </c>
      <c r="AZ37" s="89">
        <f>IFERROR(IF($B$2="Tonnes",AppQt.Data!AV144,(AppQt.Data!AV144*ozton*AppQt.Data!AV$7)/1000000),"-")</f>
        <v>0</v>
      </c>
      <c r="BA37" s="89">
        <f>IFERROR(IF($B$2="Tonnes",AppQt.Data!AW144,(AppQt.Data!AW144*ozton*AppQt.Data!AW$7)/1000000),"-")</f>
        <v>0</v>
      </c>
      <c r="BB37" s="89">
        <f>IFERROR(IF($B$2="Tonnes",AppQt.Data!AX144,(AppQt.Data!AX144*ozton*AppQt.Data!AX$7)/1000000),"-")</f>
        <v>0</v>
      </c>
      <c r="BC37" s="89">
        <f>IFERROR(IF($B$2="Tonnes",AppQt.Data!AY144,(AppQt.Data!AY144*ozton*AppQt.Data!AY$7)/1000000),"-")</f>
        <v>0</v>
      </c>
      <c r="BD37" s="89">
        <f>IFERROR(IF($B$2="Tonnes",AppQt.Data!AZ144,(AppQt.Data!AZ144*ozton*AppQt.Data!AZ$7)/1000000),"-")</f>
        <v>0</v>
      </c>
      <c r="BE37" s="89">
        <f>IFERROR(IF($B$2="Tonnes",AppQt.Data!BA144,(AppQt.Data!BA144*ozton*AppQt.Data!BA$7)/1000000),"-")</f>
        <v>0</v>
      </c>
      <c r="BF37" s="89">
        <f>IFERROR(IF($B$2="Tonnes",AppQt.Data!BB144,(AppQt.Data!BB144*ozton*AppQt.Data!BB$7)/1000000),"-")</f>
        <v>0</v>
      </c>
      <c r="BG37" s="89">
        <f>IFERROR(IF($B$2="Tonnes",AppQt.Data!BC144,(AppQt.Data!BC144*ozton*AppQt.Data!BC$7)/1000000),"-")</f>
        <v>0</v>
      </c>
      <c r="BH37" s="89">
        <f>IFERROR(IF($B$2="Tonnes",AppQt.Data!BD144,(AppQt.Data!BD144*ozton*AppQt.Data!BD$7)/1000000),"-")</f>
        <v>0</v>
      </c>
      <c r="BI37" s="89">
        <f>IFERROR(IF($B$2="Tonnes",AppQt.Data!BE144,(AppQt.Data!BE144*ozton*AppQt.Data!BE$7)/1000000),"-")</f>
        <v>0</v>
      </c>
      <c r="BJ37" s="89">
        <f>IFERROR(IF($B$2="Tonnes",AppQt.Data!BF144,(AppQt.Data!BF144*ozton*AppQt.Data!BF$7)/1000000),"-")</f>
        <v>0</v>
      </c>
      <c r="BK37" s="89">
        <f>IFERROR(IF($B$2="Tonnes",AppQt.Data!BG144,(AppQt.Data!BG144*ozton*AppQt.Data!BG$7)/1000000),"-")</f>
        <v>0</v>
      </c>
      <c r="BL37" s="92" t="s">
        <v>240</v>
      </c>
      <c r="BM37" s="93" t="s">
        <v>240</v>
      </c>
    </row>
    <row r="38" spans="1:65" ht="12.75" customHeight="1" x14ac:dyDescent="0.2">
      <c r="A38" s="40"/>
      <c r="B38" s="31" t="s">
        <v>155</v>
      </c>
      <c r="C38" s="89">
        <f>IFERROR(IF($B$2="Tonnes",AppAn.Data!L120,(AppAn.Data!L120*ozton*AppAn.Data!L$6)/1000000),"-")</f>
        <v>0</v>
      </c>
      <c r="D38" s="89">
        <f>IFERROR(IF($B$2="Tonnes",AppAn.Data!M120,(AppAn.Data!M120*ozton*AppAn.Data!M$6)/1000000),"-")</f>
        <v>0</v>
      </c>
      <c r="E38" s="89">
        <f>IFERROR(IF($B$2="Tonnes",AppAn.Data!N120,(AppAn.Data!N120*ozton*AppAn.Data!N$6)/1000000),"-")</f>
        <v>0</v>
      </c>
      <c r="F38" s="89">
        <f>IFERROR(IF($B$2="Tonnes",AppAn.Data!O120,(AppAn.Data!O120*ozton*AppAn.Data!O$6)/1000000),"-")</f>
        <v>0</v>
      </c>
      <c r="G38" s="89">
        <f>IFERROR(IF($B$2="Tonnes",AppAn.Data!P120,(AppAn.Data!P120*ozton*AppAn.Data!P$6)/1000000),"-")</f>
        <v>0</v>
      </c>
      <c r="H38" s="89">
        <f>IFERROR(IF($B$2="Tonnes",AppAn.Data!Q120,(AppAn.Data!Q120*ozton*AppAn.Data!Q$6)/1000000),"-")</f>
        <v>0</v>
      </c>
      <c r="I38" s="89">
        <f>IFERROR(IF($B$2="Tonnes",AppAn.Data!R120,(AppAn.Data!R120*ozton*AppAn.Data!R$6)/1000000),"-")</f>
        <v>0</v>
      </c>
      <c r="J38" s="89">
        <f>IFERROR(IF($B$2="Tonnes",AppAn.Data!S120,(AppAn.Data!S120*ozton*AppAn.Data!S$6)/1000000),"-")</f>
        <v>0</v>
      </c>
      <c r="K38" s="89">
        <f>IFERROR(IF($B$2="Tonnes",AppAn.Data!T120,(AppAn.Data!T120*ozton*AppAn.Data!T$6)/1000000),"-")</f>
        <v>0</v>
      </c>
      <c r="L38" s="89">
        <f>IFERROR(IF($B$2="Tonnes",AppAn.Data!U120,(AppAn.Data!U120*ozton*AppAn.Data!U$6)/1000000),"-")</f>
        <v>0</v>
      </c>
      <c r="M38" s="89">
        <f>IFERROR(IF($B$2="Tonnes",AppAn.Data!V120,(AppAn.Data!V120*ozton*AppAn.Data!V$6)/1000000),"-")</f>
        <v>0</v>
      </c>
      <c r="N38" s="92" t="s">
        <v>240</v>
      </c>
      <c r="O38" s="91" t="s">
        <v>240</v>
      </c>
      <c r="P38" s="40"/>
      <c r="Q38" s="89">
        <f>IFERROR(IF($B$2="Tonnes",AppQt.Data!M145,(AppQt.Data!M145*ozton*AppQt.Data!M$7)/1000000),"-")</f>
        <v>0</v>
      </c>
      <c r="R38" s="89">
        <f>IFERROR(IF($B$2="Tonnes",AppQt.Data!N145,(AppQt.Data!N145*ozton*AppQt.Data!N$7)/1000000),"-")</f>
        <v>0</v>
      </c>
      <c r="S38" s="89">
        <f>IFERROR(IF($B$2="Tonnes",AppQt.Data!O145,(AppQt.Data!O145*ozton*AppQt.Data!O$7)/1000000),"-")</f>
        <v>0</v>
      </c>
      <c r="T38" s="89">
        <f>IFERROR(IF($B$2="Tonnes",AppQt.Data!P145,(AppQt.Data!P145*ozton*AppQt.Data!P$7)/1000000),"-")</f>
        <v>0</v>
      </c>
      <c r="U38" s="89">
        <f>IFERROR(IF($B$2="Tonnes",AppQt.Data!Q145,(AppQt.Data!Q145*ozton*AppQt.Data!Q$7)/1000000),"-")</f>
        <v>0</v>
      </c>
      <c r="V38" s="89">
        <f>IFERROR(IF($B$2="Tonnes",AppQt.Data!R145,(AppQt.Data!R145*ozton*AppQt.Data!R$7)/1000000),"-")</f>
        <v>0</v>
      </c>
      <c r="W38" s="89">
        <f>IFERROR(IF($B$2="Tonnes",AppQt.Data!S145,(AppQt.Data!S145*ozton*AppQt.Data!S$7)/1000000),"-")</f>
        <v>0</v>
      </c>
      <c r="X38" s="89">
        <f>IFERROR(IF($B$2="Tonnes",AppQt.Data!T145,(AppQt.Data!T145*ozton*AppQt.Data!T$7)/1000000),"-")</f>
        <v>0</v>
      </c>
      <c r="Y38" s="89">
        <f>IFERROR(IF($B$2="Tonnes",AppQt.Data!U145,(AppQt.Data!U145*ozton*AppQt.Data!U$7)/1000000),"-")</f>
        <v>0</v>
      </c>
      <c r="Z38" s="89">
        <f>IFERROR(IF($B$2="Tonnes",AppQt.Data!V145,(AppQt.Data!V145*ozton*AppQt.Data!V$7)/1000000),"-")</f>
        <v>0</v>
      </c>
      <c r="AA38" s="89">
        <f>IFERROR(IF($B$2="Tonnes",AppQt.Data!W145,(AppQt.Data!W145*ozton*AppQt.Data!W$7)/1000000),"-")</f>
        <v>0</v>
      </c>
      <c r="AB38" s="89">
        <f>IFERROR(IF($B$2="Tonnes",AppQt.Data!X145,(AppQt.Data!X145*ozton*AppQt.Data!X$7)/1000000),"-")</f>
        <v>0</v>
      </c>
      <c r="AC38" s="89">
        <f>IFERROR(IF($B$2="Tonnes",AppQt.Data!Y145,(AppQt.Data!Y145*ozton*AppQt.Data!Y$7)/1000000),"-")</f>
        <v>0</v>
      </c>
      <c r="AD38" s="89">
        <f>IFERROR(IF($B$2="Tonnes",AppQt.Data!Z145,(AppQt.Data!Z145*ozton*AppQt.Data!Z$7)/1000000),"-")</f>
        <v>0</v>
      </c>
      <c r="AE38" s="89">
        <f>IFERROR(IF($B$2="Tonnes",AppQt.Data!AA145,(AppQt.Data!AA145*ozton*AppQt.Data!AA$7)/1000000),"-")</f>
        <v>0</v>
      </c>
      <c r="AF38" s="89">
        <f>IFERROR(IF($B$2="Tonnes",AppQt.Data!AB145,(AppQt.Data!AB145*ozton*AppQt.Data!AB$7)/1000000),"-")</f>
        <v>0</v>
      </c>
      <c r="AG38" s="89">
        <f>IFERROR(IF($B$2="Tonnes",AppQt.Data!AC145,(AppQt.Data!AC145*ozton*AppQt.Data!AC$7)/1000000),"-")</f>
        <v>0</v>
      </c>
      <c r="AH38" s="89">
        <f>IFERROR(IF($B$2="Tonnes",AppQt.Data!AD145,(AppQt.Data!AD145*ozton*AppQt.Data!AD$7)/1000000),"-")</f>
        <v>0</v>
      </c>
      <c r="AI38" s="89">
        <f>IFERROR(IF($B$2="Tonnes",AppQt.Data!AE145,(AppQt.Data!AE145*ozton*AppQt.Data!AE$7)/1000000),"-")</f>
        <v>0</v>
      </c>
      <c r="AJ38" s="89">
        <f>IFERROR(IF($B$2="Tonnes",AppQt.Data!AF145,(AppQt.Data!AF145*ozton*AppQt.Data!AF$7)/1000000),"-")</f>
        <v>0</v>
      </c>
      <c r="AK38" s="89">
        <f>IFERROR(IF($B$2="Tonnes",AppQt.Data!AG145,(AppQt.Data!AG145*ozton*AppQt.Data!AG$7)/1000000),"-")</f>
        <v>0</v>
      </c>
      <c r="AL38" s="89">
        <f>IFERROR(IF($B$2="Tonnes",AppQt.Data!AH145,(AppQt.Data!AH145*ozton*AppQt.Data!AH$7)/1000000),"-")</f>
        <v>0</v>
      </c>
      <c r="AM38" s="89">
        <f>IFERROR(IF($B$2="Tonnes",AppQt.Data!AI145,(AppQt.Data!AI145*ozton*AppQt.Data!AI$7)/1000000),"-")</f>
        <v>0</v>
      </c>
      <c r="AN38" s="89">
        <f>IFERROR(IF($B$2="Tonnes",AppQt.Data!AJ145,(AppQt.Data!AJ145*ozton*AppQt.Data!AJ$7)/1000000),"-")</f>
        <v>0</v>
      </c>
      <c r="AO38" s="89">
        <f>IFERROR(IF($B$2="Tonnes",AppQt.Data!AK145,(AppQt.Data!AK145*ozton*AppQt.Data!AK$7)/1000000),"-")</f>
        <v>0</v>
      </c>
      <c r="AP38" s="89">
        <f>IFERROR(IF($B$2="Tonnes",AppQt.Data!AL145,(AppQt.Data!AL145*ozton*AppQt.Data!AL$7)/1000000),"-")</f>
        <v>0</v>
      </c>
      <c r="AQ38" s="89">
        <f>IFERROR(IF($B$2="Tonnes",AppQt.Data!AM145,(AppQt.Data!AM145*ozton*AppQt.Data!AM$7)/1000000),"-")</f>
        <v>0</v>
      </c>
      <c r="AR38" s="89">
        <f>IFERROR(IF($B$2="Tonnes",AppQt.Data!AN145,(AppQt.Data!AN145*ozton*AppQt.Data!AN$7)/1000000),"-")</f>
        <v>0</v>
      </c>
      <c r="AS38" s="89">
        <f>IFERROR(IF($B$2="Tonnes",AppQt.Data!AO145,(AppQt.Data!AO145*ozton*AppQt.Data!AO$7)/1000000),"-")</f>
        <v>0</v>
      </c>
      <c r="AT38" s="89">
        <f>IFERROR(IF($B$2="Tonnes",AppQt.Data!AP145,(AppQt.Data!AP145*ozton*AppQt.Data!AP$7)/1000000),"-")</f>
        <v>0</v>
      </c>
      <c r="AU38" s="89">
        <f>IFERROR(IF($B$2="Tonnes",AppQt.Data!AQ145,(AppQt.Data!AQ145*ozton*AppQt.Data!AQ$7)/1000000),"-")</f>
        <v>0</v>
      </c>
      <c r="AV38" s="89">
        <f>IFERROR(IF($B$2="Tonnes",AppQt.Data!AR145,(AppQt.Data!AR145*ozton*AppQt.Data!AR$7)/1000000),"-")</f>
        <v>0</v>
      </c>
      <c r="AW38" s="89">
        <f>IFERROR(IF($B$2="Tonnes",AppQt.Data!AS145,(AppQt.Data!AS145*ozton*AppQt.Data!AS$7)/1000000),"-")</f>
        <v>0</v>
      </c>
      <c r="AX38" s="89">
        <f>IFERROR(IF($B$2="Tonnes",AppQt.Data!AT145,(AppQt.Data!AT145*ozton*AppQt.Data!AT$7)/1000000),"-")</f>
        <v>0</v>
      </c>
      <c r="AY38" s="89">
        <f>IFERROR(IF($B$2="Tonnes",AppQt.Data!AU145,(AppQt.Data!AU145*ozton*AppQt.Data!AU$7)/1000000),"-")</f>
        <v>0</v>
      </c>
      <c r="AZ38" s="89">
        <f>IFERROR(IF($B$2="Tonnes",AppQt.Data!AV145,(AppQt.Data!AV145*ozton*AppQt.Data!AV$7)/1000000),"-")</f>
        <v>0</v>
      </c>
      <c r="BA38" s="89">
        <f>IFERROR(IF($B$2="Tonnes",AppQt.Data!AW145,(AppQt.Data!AW145*ozton*AppQt.Data!AW$7)/1000000),"-")</f>
        <v>0</v>
      </c>
      <c r="BB38" s="89">
        <f>IFERROR(IF($B$2="Tonnes",AppQt.Data!AX145,(AppQt.Data!AX145*ozton*AppQt.Data!AX$7)/1000000),"-")</f>
        <v>0</v>
      </c>
      <c r="BC38" s="89">
        <f>IFERROR(IF($B$2="Tonnes",AppQt.Data!AY145,(AppQt.Data!AY145*ozton*AppQt.Data!AY$7)/1000000),"-")</f>
        <v>0</v>
      </c>
      <c r="BD38" s="89">
        <f>IFERROR(IF($B$2="Tonnes",AppQt.Data!AZ145,(AppQt.Data!AZ145*ozton*AppQt.Data!AZ$7)/1000000),"-")</f>
        <v>0</v>
      </c>
      <c r="BE38" s="89">
        <f>IFERROR(IF($B$2="Tonnes",AppQt.Data!BA145,(AppQt.Data!BA145*ozton*AppQt.Data!BA$7)/1000000),"-")</f>
        <v>0</v>
      </c>
      <c r="BF38" s="89">
        <f>IFERROR(IF($B$2="Tonnes",AppQt.Data!BB145,(AppQt.Data!BB145*ozton*AppQt.Data!BB$7)/1000000),"-")</f>
        <v>0</v>
      </c>
      <c r="BG38" s="89">
        <f>IFERROR(IF($B$2="Tonnes",AppQt.Data!BC145,(AppQt.Data!BC145*ozton*AppQt.Data!BC$7)/1000000),"-")</f>
        <v>0</v>
      </c>
      <c r="BH38" s="89">
        <f>IFERROR(IF($B$2="Tonnes",AppQt.Data!BD145,(AppQt.Data!BD145*ozton*AppQt.Data!BD$7)/1000000),"-")</f>
        <v>0</v>
      </c>
      <c r="BI38" s="89">
        <f>IFERROR(IF($B$2="Tonnes",AppQt.Data!BE145,(AppQt.Data!BE145*ozton*AppQt.Data!BE$7)/1000000),"-")</f>
        <v>0</v>
      </c>
      <c r="BJ38" s="89">
        <f>IFERROR(IF($B$2="Tonnes",AppQt.Data!BF145,(AppQt.Data!BF145*ozton*AppQt.Data!BF$7)/1000000),"-")</f>
        <v>0</v>
      </c>
      <c r="BK38" s="89">
        <f>IFERROR(IF($B$2="Tonnes",AppQt.Data!BG145,(AppQt.Data!BG145*ozton*AppQt.Data!BG$7)/1000000),"-")</f>
        <v>0</v>
      </c>
      <c r="BL38" s="92" t="s">
        <v>240</v>
      </c>
      <c r="BM38" s="91" t="s">
        <v>240</v>
      </c>
    </row>
    <row r="39" spans="1:65" ht="12.75" customHeight="1" x14ac:dyDescent="0.2">
      <c r="A39" s="40"/>
      <c r="B39" s="31" t="s">
        <v>156</v>
      </c>
      <c r="C39" s="89">
        <f>IFERROR(IF($B$2="Tonnes",AppAn.Data!L121,(AppAn.Data!L121*ozton*AppAn.Data!L$6)/1000000),"-")</f>
        <v>14.822887776049278</v>
      </c>
      <c r="D39" s="89">
        <f>IFERROR(IF($B$2="Tonnes",AppAn.Data!M121,(AppAn.Data!M121*ozton*AppAn.Data!M$6)/1000000),"-")</f>
        <v>17.354423688176141</v>
      </c>
      <c r="E39" s="89">
        <f>IFERROR(IF($B$2="Tonnes",AppAn.Data!N121,(AppAn.Data!N121*ozton*AppAn.Data!N$6)/1000000),"-")</f>
        <v>14.968650823370318</v>
      </c>
      <c r="F39" s="89">
        <f>IFERROR(IF($B$2="Tonnes",AppAn.Data!O121,(AppAn.Data!O121*ozton*AppAn.Data!O$6)/1000000),"-")</f>
        <v>11.46675612219153</v>
      </c>
      <c r="G39" s="89">
        <f>IFERROR(IF($B$2="Tonnes",AppAn.Data!P121,(AppAn.Data!P121*ozton*AppAn.Data!P$6)/1000000),"-")</f>
        <v>7.6435354083045262</v>
      </c>
      <c r="H39" s="89">
        <f>IFERROR(IF($B$2="Tonnes",AppAn.Data!Q121,(AppAn.Data!Q121*ozton*AppAn.Data!Q$6)/1000000),"-")</f>
        <v>8.4873653291211983</v>
      </c>
      <c r="I39" s="89">
        <f>IFERROR(IF($B$2="Tonnes",AppAn.Data!R121,(AppAn.Data!R121*ozton*AppAn.Data!R$6)/1000000),"-")</f>
        <v>11.924296113865523</v>
      </c>
      <c r="J39" s="89">
        <f>IFERROR(IF($B$2="Tonnes",AppAn.Data!S121,(AppAn.Data!S121*ozton*AppAn.Data!S$6)/1000000),"-")</f>
        <v>10.481779286355399</v>
      </c>
      <c r="K39" s="89">
        <f>IFERROR(IF($B$2="Tonnes",AppAn.Data!T121,(AppAn.Data!T121*ozton*AppAn.Data!T$6)/1000000),"-")</f>
        <v>12.091922765681973</v>
      </c>
      <c r="L39" s="89">
        <f>IFERROR(IF($B$2="Tonnes",AppAn.Data!U121,(AppAn.Data!U121*ozton*AppAn.Data!U$6)/1000000),"-")</f>
        <v>10.451175147552407</v>
      </c>
      <c r="M39" s="89">
        <f>IFERROR(IF($B$2="Tonnes",AppAn.Data!V121,(AppAn.Data!V121*ozton*AppAn.Data!V$6)/1000000),"-")</f>
        <v>13.889964999652635</v>
      </c>
      <c r="N39" s="90" t="str">
        <f t="shared" ref="N39:N45" si="8">IF(O39&lt;0,$A$2,IF(O39&gt;0,$A$1,"-"))</f>
        <v>▲</v>
      </c>
      <c r="O39" s="91">
        <f t="shared" ref="O39:O45" si="9">IF(AND(M39&gt;0,L39&gt;0),(M39/L39-1)*100,"-")</f>
        <v>32.903379797491674</v>
      </c>
      <c r="P39" s="40"/>
      <c r="Q39" s="89">
        <f>IFERROR(IF($B$2="Tonnes",AppQt.Data!M146,(AppQt.Data!M146*ozton*AppQt.Data!M$7)/1000000),"-")</f>
        <v>3.0726077449455245</v>
      </c>
      <c r="R39" s="89">
        <f>IFERROR(IF($B$2="Tonnes",AppQt.Data!N146,(AppQt.Data!N146*ozton*AppQt.Data!N$7)/1000000),"-")</f>
        <v>5.76622839813359</v>
      </c>
      <c r="S39" s="89">
        <f>IFERROR(IF($B$2="Tonnes",AppQt.Data!O146,(AppQt.Data!O146*ozton*AppQt.Data!O$7)/1000000),"-")</f>
        <v>2.1452154898910489</v>
      </c>
      <c r="T39" s="89">
        <f>IFERROR(IF($B$2="Tonnes",AppQt.Data!P146,(AppQt.Data!P146*ozton*AppQt.Data!P$7)/1000000),"-")</f>
        <v>3.8388361430791145</v>
      </c>
      <c r="U39" s="89">
        <f>IFERROR(IF($B$2="Tonnes",AppQt.Data!Q146,(AppQt.Data!Q146*ozton*AppQt.Data!Q$7)/1000000),"-")</f>
        <v>3.8896450749019049</v>
      </c>
      <c r="V39" s="89">
        <f>IFERROR(IF($B$2="Tonnes",AppQt.Data!R146,(AppQt.Data!R146*ozton*AppQt.Data!R$7)/1000000),"-")</f>
        <v>4.3510208511175712</v>
      </c>
      <c r="W39" s="89">
        <f>IFERROR(IF($B$2="Tonnes",AppQt.Data!S146,(AppQt.Data!S146*ozton*AppQt.Data!S$7)/1000000),"-")</f>
        <v>5.7682546572940003</v>
      </c>
      <c r="X39" s="89">
        <f>IFERROR(IF($B$2="Tonnes",AppQt.Data!T146,(AppQt.Data!T146*ozton*AppQt.Data!T$7)/1000000),"-")</f>
        <v>3.3455031048626669</v>
      </c>
      <c r="Y39" s="89">
        <f>IFERROR(IF($B$2="Tonnes",AppQt.Data!U146,(AppQt.Data!U146*ozton*AppQt.Data!U$7)/1000000),"-")</f>
        <v>4.2173661164047704</v>
      </c>
      <c r="Z39" s="89">
        <f>IFERROR(IF($B$2="Tonnes",AppQt.Data!V146,(AppQt.Data!V146*ozton*AppQt.Data!V$7)/1000000),"-")</f>
        <v>5.6940022202667677</v>
      </c>
      <c r="AA39" s="89">
        <f>IFERROR(IF($B$2="Tonnes",AppQt.Data!W146,(AppQt.Data!W146*ozton*AppQt.Data!W$7)/1000000),"-")</f>
        <v>2.0379868018045908</v>
      </c>
      <c r="AB39" s="89">
        <f>IFERROR(IF($B$2="Tonnes",AppQt.Data!X146,(AppQt.Data!X146*ozton*AppQt.Data!X$7)/1000000),"-")</f>
        <v>3.019295684894189</v>
      </c>
      <c r="AC39" s="89">
        <f>IFERROR(IF($B$2="Tonnes",AppQt.Data!Y146,(AppQt.Data!Y146*ozton*AppQt.Data!Y$7)/1000000),"-")</f>
        <v>2.9877636576894369</v>
      </c>
      <c r="AD39" s="89">
        <f>IFERROR(IF($B$2="Tonnes",AppQt.Data!Z146,(AppQt.Data!Z146*ozton*AppQt.Data!Z$7)/1000000),"-")</f>
        <v>3.3012311871914743</v>
      </c>
      <c r="AE39" s="89">
        <f>IFERROR(IF($B$2="Tonnes",AppQt.Data!AA146,(AppQt.Data!AA146*ozton*AppQt.Data!AA$7)/1000000),"-")</f>
        <v>2.4585871656487615</v>
      </c>
      <c r="AF39" s="89">
        <f>IFERROR(IF($B$2="Tonnes",AppQt.Data!AB146,(AppQt.Data!AB146*ozton*AppQt.Data!AB$7)/1000000),"-")</f>
        <v>2.7191741116618573</v>
      </c>
      <c r="AG39" s="89">
        <f>IFERROR(IF($B$2="Tonnes",AppQt.Data!AC146,(AppQt.Data!AC146*ozton*AppQt.Data!AC$7)/1000000),"-")</f>
        <v>2.5405124145856846</v>
      </c>
      <c r="AH39" s="89">
        <f>IFERROR(IF($B$2="Tonnes",AppQt.Data!AD146,(AppQt.Data!AD146*ozton*AppQt.Data!AD$7)/1000000),"-")</f>
        <v>1.6069962960821087</v>
      </c>
      <c r="AI39" s="89">
        <f>IFERROR(IF($B$2="Tonnes",AppQt.Data!AE146,(AppQt.Data!AE146*ozton*AppQt.Data!AE$7)/1000000),"-")</f>
        <v>1.5038584726042283</v>
      </c>
      <c r="AJ39" s="89">
        <f>IFERROR(IF($B$2="Tonnes",AppQt.Data!AF146,(AppQt.Data!AF146*ozton*AppQt.Data!AF$7)/1000000),"-")</f>
        <v>1.9921682250325037</v>
      </c>
      <c r="AK39" s="89">
        <f>IFERROR(IF($B$2="Tonnes",AppQt.Data!AG146,(AppQt.Data!AG146*ozton*AppQt.Data!AG$7)/1000000),"-")</f>
        <v>1.9134753351358413</v>
      </c>
      <c r="AL39" s="89">
        <f>IFERROR(IF($B$2="Tonnes",AppQt.Data!AH146,(AppQt.Data!AH146*ozton*AppQt.Data!AH$7)/1000000),"-")</f>
        <v>1.9603998330710573</v>
      </c>
      <c r="AM39" s="89">
        <f>IFERROR(IF($B$2="Tonnes",AppQt.Data!AI146,(AppQt.Data!AI146*ozton*AppQt.Data!AI$7)/1000000),"-")</f>
        <v>2.5963793586926367</v>
      </c>
      <c r="AN39" s="89">
        <f>IFERROR(IF($B$2="Tonnes",AppQt.Data!AJ146,(AppQt.Data!AJ146*ozton*AppQt.Data!AJ$7)/1000000),"-")</f>
        <v>2.0171108022216626</v>
      </c>
      <c r="AO39" s="89">
        <f>IFERROR(IF($B$2="Tonnes",AppQt.Data!AK146,(AppQt.Data!AK146*ozton*AppQt.Data!AK$7)/1000000),"-")</f>
        <v>3.0499519222959717</v>
      </c>
      <c r="AP39" s="89">
        <f>IFERROR(IF($B$2="Tonnes",AppQt.Data!AL146,(AppQt.Data!AL146*ozton*AppQt.Data!AL$7)/1000000),"-")</f>
        <v>3.1610975538028145</v>
      </c>
      <c r="AQ39" s="89">
        <f>IFERROR(IF($B$2="Tonnes",AppQt.Data!AM146,(AppQt.Data!AM146*ozton*AppQt.Data!AM$7)/1000000),"-")</f>
        <v>2.5836322636625102</v>
      </c>
      <c r="AR39" s="89">
        <f>IFERROR(IF($B$2="Tonnes",AppQt.Data!AN146,(AppQt.Data!AN146*ozton*AppQt.Data!AN$7)/1000000),"-")</f>
        <v>3.1296143741042264</v>
      </c>
      <c r="AS39" s="89">
        <f>IFERROR(IF($B$2="Tonnes",AppQt.Data!AO146,(AppQt.Data!AO146*ozton*AppQt.Data!AO$7)/1000000),"-")</f>
        <v>3.3491317566436525</v>
      </c>
      <c r="AT39" s="89">
        <f>IFERROR(IF($B$2="Tonnes",AppQt.Data!AP146,(AppQt.Data!AP146*ozton*AppQt.Data!AP$7)/1000000),"-")</f>
        <v>2.1843440735809736</v>
      </c>
      <c r="AU39" s="89">
        <f>IFERROR(IF($B$2="Tonnes",AppQt.Data!AQ146,(AppQt.Data!AQ146*ozton*AppQt.Data!AQ$7)/1000000),"-")</f>
        <v>2.590157774683953</v>
      </c>
      <c r="AV39" s="89">
        <f>IFERROR(IF($B$2="Tonnes",AppQt.Data!AR146,(AppQt.Data!AR146*ozton*AppQt.Data!AR$7)/1000000),"-")</f>
        <v>2.3581456814468198</v>
      </c>
      <c r="AW39" s="89">
        <f>IFERROR(IF($B$2="Tonnes",AppQt.Data!AS146,(AppQt.Data!AS146*ozton*AppQt.Data!AS$7)/1000000),"-")</f>
        <v>2.2507616063206251</v>
      </c>
      <c r="AX39" s="89">
        <f>IFERROR(IF($B$2="Tonnes",AppQt.Data!AT146,(AppQt.Data!AT146*ozton*AppQt.Data!AT$7)/1000000),"-")</f>
        <v>2.8509641974227109</v>
      </c>
      <c r="AY39" s="89">
        <f>IFERROR(IF($B$2="Tonnes",AppQt.Data!AU146,(AppQt.Data!AU146*ozton*AppQt.Data!AU$7)/1000000),"-")</f>
        <v>3.7366180785111589</v>
      </c>
      <c r="AZ39" s="89">
        <f>IFERROR(IF($B$2="Tonnes",AppQt.Data!AV146,(AppQt.Data!AV146*ozton*AppQt.Data!AV$7)/1000000),"-")</f>
        <v>3.2535788834274784</v>
      </c>
      <c r="BA39" s="89">
        <f>IFERROR(IF($B$2="Tonnes",AppQt.Data!AW146,(AppQt.Data!AW146*ozton*AppQt.Data!AW$7)/1000000),"-")</f>
        <v>3.7899445955321625</v>
      </c>
      <c r="BB39" s="89">
        <f>IFERROR(IF($B$2="Tonnes",AppQt.Data!AX146,(AppQt.Data!AX146*ozton*AppQt.Data!AX$7)/1000000),"-")</f>
        <v>2.2854531409530257</v>
      </c>
      <c r="BC39" s="89">
        <f>IFERROR(IF($B$2="Tonnes",AppQt.Data!AY146,(AppQt.Data!AY146*ozton*AppQt.Data!AY$7)/1000000),"-")</f>
        <v>2.3813324434513841</v>
      </c>
      <c r="BD39" s="89">
        <f>IFERROR(IF($B$2="Tonnes",AppQt.Data!AZ146,(AppQt.Data!AZ146*ozton*AppQt.Data!AZ$7)/1000000),"-")</f>
        <v>1.9944449676158342</v>
      </c>
      <c r="BE39" s="89">
        <f>IFERROR(IF($B$2="Tonnes",AppQt.Data!BA146,(AppQt.Data!BA146*ozton*AppQt.Data!BA$7)/1000000),"-")</f>
        <v>3.868203239237809</v>
      </c>
      <c r="BF39" s="89">
        <f>IFERROR(IF($B$2="Tonnes",AppQt.Data!BB146,(AppQt.Data!BB146*ozton*AppQt.Data!BB$7)/1000000),"-")</f>
        <v>3.7873914080495168</v>
      </c>
      <c r="BG39" s="89">
        <f>IFERROR(IF($B$2="Tonnes",AppQt.Data!BC146,(AppQt.Data!BC146*ozton*AppQt.Data!BC$7)/1000000),"-")</f>
        <v>3.1821410115133548</v>
      </c>
      <c r="BH39" s="89">
        <f>IFERROR(IF($B$2="Tonnes",AppQt.Data!BD146,(AppQt.Data!BD146*ozton*AppQt.Data!BD$7)/1000000),"-")</f>
        <v>3.0522293408519552</v>
      </c>
      <c r="BI39" s="89">
        <f>IFERROR(IF($B$2="Tonnes",AppQt.Data!BE146,(AppQt.Data!BE146*ozton*AppQt.Data!BE$7)/1000000),"-")</f>
        <v>3.9424093505702187</v>
      </c>
      <c r="BJ39" s="89">
        <f>IFERROR(IF($B$2="Tonnes",AppQt.Data!BF146,(AppQt.Data!BF146*ozton*AppQt.Data!BF$7)/1000000),"-")</f>
        <v>5.4359280810323529</v>
      </c>
      <c r="BK39" s="89">
        <f>IFERROR(IF($B$2="Tonnes",AppQt.Data!BG146,(AppQt.Data!BG146*ozton*AppQt.Data!BG$7)/1000000),"-")</f>
        <v>5.4656320163036947</v>
      </c>
      <c r="BL39" s="90" t="str">
        <f t="shared" ref="BL39:BL45" si="10">IF(BM39&lt;0,$A$2,IF(BM39&gt;0,$A$1,"-"))</f>
        <v>▲</v>
      </c>
      <c r="BM39" s="91">
        <f t="shared" ref="BM39:BM45" si="11">IF(AND(ISNUMBER(BK39),ISNUMBER(BG39),BK39&gt;0,BG39&gt;0,(BK39/BG39-1)*100&lt;300),(BK39/BG39-1)*100,IF(AND(ISNUMBER(BK39),ISNUMBER(BG39),BK39&gt;0,BG39&gt;0,(BK39/BG39-1)*100&gt;300),"&gt;300","-"))</f>
        <v>71.759579368997308</v>
      </c>
    </row>
    <row r="40" spans="1:65" ht="12.75" customHeight="1" x14ac:dyDescent="0.2">
      <c r="A40" s="40"/>
      <c r="B40" s="31" t="s">
        <v>157</v>
      </c>
      <c r="C40" s="89">
        <f>IFERROR(IF($B$2="Tonnes",AppAn.Data!L122,(AppAn.Data!L122*ozton*AppAn.Data!L$6)/1000000),"-")</f>
        <v>86.88024417475728</v>
      </c>
      <c r="D40" s="89">
        <f>IFERROR(IF($B$2="Tonnes",AppAn.Data!M122,(AppAn.Data!M122*ozton*AppAn.Data!M$6)/1000000),"-")</f>
        <v>96.756150637949958</v>
      </c>
      <c r="E40" s="89">
        <f>IFERROR(IF($B$2="Tonnes",AppAn.Data!N122,(AppAn.Data!N122*ozton*AppAn.Data!N$6)/1000000),"-")</f>
        <v>62.192186448371622</v>
      </c>
      <c r="F40" s="89">
        <f>IFERROR(IF($B$2="Tonnes",AppAn.Data!O122,(AppAn.Data!O122*ozton*AppAn.Data!O$6)/1000000),"-")</f>
        <v>61.736001026527774</v>
      </c>
      <c r="G40" s="89">
        <f>IFERROR(IF($B$2="Tonnes",AppAn.Data!P122,(AppAn.Data!P122*ozton*AppAn.Data!P$6)/1000000),"-")</f>
        <v>47.727366666666668</v>
      </c>
      <c r="H40" s="89">
        <f>IFERROR(IF($B$2="Tonnes",AppAn.Data!Q122,(AppAn.Data!Q122*ozton*AppAn.Data!Q$6)/1000000),"-")</f>
        <v>50.347677777777776</v>
      </c>
      <c r="I40" s="89">
        <f>IFERROR(IF($B$2="Tonnes",AppAn.Data!R122,(AppAn.Data!R122*ozton*AppAn.Data!R$6)/1000000),"-")</f>
        <v>45.620800000000003</v>
      </c>
      <c r="J40" s="89">
        <f>IFERROR(IF($B$2="Tonnes",AppAn.Data!S122,(AppAn.Data!S122*ozton*AppAn.Data!S$6)/1000000),"-")</f>
        <v>42.48</v>
      </c>
      <c r="K40" s="89">
        <f>IFERROR(IF($B$2="Tonnes",AppAn.Data!T122,(AppAn.Data!T122*ozton*AppAn.Data!T$6)/1000000),"-")</f>
        <v>36.550000000000004</v>
      </c>
      <c r="L40" s="89">
        <f>IFERROR(IF($B$2="Tonnes",AppAn.Data!U122,(AppAn.Data!U122*ozton*AppAn.Data!U$6)/1000000),"-")</f>
        <v>29.82</v>
      </c>
      <c r="M40" s="89">
        <f>IFERROR(IF($B$2="Tonnes",AppAn.Data!V122,(AppAn.Data!V122*ozton*AppAn.Data!V$6)/1000000),"-")</f>
        <v>42.9</v>
      </c>
      <c r="N40" s="90" t="str">
        <f t="shared" si="8"/>
        <v>▲</v>
      </c>
      <c r="O40" s="91">
        <f t="shared" si="9"/>
        <v>43.863179074446677</v>
      </c>
      <c r="P40" s="40"/>
      <c r="Q40" s="89">
        <f>IFERROR(IF($B$2="Tonnes",AppQt.Data!M147,(AppQt.Data!M147*ozton*AppQt.Data!M$7)/1000000),"-")</f>
        <v>13.661360841423948</v>
      </c>
      <c r="R40" s="89">
        <f>IFERROR(IF($B$2="Tonnes",AppQt.Data!N147,(AppQt.Data!N147*ozton*AppQt.Data!N$7)/1000000),"-")</f>
        <v>33.972940291262141</v>
      </c>
      <c r="S40" s="89">
        <f>IFERROR(IF($B$2="Tonnes",AppQt.Data!O147,(AppQt.Data!O147*ozton*AppQt.Data!O$7)/1000000),"-")</f>
        <v>15.580899029126215</v>
      </c>
      <c r="T40" s="89">
        <f>IFERROR(IF($B$2="Tonnes",AppQt.Data!P147,(AppQt.Data!P147*ozton*AppQt.Data!P$7)/1000000),"-")</f>
        <v>23.665044012944982</v>
      </c>
      <c r="U40" s="89">
        <f>IFERROR(IF($B$2="Tonnes",AppQt.Data!Q147,(AppQt.Data!Q147*ozton*AppQt.Data!Q$7)/1000000),"-")</f>
        <v>24.597273753684618</v>
      </c>
      <c r="V40" s="89">
        <f>IFERROR(IF($B$2="Tonnes",AppQt.Data!R147,(AppQt.Data!R147*ozton*AppQt.Data!R$7)/1000000),"-")</f>
        <v>17.407180432256816</v>
      </c>
      <c r="W40" s="89">
        <f>IFERROR(IF($B$2="Tonnes",AppQt.Data!S147,(AppQt.Data!S147*ozton*AppQt.Data!S$7)/1000000),"-")</f>
        <v>30.273841426942354</v>
      </c>
      <c r="X40" s="89">
        <f>IFERROR(IF($B$2="Tonnes",AppQt.Data!T147,(AppQt.Data!T147*ozton*AppQt.Data!T$7)/1000000),"-")</f>
        <v>24.477855025066162</v>
      </c>
      <c r="Y40" s="89">
        <f>IFERROR(IF($B$2="Tonnes",AppQt.Data!U147,(AppQt.Data!U147*ozton*AppQt.Data!U$7)/1000000),"-")</f>
        <v>21.424346328748893</v>
      </c>
      <c r="Z40" s="89">
        <f>IFERROR(IF($B$2="Tonnes",AppQt.Data!V147,(AppQt.Data!V147*ozton*AppQt.Data!V$7)/1000000),"-")</f>
        <v>13.501880627855009</v>
      </c>
      <c r="AA40" s="89">
        <f>IFERROR(IF($B$2="Tonnes",AppQt.Data!W147,(AppQt.Data!W147*ozton*AppQt.Data!W$7)/1000000),"-")</f>
        <v>13.197918798678892</v>
      </c>
      <c r="AB40" s="89">
        <f>IFERROR(IF($B$2="Tonnes",AppQt.Data!X147,(AppQt.Data!X147*ozton*AppQt.Data!X$7)/1000000),"-")</f>
        <v>14.068040693088832</v>
      </c>
      <c r="AC40" s="89">
        <f>IFERROR(IF($B$2="Tonnes",AppQt.Data!Y147,(AppQt.Data!Y147*ozton*AppQt.Data!Y$7)/1000000),"-")</f>
        <v>11.635592022499999</v>
      </c>
      <c r="AD40" s="89">
        <f>IFERROR(IF($B$2="Tonnes",AppQt.Data!Z147,(AppQt.Data!Z147*ozton*AppQt.Data!Z$7)/1000000),"-")</f>
        <v>19.521125793611109</v>
      </c>
      <c r="AE40" s="89">
        <f>IFERROR(IF($B$2="Tonnes",AppQt.Data!AA147,(AppQt.Data!AA147*ozton*AppQt.Data!AA$7)/1000000),"-")</f>
        <v>12.450136177083332</v>
      </c>
      <c r="AF40" s="89">
        <f>IFERROR(IF($B$2="Tonnes",AppQt.Data!AB147,(AppQt.Data!AB147*ozton*AppQt.Data!AB$7)/1000000),"-")</f>
        <v>18.129147033333332</v>
      </c>
      <c r="AG40" s="89">
        <f>IFERROR(IF($B$2="Tonnes",AppQt.Data!AC147,(AppQt.Data!AC147*ozton*AppQt.Data!AC$7)/1000000),"-")</f>
        <v>12.488649999999998</v>
      </c>
      <c r="AH40" s="89">
        <f>IFERROR(IF($B$2="Tonnes",AppQt.Data!AD147,(AppQt.Data!AD147*ozton*AppQt.Data!AD$7)/1000000),"-")</f>
        <v>9.7897777777777772</v>
      </c>
      <c r="AI40" s="89">
        <f>IFERROR(IF($B$2="Tonnes",AppQt.Data!AE147,(AppQt.Data!AE147*ozton*AppQt.Data!AE$7)/1000000),"-")</f>
        <v>10.447605555555555</v>
      </c>
      <c r="AJ40" s="89">
        <f>IFERROR(IF($B$2="Tonnes",AppQt.Data!AF147,(AppQt.Data!AF147*ozton*AppQt.Data!AF$7)/1000000),"-")</f>
        <v>15.001333333333331</v>
      </c>
      <c r="AK40" s="89">
        <f>IFERROR(IF($B$2="Tonnes",AppQt.Data!AG147,(AppQt.Data!AG147*ozton*AppQt.Data!AG$7)/1000000),"-")</f>
        <v>13.8409</v>
      </c>
      <c r="AL40" s="89">
        <f>IFERROR(IF($B$2="Tonnes",AppQt.Data!AH147,(AppQt.Data!AH147*ozton*AppQt.Data!AH$7)/1000000),"-")</f>
        <v>10.986055555555556</v>
      </c>
      <c r="AM40" s="89">
        <f>IFERROR(IF($B$2="Tonnes",AppQt.Data!AI147,(AppQt.Data!AI147*ozton*AppQt.Data!AI$7)/1000000),"-")</f>
        <v>13.620722222222222</v>
      </c>
      <c r="AN40" s="89">
        <f>IFERROR(IF($B$2="Tonnes",AppQt.Data!AJ147,(AppQt.Data!AJ147*ozton*AppQt.Data!AJ$7)/1000000),"-")</f>
        <v>11.9</v>
      </c>
      <c r="AO40" s="89">
        <f>IFERROR(IF($B$2="Tonnes",AppQt.Data!AK147,(AppQt.Data!AK147*ozton*AppQt.Data!AK$7)/1000000),"-")</f>
        <v>11.68</v>
      </c>
      <c r="AP40" s="89">
        <f>IFERROR(IF($B$2="Tonnes",AppQt.Data!AL147,(AppQt.Data!AL147*ozton*AppQt.Data!AL$7)/1000000),"-")</f>
        <v>10.7</v>
      </c>
      <c r="AQ40" s="89">
        <f>IFERROR(IF($B$2="Tonnes",AppQt.Data!AM147,(AppQt.Data!AM147*ozton*AppQt.Data!AM$7)/1000000),"-")</f>
        <v>8.3000000000000007</v>
      </c>
      <c r="AR40" s="89">
        <f>IFERROR(IF($B$2="Tonnes",AppQt.Data!AN147,(AppQt.Data!AN147*ozton*AppQt.Data!AN$7)/1000000),"-")</f>
        <v>14.940799999999999</v>
      </c>
      <c r="AS40" s="89">
        <f>IFERROR(IF($B$2="Tonnes",AppQt.Data!AO147,(AppQt.Data!AO147*ozton*AppQt.Data!AO$7)/1000000),"-")</f>
        <v>13.4</v>
      </c>
      <c r="AT40" s="89">
        <f>IFERROR(IF($B$2="Tonnes",AppQt.Data!AP147,(AppQt.Data!AP147*ozton*AppQt.Data!AP$7)/1000000),"-")</f>
        <v>9</v>
      </c>
      <c r="AU40" s="89">
        <f>IFERROR(IF($B$2="Tonnes",AppQt.Data!AQ147,(AppQt.Data!AQ147*ozton*AppQt.Data!AQ$7)/1000000),"-")</f>
        <v>10.45</v>
      </c>
      <c r="AV40" s="89">
        <f>IFERROR(IF($B$2="Tonnes",AppQt.Data!AR147,(AppQt.Data!AR147*ozton*AppQt.Data!AR$7)/1000000),"-")</f>
        <v>9.6300000000000008</v>
      </c>
      <c r="AW40" s="89">
        <f>IFERROR(IF($B$2="Tonnes",AppQt.Data!AS147,(AppQt.Data!AS147*ozton*AppQt.Data!AS$7)/1000000),"-")</f>
        <v>8.23</v>
      </c>
      <c r="AX40" s="89">
        <f>IFERROR(IF($B$2="Tonnes",AppQt.Data!AT147,(AppQt.Data!AT147*ozton*AppQt.Data!AT$7)/1000000),"-")</f>
        <v>7.05</v>
      </c>
      <c r="AY40" s="89">
        <f>IFERROR(IF($B$2="Tonnes",AppQt.Data!AU147,(AppQt.Data!AU147*ozton*AppQt.Data!AU$7)/1000000),"-")</f>
        <v>11.14</v>
      </c>
      <c r="AZ40" s="89">
        <f>IFERROR(IF($B$2="Tonnes",AppQt.Data!AV147,(AppQt.Data!AV147*ozton*AppQt.Data!AV$7)/1000000),"-")</f>
        <v>10.130000000000001</v>
      </c>
      <c r="BA40" s="89">
        <f>IFERROR(IF($B$2="Tonnes",AppQt.Data!AW147,(AppQt.Data!AW147*ozton*AppQt.Data!AW$7)/1000000),"-")</f>
        <v>8.91</v>
      </c>
      <c r="BB40" s="89">
        <f>IFERROR(IF($B$2="Tonnes",AppQt.Data!AX147,(AppQt.Data!AX147*ozton*AppQt.Data!AX$7)/1000000),"-")</f>
        <v>6.74</v>
      </c>
      <c r="BC40" s="89">
        <f>IFERROR(IF($B$2="Tonnes",AppQt.Data!AY147,(AppQt.Data!AY147*ozton*AppQt.Data!AY$7)/1000000),"-")</f>
        <v>6.4850000000000003</v>
      </c>
      <c r="BD40" s="89">
        <f>IFERROR(IF($B$2="Tonnes",AppQt.Data!AZ147,(AppQt.Data!AZ147*ozton*AppQt.Data!AZ$7)/1000000),"-")</f>
        <v>7.6850000000000005</v>
      </c>
      <c r="BE40" s="89">
        <f>IFERROR(IF($B$2="Tonnes",AppQt.Data!BA147,(AppQt.Data!BA147*ozton*AppQt.Data!BA$7)/1000000),"-")</f>
        <v>14</v>
      </c>
      <c r="BF40" s="89">
        <f>IFERROR(IF($B$2="Tonnes",AppQt.Data!BB147,(AppQt.Data!BB147*ozton*AppQt.Data!BB$7)/1000000),"-")</f>
        <v>11.8</v>
      </c>
      <c r="BG40" s="89">
        <f>IFERROR(IF($B$2="Tonnes",AppQt.Data!BC147,(AppQt.Data!BC147*ozton*AppQt.Data!BC$7)/1000000),"-")</f>
        <v>7.5</v>
      </c>
      <c r="BH40" s="89">
        <f>IFERROR(IF($B$2="Tonnes",AppQt.Data!BD147,(AppQt.Data!BD147*ozton*AppQt.Data!BD$7)/1000000),"-")</f>
        <v>9.6</v>
      </c>
      <c r="BI40" s="89">
        <f>IFERROR(IF($B$2="Tonnes",AppQt.Data!BE147,(AppQt.Data!BE147*ozton*AppQt.Data!BE$7)/1000000),"-")</f>
        <v>13</v>
      </c>
      <c r="BJ40" s="89">
        <f>IFERROR(IF($B$2="Tonnes",AppQt.Data!BF147,(AppQt.Data!BF147*ozton*AppQt.Data!BF$7)/1000000),"-")</f>
        <v>12</v>
      </c>
      <c r="BK40" s="89">
        <f>IFERROR(IF($B$2="Tonnes",AppQt.Data!BG147,(AppQt.Data!BG147*ozton*AppQt.Data!BG$7)/1000000),"-")</f>
        <v>9.1</v>
      </c>
      <c r="BL40" s="90" t="str">
        <f t="shared" si="10"/>
        <v>▲</v>
      </c>
      <c r="BM40" s="91">
        <f t="shared" si="11"/>
        <v>21.333333333333336</v>
      </c>
    </row>
    <row r="41" spans="1:65" ht="12.75" customHeight="1" x14ac:dyDescent="0.2">
      <c r="A41" s="40"/>
      <c r="B41" s="31" t="s">
        <v>158</v>
      </c>
      <c r="C41" s="89">
        <f>IFERROR(IF($B$2="Tonnes",AppAn.Data!L123,(AppAn.Data!L123*ozton*AppAn.Data!L$6)/1000000),"-")</f>
        <v>13.737271684931248</v>
      </c>
      <c r="D41" s="89">
        <f>IFERROR(IF($B$2="Tonnes",AppAn.Data!M123,(AppAn.Data!M123*ozton*AppAn.Data!M$6)/1000000),"-")</f>
        <v>15.099401812444784</v>
      </c>
      <c r="E41" s="89">
        <f>IFERROR(IF($B$2="Tonnes",AppAn.Data!N123,(AppAn.Data!N123*ozton*AppAn.Data!N$6)/1000000),"-")</f>
        <v>10.416386255550757</v>
      </c>
      <c r="F41" s="89">
        <f>IFERROR(IF($B$2="Tonnes",AppAn.Data!O123,(AppAn.Data!O123*ozton*AppAn.Data!O$6)/1000000),"-")</f>
        <v>12.986976769970804</v>
      </c>
      <c r="G41" s="89">
        <f>IFERROR(IF($B$2="Tonnes",AppAn.Data!P123,(AppAn.Data!P123*ozton*AppAn.Data!P$6)/1000000),"-")</f>
        <v>10.231152840524683</v>
      </c>
      <c r="H41" s="89">
        <f>IFERROR(IF($B$2="Tonnes",AppAn.Data!Q123,(AppAn.Data!Q123*ozton*AppAn.Data!Q$6)/1000000),"-")</f>
        <v>12.200331129905001</v>
      </c>
      <c r="I41" s="89">
        <f>IFERROR(IF($B$2="Tonnes",AppAn.Data!R123,(AppAn.Data!R123*ozton*AppAn.Data!R$6)/1000000),"-")</f>
        <v>10.837013815435</v>
      </c>
      <c r="J41" s="89">
        <f>IFERROR(IF($B$2="Tonnes",AppAn.Data!S123,(AppAn.Data!S123*ozton*AppAn.Data!S$6)/1000000),"-")</f>
        <v>9.6828970717000011</v>
      </c>
      <c r="K41" s="89">
        <f>IFERROR(IF($B$2="Tonnes",AppAn.Data!T123,(AppAn.Data!T123*ozton*AppAn.Data!T$6)/1000000),"-")</f>
        <v>8.1812401231949998</v>
      </c>
      <c r="L41" s="89">
        <f>IFERROR(IF($B$2="Tonnes",AppAn.Data!U123,(AppAn.Data!U123*ozton*AppAn.Data!U$6)/1000000),"-")</f>
        <v>6.2393288379899996</v>
      </c>
      <c r="M41" s="89">
        <f>IFERROR(IF($B$2="Tonnes",AppAn.Data!V123,(AppAn.Data!V123*ozton*AppAn.Data!V$6)/1000000),"-")</f>
        <v>11.567192839265003</v>
      </c>
      <c r="N41" s="90" t="str">
        <f t="shared" si="8"/>
        <v>▲</v>
      </c>
      <c r="O41" s="91">
        <f t="shared" si="9"/>
        <v>85.391620471014875</v>
      </c>
      <c r="P41" s="40"/>
      <c r="Q41" s="89">
        <f>IFERROR(IF($B$2="Tonnes",AppQt.Data!M148,(AppQt.Data!M148*ozton*AppQt.Data!M$7)/1000000),"-")</f>
        <v>2.3814544718774999</v>
      </c>
      <c r="R41" s="89">
        <f>IFERROR(IF($B$2="Tonnes",AppQt.Data!N148,(AppQt.Data!N148*ozton*AppQt.Data!N$7)/1000000),"-")</f>
        <v>6.0057268987106243</v>
      </c>
      <c r="S41" s="89">
        <f>IFERROR(IF($B$2="Tonnes",AppQt.Data!O148,(AppQt.Data!O148*ozton*AppQt.Data!O$7)/1000000),"-")</f>
        <v>2.5397270336018751</v>
      </c>
      <c r="T41" s="89">
        <f>IFERROR(IF($B$2="Tonnes",AppQt.Data!P148,(AppQt.Data!P148*ozton*AppQt.Data!P$7)/1000000),"-")</f>
        <v>2.81036328074125</v>
      </c>
      <c r="U41" s="89">
        <f>IFERROR(IF($B$2="Tonnes",AppQt.Data!Q148,(AppQt.Data!Q148*ozton*AppQt.Data!Q$7)/1000000),"-")</f>
        <v>2.3333286008264325</v>
      </c>
      <c r="V41" s="89">
        <f>IFERROR(IF($B$2="Tonnes",AppQt.Data!R148,(AppQt.Data!R148*ozton*AppQt.Data!R$7)/1000000),"-")</f>
        <v>1.7399957407437898</v>
      </c>
      <c r="W41" s="89">
        <f>IFERROR(IF($B$2="Tonnes",AppQt.Data!S148,(AppQt.Data!S148*ozton*AppQt.Data!S$7)/1000000),"-")</f>
        <v>6.4394259482299763</v>
      </c>
      <c r="X41" s="89">
        <f>IFERROR(IF($B$2="Tonnes",AppQt.Data!T148,(AppQt.Data!T148*ozton*AppQt.Data!T$7)/1000000),"-")</f>
        <v>4.5866515226445852</v>
      </c>
      <c r="Y41" s="89">
        <f>IFERROR(IF($B$2="Tonnes",AppQt.Data!U148,(AppQt.Data!U148*ozton*AppQt.Data!U$7)/1000000),"-")</f>
        <v>1.5005490260597749</v>
      </c>
      <c r="Z41" s="89">
        <f>IFERROR(IF($B$2="Tonnes",AppQt.Data!V148,(AppQt.Data!V148*ozton*AppQt.Data!V$7)/1000000),"-")</f>
        <v>2.5010167149255089</v>
      </c>
      <c r="AA41" s="89">
        <f>IFERROR(IF($B$2="Tonnes",AppQt.Data!W148,(AppQt.Data!W148*ozton*AppQt.Data!W$7)/1000000),"-")</f>
        <v>3.2576129694265172</v>
      </c>
      <c r="AB41" s="89">
        <f>IFERROR(IF($B$2="Tonnes",AppQt.Data!X148,(AppQt.Data!X148*ozton*AppQt.Data!X$7)/1000000),"-")</f>
        <v>3.1572075451389554</v>
      </c>
      <c r="AC41" s="89">
        <f>IFERROR(IF($B$2="Tonnes",AppQt.Data!Y148,(AppQt.Data!Y148*ozton*AppQt.Data!Y$7)/1000000),"-")</f>
        <v>1.9666199864846505</v>
      </c>
      <c r="AD41" s="89">
        <f>IFERROR(IF($B$2="Tonnes",AppQt.Data!Z148,(AppQt.Data!Z148*ozton*AppQt.Data!Z$7)/1000000),"-")</f>
        <v>4.0714811478213333</v>
      </c>
      <c r="AE41" s="89">
        <f>IFERROR(IF($B$2="Tonnes",AppQt.Data!AA148,(AppQt.Data!AA148*ozton*AppQt.Data!AA$7)/1000000),"-")</f>
        <v>2.9313896827738839</v>
      </c>
      <c r="AF41" s="89">
        <f>IFERROR(IF($B$2="Tonnes",AppQt.Data!AB148,(AppQt.Data!AB148*ozton*AppQt.Data!AB$7)/1000000),"-")</f>
        <v>4.0174859528909348</v>
      </c>
      <c r="AG41" s="89">
        <f>IFERROR(IF($B$2="Tonnes",AppQt.Data!AC148,(AppQt.Data!AC148*ozton*AppQt.Data!AC$7)/1000000),"-")</f>
        <v>2.8556504023252742</v>
      </c>
      <c r="AH41" s="89">
        <f>IFERROR(IF($B$2="Tonnes",AppQt.Data!AD148,(AppQt.Data!AD148*ozton*AppQt.Data!AD$7)/1000000),"-")</f>
        <v>1.9366831031933327</v>
      </c>
      <c r="AI41" s="89">
        <f>IFERROR(IF($B$2="Tonnes",AppQt.Data!AE148,(AppQt.Data!AE148*ozton*AppQt.Data!AE$7)/1000000),"-")</f>
        <v>2.3242501153182551</v>
      </c>
      <c r="AJ41" s="89">
        <f>IFERROR(IF($B$2="Tonnes",AppQt.Data!AF148,(AppQt.Data!AF148*ozton*AppQt.Data!AF$7)/1000000),"-")</f>
        <v>3.1145692196878221</v>
      </c>
      <c r="AK41" s="89">
        <f>IFERROR(IF($B$2="Tonnes",AppQt.Data!AG148,(AppQt.Data!AG148*ozton*AppQt.Data!AG$7)/1000000),"-")</f>
        <v>2.9500669322249999</v>
      </c>
      <c r="AL41" s="89">
        <f>IFERROR(IF($B$2="Tonnes",AppQt.Data!AH148,(AppQt.Data!AH148*ozton*AppQt.Data!AH$7)/1000000),"-")</f>
        <v>2.4713552112250001</v>
      </c>
      <c r="AM41" s="89">
        <f>IFERROR(IF($B$2="Tonnes",AppQt.Data!AI148,(AppQt.Data!AI148*ozton*AppQt.Data!AI$7)/1000000),"-")</f>
        <v>3.5291816543149999</v>
      </c>
      <c r="AN41" s="89">
        <f>IFERROR(IF($B$2="Tonnes",AppQt.Data!AJ148,(AppQt.Data!AJ148*ozton*AppQt.Data!AJ$7)/1000000),"-")</f>
        <v>3.2497273321400009</v>
      </c>
      <c r="AO41" s="89">
        <f>IFERROR(IF($B$2="Tonnes",AppQt.Data!AK148,(AppQt.Data!AK148*ozton*AppQt.Data!AK$7)/1000000),"-")</f>
        <v>2.9198248286499999</v>
      </c>
      <c r="AP41" s="89">
        <f>IFERROR(IF($B$2="Tonnes",AppQt.Data!AL148,(AppQt.Data!AL148*ozton*AppQt.Data!AL$7)/1000000),"-")</f>
        <v>2.3386774427000003</v>
      </c>
      <c r="AQ41" s="89">
        <f>IFERROR(IF($B$2="Tonnes",AppQt.Data!AM148,(AppQt.Data!AM148*ozton*AppQt.Data!AM$7)/1000000),"-")</f>
        <v>1.8930666683500004</v>
      </c>
      <c r="AR41" s="89">
        <f>IFERROR(IF($B$2="Tonnes",AppQt.Data!AN148,(AppQt.Data!AN148*ozton*AppQt.Data!AN$7)/1000000),"-")</f>
        <v>3.6854448757350005</v>
      </c>
      <c r="AS41" s="89">
        <f>IFERROR(IF($B$2="Tonnes",AppQt.Data!AO148,(AppQt.Data!AO148*ozton*AppQt.Data!AO$7)/1000000),"-")</f>
        <v>2.9797330191000002</v>
      </c>
      <c r="AT41" s="89">
        <f>IFERROR(IF($B$2="Tonnes",AppQt.Data!AP148,(AppQt.Data!AP148*ozton*AppQt.Data!AP$7)/1000000),"-")</f>
        <v>2.0146741102750001</v>
      </c>
      <c r="AU41" s="89">
        <f>IFERROR(IF($B$2="Tonnes",AppQt.Data!AQ148,(AppQt.Data!AQ148*ozton*AppQt.Data!AQ$7)/1000000),"-")</f>
        <v>2.585582648375</v>
      </c>
      <c r="AV41" s="89">
        <f>IFERROR(IF($B$2="Tonnes",AppQt.Data!AR148,(AppQt.Data!AR148*ozton*AppQt.Data!AR$7)/1000000),"-")</f>
        <v>2.1029072939500009</v>
      </c>
      <c r="AW41" s="89">
        <f>IFERROR(IF($B$2="Tonnes",AppQt.Data!AS148,(AppQt.Data!AS148*ozton*AppQt.Data!AS$7)/1000000),"-")</f>
        <v>1.7945149677000001</v>
      </c>
      <c r="AX41" s="89">
        <f>IFERROR(IF($B$2="Tonnes",AppQt.Data!AT148,(AppQt.Data!AT148*ozton*AppQt.Data!AT$7)/1000000),"-")</f>
        <v>1.3884758821249998</v>
      </c>
      <c r="AY41" s="89">
        <f>IFERROR(IF($B$2="Tonnes",AppQt.Data!AU148,(AppQt.Data!AU148*ozton*AppQt.Data!AU$7)/1000000),"-")</f>
        <v>2.7618739412150002</v>
      </c>
      <c r="AZ41" s="89">
        <f>IFERROR(IF($B$2="Tonnes",AppQt.Data!AV148,(AppQt.Data!AV148*ozton*AppQt.Data!AV$7)/1000000),"-")</f>
        <v>2.2363753321549997</v>
      </c>
      <c r="BA41" s="89">
        <f>IFERROR(IF($B$2="Tonnes",AppQt.Data!AW148,(AppQt.Data!AW148*ozton*AppQt.Data!AW$7)/1000000),"-")</f>
        <v>1.7472593751274998</v>
      </c>
      <c r="BB41" s="89">
        <f>IFERROR(IF($B$2="Tonnes",AppQt.Data!AX148,(AppQt.Data!AX148*ozton*AppQt.Data!AX$7)/1000000),"-")</f>
        <v>1.1708960164675002</v>
      </c>
      <c r="BC41" s="89">
        <f>IFERROR(IF($B$2="Tonnes",AppQt.Data!AY148,(AppQt.Data!AY148*ozton*AppQt.Data!AY$7)/1000000),"-")</f>
        <v>1.0536976843499999</v>
      </c>
      <c r="BD41" s="89">
        <f>IFERROR(IF($B$2="Tonnes",AppQt.Data!AZ148,(AppQt.Data!AZ148*ozton*AppQt.Data!AZ$7)/1000000),"-")</f>
        <v>2.2674757620450001</v>
      </c>
      <c r="BE41" s="89">
        <f>IFERROR(IF($B$2="Tonnes",AppQt.Data!BA148,(AppQt.Data!BA148*ozton*AppQt.Data!BA$7)/1000000),"-")</f>
        <v>2.7858122384150006</v>
      </c>
      <c r="BF41" s="89">
        <f>IFERROR(IF($B$2="Tonnes",AppQt.Data!BB148,(AppQt.Data!BB148*ozton*AppQt.Data!BB$7)/1000000),"-")</f>
        <v>3.2508528174000002</v>
      </c>
      <c r="BG41" s="89">
        <f>IFERROR(IF($B$2="Tonnes",AppQt.Data!BC148,(AppQt.Data!BC148*ozton*AppQt.Data!BC$7)/1000000),"-")</f>
        <v>2.4058208290500014</v>
      </c>
      <c r="BH41" s="89">
        <f>IFERROR(IF($B$2="Tonnes",AppQt.Data!BD148,(AppQt.Data!BD148*ozton*AppQt.Data!BD$7)/1000000),"-")</f>
        <v>3.1247069544000001</v>
      </c>
      <c r="BI41" s="89">
        <f>IFERROR(IF($B$2="Tonnes",AppQt.Data!BE148,(AppQt.Data!BE148*ozton*AppQt.Data!BE$7)/1000000),"-")</f>
        <v>3.166558770505</v>
      </c>
      <c r="BJ41" s="89">
        <f>IFERROR(IF($B$2="Tonnes",AppQt.Data!BF148,(AppQt.Data!BF148*ozton*AppQt.Data!BF$7)/1000000),"-")</f>
        <v>2.934395785025</v>
      </c>
      <c r="BK41" s="89">
        <f>IFERROR(IF($B$2="Tonnes",AppQt.Data!BG148,(AppQt.Data!BG148*ozton*AppQt.Data!BG$7)/1000000),"-")</f>
        <v>2.5423694281499998</v>
      </c>
      <c r="BL41" s="90" t="str">
        <f t="shared" si="10"/>
        <v>▲</v>
      </c>
      <c r="BM41" s="91">
        <f t="shared" si="11"/>
        <v>5.6757592856122141</v>
      </c>
    </row>
    <row r="42" spans="1:65" ht="12.75" customHeight="1" x14ac:dyDescent="0.2">
      <c r="A42" s="40"/>
      <c r="B42" s="31" t="s">
        <v>159</v>
      </c>
      <c r="C42" s="89">
        <f>IFERROR(IF($B$2="Tonnes",AppAn.Data!L124,(AppAn.Data!L124*ozton*AppAn.Data!L$6)/1000000),"-")</f>
        <v>48.590810718682434</v>
      </c>
      <c r="D42" s="89">
        <f>IFERROR(IF($B$2="Tonnes",AppAn.Data!M124,(AppAn.Data!M124*ozton*AppAn.Data!M$6)/1000000),"-")</f>
        <v>55.764765925581301</v>
      </c>
      <c r="E42" s="89">
        <f>IFERROR(IF($B$2="Tonnes",AppAn.Data!N124,(AppAn.Data!N124*ozton*AppAn.Data!N$6)/1000000),"-")</f>
        <v>41.485058645243797</v>
      </c>
      <c r="F42" s="89">
        <f>IFERROR(IF($B$2="Tonnes",AppAn.Data!O124,(AppAn.Data!O124*ozton*AppAn.Data!O$6)/1000000),"-")</f>
        <v>40.013117783322507</v>
      </c>
      <c r="G42" s="89">
        <f>IFERROR(IF($B$2="Tonnes",AppAn.Data!P124,(AppAn.Data!P124*ozton*AppAn.Data!P$6)/1000000),"-")</f>
        <v>28.570539078755267</v>
      </c>
      <c r="H42" s="89">
        <f>IFERROR(IF($B$2="Tonnes",AppAn.Data!Q124,(AppAn.Data!Q124*ozton*AppAn.Data!Q$6)/1000000),"-")</f>
        <v>33.718296518330938</v>
      </c>
      <c r="I42" s="89">
        <f>IFERROR(IF($B$2="Tonnes",AppAn.Data!R124,(AppAn.Data!R124*ozton*AppAn.Data!R$6)/1000000),"-")</f>
        <v>26.964127226711117</v>
      </c>
      <c r="J42" s="89">
        <f>IFERROR(IF($B$2="Tonnes",AppAn.Data!S124,(AppAn.Data!S124*ozton*AppAn.Data!S$6)/1000000),"-")</f>
        <v>23.42050808236667</v>
      </c>
      <c r="K42" s="89">
        <f>IFERROR(IF($B$2="Tonnes",AppAn.Data!T124,(AppAn.Data!T124*ozton*AppAn.Data!T$6)/1000000),"-")</f>
        <v>19.903162277911999</v>
      </c>
      <c r="L42" s="89">
        <f>IFERROR(IF($B$2="Tonnes",AppAn.Data!U124,(AppAn.Data!U124*ozton*AppAn.Data!U$6)/1000000),"-")</f>
        <v>16.512224717612</v>
      </c>
      <c r="M42" s="89">
        <f>IFERROR(IF($B$2="Tonnes",AppAn.Data!V124,(AppAn.Data!V124*ozton*AppAn.Data!V$6)/1000000),"-")</f>
        <v>19.640724555211001</v>
      </c>
      <c r="N42" s="90" t="str">
        <f t="shared" si="8"/>
        <v>▲</v>
      </c>
      <c r="O42" s="91">
        <f t="shared" si="9"/>
        <v>18.946567716354611</v>
      </c>
      <c r="P42" s="40"/>
      <c r="Q42" s="89">
        <f>IFERROR(IF($B$2="Tonnes",AppQt.Data!M149,(AppQt.Data!M149*ozton*AppQt.Data!M$7)/1000000),"-")</f>
        <v>9.763889750822468</v>
      </c>
      <c r="R42" s="89">
        <f>IFERROR(IF($B$2="Tonnes",AppQt.Data!N149,(AppQt.Data!N149*ozton*AppQt.Data!N$7)/1000000),"-")</f>
        <v>17.442853444338219</v>
      </c>
      <c r="S42" s="89">
        <f>IFERROR(IF($B$2="Tonnes",AppQt.Data!O149,(AppQt.Data!O149*ozton*AppQt.Data!O$7)/1000000),"-")</f>
        <v>9.7134959516407058</v>
      </c>
      <c r="T42" s="89">
        <f>IFERROR(IF($B$2="Tonnes",AppQt.Data!P149,(AppQt.Data!P149*ozton*AppQt.Data!P$7)/1000000),"-")</f>
        <v>11.670571571881037</v>
      </c>
      <c r="U42" s="89">
        <f>IFERROR(IF($B$2="Tonnes",AppQt.Data!Q149,(AppQt.Data!Q149*ozton*AppQt.Data!Q$7)/1000000),"-")</f>
        <v>11.291541307210903</v>
      </c>
      <c r="V42" s="89">
        <f>IFERROR(IF($B$2="Tonnes",AppQt.Data!R149,(AppQt.Data!R149*ozton*AppQt.Data!R$7)/1000000),"-")</f>
        <v>13.28315336660104</v>
      </c>
      <c r="W42" s="89">
        <f>IFERROR(IF($B$2="Tonnes",AppQt.Data!S149,(AppQt.Data!S149*ozton*AppQt.Data!S$7)/1000000),"-")</f>
        <v>19.131536795829078</v>
      </c>
      <c r="X42" s="89">
        <f>IFERROR(IF($B$2="Tonnes",AppQt.Data!T149,(AppQt.Data!T149*ozton*AppQt.Data!T$7)/1000000),"-")</f>
        <v>12.058534455940279</v>
      </c>
      <c r="Y42" s="89">
        <f>IFERROR(IF($B$2="Tonnes",AppQt.Data!U149,(AppQt.Data!U149*ozton*AppQt.Data!U$7)/1000000),"-")</f>
        <v>8.2364765906662871</v>
      </c>
      <c r="Z42" s="89">
        <f>IFERROR(IF($B$2="Tonnes",AppQt.Data!V149,(AppQt.Data!V149*ozton*AppQt.Data!V$7)/1000000),"-")</f>
        <v>11.084661084026756</v>
      </c>
      <c r="AA42" s="89">
        <f>IFERROR(IF($B$2="Tonnes",AppQt.Data!W149,(AppQt.Data!W149*ozton*AppQt.Data!W$7)/1000000),"-")</f>
        <v>11.925304678333546</v>
      </c>
      <c r="AB42" s="89">
        <f>IFERROR(IF($B$2="Tonnes",AppQt.Data!X149,(AppQt.Data!X149*ozton*AppQt.Data!X$7)/1000000),"-")</f>
        <v>10.238616292217205</v>
      </c>
      <c r="AC42" s="89">
        <f>IFERROR(IF($B$2="Tonnes",AppQt.Data!Y149,(AppQt.Data!Y149*ozton*AppQt.Data!Y$7)/1000000),"-")</f>
        <v>7.4363346339338987</v>
      </c>
      <c r="AD42" s="89">
        <f>IFERROR(IF($B$2="Tonnes",AppQt.Data!Z149,(AppQt.Data!Z149*ozton*AppQt.Data!Z$7)/1000000),"-")</f>
        <v>12.498913668411095</v>
      </c>
      <c r="AE42" s="89">
        <f>IFERROR(IF($B$2="Tonnes",AppQt.Data!AA149,(AppQt.Data!AA149*ozton*AppQt.Data!AA$7)/1000000),"-")</f>
        <v>9.2814201842160262</v>
      </c>
      <c r="AF42" s="89">
        <f>IFERROR(IF($B$2="Tonnes",AppQt.Data!AB149,(AppQt.Data!AB149*ozton*AppQt.Data!AB$7)/1000000),"-")</f>
        <v>10.796449296761487</v>
      </c>
      <c r="AG42" s="89">
        <f>IFERROR(IF($B$2="Tonnes",AppQt.Data!AC149,(AppQt.Data!AC149*ozton*AppQt.Data!AC$7)/1000000),"-")</f>
        <v>7.1219758048731778</v>
      </c>
      <c r="AH42" s="89">
        <f>IFERROR(IF($B$2="Tonnes",AppQt.Data!AD149,(AppQt.Data!AD149*ozton*AppQt.Data!AD$7)/1000000),"-")</f>
        <v>6.0007866163649997</v>
      </c>
      <c r="AI42" s="89">
        <f>IFERROR(IF($B$2="Tonnes",AppQt.Data!AE149,(AppQt.Data!AE149*ozton*AppQt.Data!AE$7)/1000000),"-")</f>
        <v>6.5363156851282138</v>
      </c>
      <c r="AJ42" s="89">
        <f>IFERROR(IF($B$2="Tonnes",AppQt.Data!AF149,(AppQt.Data!AF149*ozton*AppQt.Data!AF$7)/1000000),"-")</f>
        <v>8.9114609723888751</v>
      </c>
      <c r="AK42" s="89">
        <f>IFERROR(IF($B$2="Tonnes",AppQt.Data!AG149,(AppQt.Data!AG149*ozton*AppQt.Data!AG$7)/1000000),"-")</f>
        <v>7.6791091106959826</v>
      </c>
      <c r="AL42" s="89">
        <f>IFERROR(IF($B$2="Tonnes",AppQt.Data!AH149,(AppQt.Data!AH149*ozton*AppQt.Data!AH$7)/1000000),"-")</f>
        <v>7.4594422648452392</v>
      </c>
      <c r="AM42" s="89">
        <f>IFERROR(IF($B$2="Tonnes",AppQt.Data!AI149,(AppQt.Data!AI149*ozton*AppQt.Data!AI$7)/1000000),"-")</f>
        <v>9.7073310795298582</v>
      </c>
      <c r="AN42" s="89">
        <f>IFERROR(IF($B$2="Tonnes",AppQt.Data!AJ149,(AppQt.Data!AJ149*ozton*AppQt.Data!AJ$7)/1000000),"-")</f>
        <v>8.8724140632598587</v>
      </c>
      <c r="AO42" s="89">
        <f>IFERROR(IF($B$2="Tonnes",AppQt.Data!AK149,(AppQt.Data!AK149*ozton*AppQt.Data!AK$7)/1000000),"-")</f>
        <v>8.0549617710851287</v>
      </c>
      <c r="AP42" s="89">
        <f>IFERROR(IF($B$2="Tonnes",AppQt.Data!AL149,(AppQt.Data!AL149*ozton*AppQt.Data!AL$7)/1000000),"-")</f>
        <v>6.2277726607194879</v>
      </c>
      <c r="AQ42" s="89">
        <f>IFERROR(IF($B$2="Tonnes",AppQt.Data!AM149,(AppQt.Data!AM149*ozton*AppQt.Data!AM$7)/1000000),"-")</f>
        <v>4.1803719576200002</v>
      </c>
      <c r="AR42" s="89">
        <f>IFERROR(IF($B$2="Tonnes",AppQt.Data!AN149,(AppQt.Data!AN149*ozton*AppQt.Data!AN$7)/1000000),"-")</f>
        <v>8.5010208372865002</v>
      </c>
      <c r="AS42" s="89">
        <f>IFERROR(IF($B$2="Tonnes",AppQt.Data!AO149,(AppQt.Data!AO149*ozton*AppQt.Data!AO$7)/1000000),"-")</f>
        <v>7.7096113428150002</v>
      </c>
      <c r="AT42" s="89">
        <f>IFERROR(IF($B$2="Tonnes",AppQt.Data!AP149,(AppQt.Data!AP149*ozton*AppQt.Data!AP$7)/1000000),"-")</f>
        <v>5.160868789438334</v>
      </c>
      <c r="AU42" s="89">
        <f>IFERROR(IF($B$2="Tonnes",AppQt.Data!AQ149,(AppQt.Data!AQ149*ozton*AppQt.Data!AQ$7)/1000000),"-")</f>
        <v>5.3412474291133334</v>
      </c>
      <c r="AV42" s="89">
        <f>IFERROR(IF($B$2="Tonnes",AppQt.Data!AR149,(AppQt.Data!AR149*ozton*AppQt.Data!AR$7)/1000000),"-")</f>
        <v>5.2087805210000004</v>
      </c>
      <c r="AW42" s="89">
        <f>IFERROR(IF($B$2="Tonnes",AppQt.Data!AS149,(AppQt.Data!AS149*ozton*AppQt.Data!AS$7)/1000000),"-")</f>
        <v>4.8069429506450003</v>
      </c>
      <c r="AX42" s="89">
        <f>IFERROR(IF($B$2="Tonnes",AppQt.Data!AT149,(AppQt.Data!AT149*ozton*AppQt.Data!AT$7)/1000000),"-")</f>
        <v>4.0813947591100002</v>
      </c>
      <c r="AY42" s="89">
        <f>IFERROR(IF($B$2="Tonnes",AppQt.Data!AU149,(AppQt.Data!AU149*ozton*AppQt.Data!AU$7)/1000000),"-")</f>
        <v>5.7129462474727495</v>
      </c>
      <c r="AZ42" s="89">
        <f>IFERROR(IF($B$2="Tonnes",AppQt.Data!AV149,(AppQt.Data!AV149*ozton*AppQt.Data!AV$7)/1000000),"-")</f>
        <v>5.3018783206842492</v>
      </c>
      <c r="BA42" s="89">
        <f>IFERROR(IF($B$2="Tonnes",AppQt.Data!AW149,(AppQt.Data!AW149*ozton*AppQt.Data!AW$7)/1000000),"-")</f>
        <v>4.9931762810450007</v>
      </c>
      <c r="BB42" s="89">
        <f>IFERROR(IF($B$2="Tonnes",AppQt.Data!AX149,(AppQt.Data!AX149*ozton*AppQt.Data!AX$7)/1000000),"-")</f>
        <v>3.6272599803099999</v>
      </c>
      <c r="BC42" s="89">
        <f>IFERROR(IF($B$2="Tonnes",AppQt.Data!AY149,(AppQt.Data!AY149*ozton*AppQt.Data!AY$7)/1000000),"-")</f>
        <v>3.2270644563125002</v>
      </c>
      <c r="BD42" s="89">
        <f>IFERROR(IF($B$2="Tonnes",AppQt.Data!AZ149,(AppQt.Data!AZ149*ozton*AppQt.Data!AZ$7)/1000000),"-")</f>
        <v>4.6647239999445</v>
      </c>
      <c r="BE42" s="89">
        <f>IFERROR(IF($B$2="Tonnes",AppQt.Data!BA149,(AppQt.Data!BA149*ozton*AppQt.Data!BA$7)/1000000),"-")</f>
        <v>5.5955434174660006</v>
      </c>
      <c r="BF42" s="89">
        <f>IFERROR(IF($B$2="Tonnes",AppQt.Data!BB149,(AppQt.Data!BB149*ozton*AppQt.Data!BB$7)/1000000),"-")</f>
        <v>6.0061429682000007</v>
      </c>
      <c r="BG42" s="89">
        <f>IFERROR(IF($B$2="Tonnes",AppQt.Data!BC149,(AppQt.Data!BC149*ozton*AppQt.Data!BC$7)/1000000),"-")</f>
        <v>3.2859366359525</v>
      </c>
      <c r="BH42" s="89">
        <f>IFERROR(IF($B$2="Tonnes",AppQt.Data!BD149,(AppQt.Data!BD149*ozton*AppQt.Data!BD$7)/1000000),"-")</f>
        <v>4.7531015335925009</v>
      </c>
      <c r="BI42" s="89">
        <f>IFERROR(IF($B$2="Tonnes",AppQt.Data!BE149,(AppQt.Data!BE149*ozton*AppQt.Data!BE$7)/1000000),"-")</f>
        <v>8.2926789855195011</v>
      </c>
      <c r="BJ42" s="89">
        <f>IFERROR(IF($B$2="Tonnes",AppQt.Data!BF149,(AppQt.Data!BF149*ozton*AppQt.Data!BF$7)/1000000),"-")</f>
        <v>7.8387830042850002</v>
      </c>
      <c r="BK42" s="89">
        <f>IFERROR(IF($B$2="Tonnes",AppQt.Data!BG149,(AppQt.Data!BG149*ozton*AppQt.Data!BG$7)/1000000),"-")</f>
        <v>6.0962257437474996</v>
      </c>
      <c r="BL42" s="90" t="str">
        <f t="shared" si="10"/>
        <v>▲</v>
      </c>
      <c r="BM42" s="91">
        <f t="shared" si="11"/>
        <v>85.524750448523989</v>
      </c>
    </row>
    <row r="43" spans="1:65" ht="12.75" customHeight="1" x14ac:dyDescent="0.2">
      <c r="A43" s="40"/>
      <c r="B43" s="79" t="s">
        <v>160</v>
      </c>
      <c r="C43" s="94">
        <f>IFERROR(IF($B$2="Tonnes",AppAn.Data!L125,(AppAn.Data!L125*ozton*AppAn.Data!L$6)/1000000),"-")</f>
        <v>1164.1861817798076</v>
      </c>
      <c r="D43" s="94">
        <f>IFERROR(IF($B$2="Tonnes",AppAn.Data!M125,(AppAn.Data!M125*ozton*AppAn.Data!M$6)/1000000),"-")</f>
        <v>1417.8100309964891</v>
      </c>
      <c r="E43" s="94">
        <f>IFERROR(IF($B$2="Tonnes",AppAn.Data!N125,(AppAn.Data!N125*ozton*AppAn.Data!N$6)/1000000),"-")</f>
        <v>1250.8636182391506</v>
      </c>
      <c r="F43" s="94">
        <f>IFERROR(IF($B$2="Tonnes",AppAn.Data!O125,(AppAn.Data!O125*ozton*AppAn.Data!O$6)/1000000),"-")</f>
        <v>1655.3920009024571</v>
      </c>
      <c r="G43" s="94">
        <f>IFERROR(IF($B$2="Tonnes",AppAn.Data!P125,(AppAn.Data!P125*ozton*AppAn.Data!P$6)/1000000),"-")</f>
        <v>1018.3072802107595</v>
      </c>
      <c r="H43" s="94">
        <f>IFERROR(IF($B$2="Tonnes",AppAn.Data!Q125,(AppAn.Data!Q125*ozton*AppAn.Data!Q$6)/1000000),"-")</f>
        <v>1031.5974644729422</v>
      </c>
      <c r="I43" s="94">
        <f>IFERROR(IF($B$2="Tonnes",AppAn.Data!R125,(AppAn.Data!R125*ozton*AppAn.Data!R$6)/1000000),"-")</f>
        <v>1009.8702027396989</v>
      </c>
      <c r="J43" s="94">
        <f>IFERROR(IF($B$2="Tonnes",AppAn.Data!S125,(AppAn.Data!S125*ozton*AppAn.Data!S$6)/1000000),"-")</f>
        <v>979.64311794894388</v>
      </c>
      <c r="K43" s="94">
        <f>IFERROR(IF($B$2="Tonnes",AppAn.Data!T125,(AppAn.Data!T125*ozton*AppAn.Data!T$6)/1000000),"-")</f>
        <v>996.96692247860608</v>
      </c>
      <c r="L43" s="94">
        <f>IFERROR(IF($B$2="Tonnes",AppAn.Data!U125,(AppAn.Data!U125*ozton*AppAn.Data!U$6)/1000000),"-")</f>
        <v>766.77554302498538</v>
      </c>
      <c r="M43" s="94">
        <f>IFERROR(IF($B$2="Tonnes",AppAn.Data!V125,(AppAn.Data!V125*ozton*AppAn.Data!V$6)/1000000),"-")</f>
        <v>837.275432197903</v>
      </c>
      <c r="N43" s="95" t="str">
        <f t="shared" si="8"/>
        <v>▲</v>
      </c>
      <c r="O43" s="96">
        <f t="shared" si="9"/>
        <v>9.1943320068335055</v>
      </c>
      <c r="P43" s="40"/>
      <c r="Q43" s="94">
        <f>IFERROR(IF($B$2="Tonnes",AppQt.Data!M150,(AppQt.Data!M150*ozton*AppQt.Data!M$7)/1000000),"-")</f>
        <v>246.50159242830921</v>
      </c>
      <c r="R43" s="94">
        <f>IFERROR(IF($B$2="Tonnes",AppQt.Data!N150,(AppQt.Data!N150*ozton*AppQt.Data!N$7)/1000000),"-")</f>
        <v>290.5998720414097</v>
      </c>
      <c r="S43" s="94">
        <f>IFERROR(IF($B$2="Tonnes",AppQt.Data!O150,(AppQt.Data!O150*ozton*AppQt.Data!O$7)/1000000),"-")</f>
        <v>306.07338398353113</v>
      </c>
      <c r="T43" s="94">
        <f>IFERROR(IF($B$2="Tonnes",AppQt.Data!P150,(AppQt.Data!P150*ozton*AppQt.Data!P$7)/1000000),"-")</f>
        <v>321.01133332655735</v>
      </c>
      <c r="U43" s="94">
        <f>IFERROR(IF($B$2="Tonnes",AppQt.Data!Q150,(AppQt.Data!Q150*ozton*AppQt.Data!Q$7)/1000000),"-")</f>
        <v>378.45063592723329</v>
      </c>
      <c r="V43" s="94">
        <f>IFERROR(IF($B$2="Tonnes",AppQt.Data!R150,(AppQt.Data!R150*ozton*AppQt.Data!R$7)/1000000),"-")</f>
        <v>318.41120009211426</v>
      </c>
      <c r="W43" s="94">
        <f>IFERROR(IF($B$2="Tonnes",AppQt.Data!S150,(AppQt.Data!S150*ozton*AppQt.Data!S$7)/1000000),"-")</f>
        <v>389.50044886507942</v>
      </c>
      <c r="X43" s="94">
        <f>IFERROR(IF($B$2="Tonnes",AppQt.Data!T150,(AppQt.Data!T150*ozton*AppQt.Data!T$7)/1000000),"-")</f>
        <v>331.44774611206219</v>
      </c>
      <c r="Y43" s="94">
        <f>IFERROR(IF($B$2="Tonnes",AppQt.Data!U150,(AppQt.Data!U150*ozton*AppQt.Data!U$7)/1000000),"-")</f>
        <v>335.91930118727316</v>
      </c>
      <c r="Z43" s="94">
        <f>IFERROR(IF($B$2="Tonnes",AppQt.Data!V150,(AppQt.Data!V150*ozton*AppQt.Data!V$7)/1000000),"-")</f>
        <v>280.18187759922859</v>
      </c>
      <c r="AA43" s="94">
        <f>IFERROR(IF($B$2="Tonnes",AppQt.Data!W150,(AppQt.Data!W150*ozton*AppQt.Data!W$7)/1000000),"-")</f>
        <v>284.21513118334599</v>
      </c>
      <c r="AB43" s="94">
        <f>IFERROR(IF($B$2="Tonnes",AppQt.Data!X150,(AppQt.Data!X150*ozton*AppQt.Data!X$7)/1000000),"-")</f>
        <v>350.54730826930296</v>
      </c>
      <c r="AC43" s="94">
        <f>IFERROR(IF($B$2="Tonnes",AppQt.Data!Y150,(AppQt.Data!Y150*ozton*AppQt.Data!Y$7)/1000000),"-")</f>
        <v>425.68693379671942</v>
      </c>
      <c r="AD43" s="94">
        <f>IFERROR(IF($B$2="Tonnes",AppQt.Data!Z150,(AppQt.Data!Z150*ozton*AppQt.Data!Z$7)/1000000),"-")</f>
        <v>579.84039961647807</v>
      </c>
      <c r="AE43" s="94">
        <f>IFERROR(IF($B$2="Tonnes",AppQt.Data!AA150,(AppQt.Data!AA150*ozton*AppQt.Data!AA$7)/1000000),"-")</f>
        <v>309.05678105841463</v>
      </c>
      <c r="AF43" s="94">
        <f>IFERROR(IF($B$2="Tonnes",AppQt.Data!AB150,(AppQt.Data!AB150*ozton*AppQt.Data!AB$7)/1000000),"-")</f>
        <v>340.80788643084514</v>
      </c>
      <c r="AG43" s="94">
        <f>IFERROR(IF($B$2="Tonnes",AppQt.Data!AC150,(AppQt.Data!AC150*ozton*AppQt.Data!AC$7)/1000000),"-")</f>
        <v>283.49348292906842</v>
      </c>
      <c r="AH43" s="94">
        <f>IFERROR(IF($B$2="Tonnes",AppQt.Data!AD150,(AppQt.Data!AD150*ozton*AppQt.Data!AD$7)/1000000),"-")</f>
        <v>235.13705881006109</v>
      </c>
      <c r="AI43" s="94">
        <f>IFERROR(IF($B$2="Tonnes",AppQt.Data!AE150,(AppQt.Data!AE150*ozton*AppQt.Data!AE$7)/1000000),"-")</f>
        <v>229.87192045400153</v>
      </c>
      <c r="AJ43" s="94">
        <f>IFERROR(IF($B$2="Tonnes",AppQt.Data!AF150,(AppQt.Data!AF150*ozton*AppQt.Data!AF$7)/1000000),"-")</f>
        <v>269.80481801762875</v>
      </c>
      <c r="AK43" s="94">
        <f>IFERROR(IF($B$2="Tonnes",AppQt.Data!AG150,(AppQt.Data!AG150*ozton*AppQt.Data!AG$7)/1000000),"-")</f>
        <v>257.07429500793893</v>
      </c>
      <c r="AL43" s="94">
        <f>IFERROR(IF($B$2="Tonnes",AppQt.Data!AH150,(AppQt.Data!AH150*ozton*AppQt.Data!AH$7)/1000000),"-")</f>
        <v>206.87779046047061</v>
      </c>
      <c r="AM43" s="94">
        <f>IFERROR(IF($B$2="Tonnes",AppQt.Data!AI150,(AppQt.Data!AI150*ozton*AppQt.Data!AI$7)/1000000),"-")</f>
        <v>287.38326828939796</v>
      </c>
      <c r="AN43" s="94">
        <f>IFERROR(IF($B$2="Tonnes",AppQt.Data!AJ150,(AppQt.Data!AJ150*ozton*AppQt.Data!AJ$7)/1000000),"-")</f>
        <v>280.26211071513444</v>
      </c>
      <c r="AO43" s="94">
        <f>IFERROR(IF($B$2="Tonnes",AppQt.Data!AK150,(AppQt.Data!AK150*ozton*AppQt.Data!AK$7)/1000000),"-")</f>
        <v>256.53859740707236</v>
      </c>
      <c r="AP43" s="94">
        <f>IFERROR(IF($B$2="Tonnes",AppQt.Data!AL150,(AppQt.Data!AL150*ozton*AppQt.Data!AL$7)/1000000),"-")</f>
        <v>202.99663236324773</v>
      </c>
      <c r="AQ43" s="94">
        <f>IFERROR(IF($B$2="Tonnes",AppQt.Data!AM150,(AppQt.Data!AM150*ozton*AppQt.Data!AM$7)/1000000),"-")</f>
        <v>188.01879838146215</v>
      </c>
      <c r="AR43" s="94">
        <f>IFERROR(IF($B$2="Tonnes",AppQt.Data!AN150,(AppQt.Data!AN150*ozton*AppQt.Data!AN$7)/1000000),"-")</f>
        <v>362.31617458791624</v>
      </c>
      <c r="AS43" s="94">
        <f>IFERROR(IF($B$2="Tonnes",AppQt.Data!AO150,(AppQt.Data!AO150*ozton*AppQt.Data!AO$7)/1000000),"-")</f>
        <v>293.30450804437919</v>
      </c>
      <c r="AT43" s="94">
        <f>IFERROR(IF($B$2="Tonnes",AppQt.Data!AP150,(AppQt.Data!AP150*ozton*AppQt.Data!AP$7)/1000000),"-")</f>
        <v>227.78067376982543</v>
      </c>
      <c r="AU43" s="94">
        <f>IFERROR(IF($B$2="Tonnes",AppQt.Data!AQ150,(AppQt.Data!AQ150*ozton*AppQt.Data!AQ$7)/1000000),"-")</f>
        <v>215.7684664145647</v>
      </c>
      <c r="AV43" s="94">
        <f>IFERROR(IF($B$2="Tonnes",AppQt.Data!AR150,(AppQt.Data!AR150*ozton*AppQt.Data!AR$7)/1000000),"-")</f>
        <v>242.78946972017462</v>
      </c>
      <c r="AW43" s="94">
        <f>IFERROR(IF($B$2="Tonnes",AppQt.Data!AS150,(AppQt.Data!AS150*ozton*AppQt.Data!AS$7)/1000000),"-")</f>
        <v>240.72671570618198</v>
      </c>
      <c r="AX43" s="94">
        <f>IFERROR(IF($B$2="Tonnes",AppQt.Data!AT150,(AppQt.Data!AT150*ozton*AppQt.Data!AT$7)/1000000),"-")</f>
        <v>227.09152926819596</v>
      </c>
      <c r="AY43" s="94">
        <f>IFERROR(IF($B$2="Tonnes",AppQt.Data!AU150,(AppQt.Data!AU150*ozton*AppQt.Data!AU$7)/1000000),"-")</f>
        <v>268.70889126167026</v>
      </c>
      <c r="AZ43" s="94">
        <f>IFERROR(IF($B$2="Tonnes",AppQt.Data!AV150,(AppQt.Data!AV150*ozton*AppQt.Data!AV$7)/1000000),"-")</f>
        <v>260.43978624255828</v>
      </c>
      <c r="BA43" s="94">
        <f>IFERROR(IF($B$2="Tonnes",AppQt.Data!AW150,(AppQt.Data!AW150*ozton*AppQt.Data!AW$7)/1000000),"-")</f>
        <v>237.75773574799365</v>
      </c>
      <c r="BB43" s="94">
        <f>IFERROR(IF($B$2="Tonnes",AppQt.Data!AX150,(AppQt.Data!AX150*ozton*AppQt.Data!AX$7)/1000000),"-")</f>
        <v>192.16986288357108</v>
      </c>
      <c r="BC43" s="94">
        <f>IFERROR(IF($B$2="Tonnes",AppQt.Data!AY150,(AppQt.Data!AY150*ozton*AppQt.Data!AY$7)/1000000),"-")</f>
        <v>126.97448306971592</v>
      </c>
      <c r="BD43" s="94">
        <f>IFERROR(IF($B$2="Tonnes",AppQt.Data!AZ150,(AppQt.Data!AZ150*ozton*AppQt.Data!AZ$7)/1000000),"-")</f>
        <v>209.87346132370502</v>
      </c>
      <c r="BE43" s="94">
        <f>IFERROR(IF($B$2="Tonnes",AppQt.Data!BA150,(AppQt.Data!BA150*ozton*AppQt.Data!BA$7)/1000000),"-")</f>
        <v>222.52673121861355</v>
      </c>
      <c r="BF43" s="94">
        <f>IFERROR(IF($B$2="Tonnes",AppQt.Data!BB150,(AppQt.Data!BB150*ozton*AppQt.Data!BB$7)/1000000),"-")</f>
        <v>152.48409692475127</v>
      </c>
      <c r="BG43" s="94">
        <f>IFERROR(IF($B$2="Tonnes",AppQt.Data!BC150,(AppQt.Data!BC150*ozton*AppQt.Data!BC$7)/1000000),"-")</f>
        <v>210.05509004797887</v>
      </c>
      <c r="BH43" s="94">
        <f>IFERROR(IF($B$2="Tonnes",AppQt.Data!BD150,(AppQt.Data!BD150*ozton*AppQt.Data!BD$7)/1000000),"-")</f>
        <v>252.20951400655949</v>
      </c>
      <c r="BI43" s="94">
        <f>IFERROR(IF($B$2="Tonnes",AppQt.Data!BE150,(AppQt.Data!BE150*ozton*AppQt.Data!BE$7)/1000000),"-")</f>
        <v>339.54195751920565</v>
      </c>
      <c r="BJ43" s="94">
        <f>IFERROR(IF($B$2="Tonnes",AppQt.Data!BF150,(AppQt.Data!BF150*ozton*AppQt.Data!BF$7)/1000000),"-")</f>
        <v>229.74722621472978</v>
      </c>
      <c r="BK43" s="94">
        <f>IFERROR(IF($B$2="Tonnes",AppQt.Data!BG150,(AppQt.Data!BG150*ozton*AppQt.Data!BG$7)/1000000),"-")</f>
        <v>252.30545743176637</v>
      </c>
      <c r="BL43" s="95" t="str">
        <f t="shared" si="10"/>
        <v>▲</v>
      </c>
      <c r="BM43" s="96">
        <f t="shared" si="11"/>
        <v>20.113946000612071</v>
      </c>
    </row>
    <row r="44" spans="1:65" ht="12.75" customHeight="1" x14ac:dyDescent="0.2">
      <c r="A44" s="40"/>
      <c r="B44" s="97" t="s">
        <v>161</v>
      </c>
      <c r="C44" s="94">
        <f>IFERROR(IF($B$2="Tonnes",AppAn.Data!L126,(AppAn.Data!L126*ozton*AppAn.Data!L$6)/1000000),"-")</f>
        <v>40.082695899866259</v>
      </c>
      <c r="D44" s="94">
        <f>IFERROR(IF($B$2="Tonnes",AppAn.Data!M126,(AppAn.Data!M126*ozton*AppAn.Data!M$6)/1000000),"-")</f>
        <v>84.105393053918306</v>
      </c>
      <c r="E44" s="94">
        <f>IFERROR(IF($B$2="Tonnes",AppAn.Data!N126,(AppAn.Data!N126*ozton*AppAn.Data!N$6)/1000000),"-")</f>
        <v>71.383812663268955</v>
      </c>
      <c r="F44" s="94">
        <f>IFERROR(IF($B$2="Tonnes",AppAn.Data!O126,(AppAn.Data!O126*ozton*AppAn.Data!O$6)/1000000),"-")</f>
        <v>74.197670820562564</v>
      </c>
      <c r="G44" s="94">
        <f>IFERROR(IF($B$2="Tonnes",AppAn.Data!P126,(AppAn.Data!P126*ozton*AppAn.Data!P$6)/1000000),"-")</f>
        <v>48.193006207214466</v>
      </c>
      <c r="H44" s="94">
        <f>IFERROR(IF($B$2="Tonnes",AppAn.Data!Q126,(AppAn.Data!Q126*ozton*AppAn.Data!Q$6)/1000000),"-")</f>
        <v>59.809202650213763</v>
      </c>
      <c r="I44" s="94">
        <f>IFERROR(IF($B$2="Tonnes",AppAn.Data!R126,(AppAn.Data!R126*ozton*AppAn.Data!R$6)/1000000),"-")</f>
        <v>63.233529329661451</v>
      </c>
      <c r="J44" s="94">
        <f>IFERROR(IF($B$2="Tonnes",AppAn.Data!S126,(AppAn.Data!S126*ozton*AppAn.Data!S$6)/1000000),"-")</f>
        <v>64.254480282445456</v>
      </c>
      <c r="K44" s="94">
        <f>IFERROR(IF($B$2="Tonnes",AppAn.Data!T126,(AppAn.Data!T126*ozton*AppAn.Data!T$6)/1000000),"-")</f>
        <v>93.322757199508487</v>
      </c>
      <c r="L44" s="94">
        <f>IFERROR(IF($B$2="Tonnes",AppAn.Data!U126,(AppAn.Data!U126*ozton*AppAn.Data!U$6)/1000000),"-")</f>
        <v>99.88344441854278</v>
      </c>
      <c r="M44" s="94">
        <f>IFERROR(IF($B$2="Tonnes",AppAn.Data!V126,(AppAn.Data!V126*ozton*AppAn.Data!V$6)/1000000),"-")</f>
        <v>62.290629451251306</v>
      </c>
      <c r="N44" s="95" t="str">
        <f t="shared" si="8"/>
        <v>▼</v>
      </c>
      <c r="O44" s="96">
        <f t="shared" si="9"/>
        <v>-37.636682621562244</v>
      </c>
      <c r="P44" s="40"/>
      <c r="Q44" s="94">
        <f>IFERROR(IF($B$2="Tonnes",AppQt.Data!M151,(AppQt.Data!M151*ozton*AppQt.Data!M$7)/1000000),"-")</f>
        <v>5.5149405151392372</v>
      </c>
      <c r="R44" s="94">
        <f>IFERROR(IF($B$2="Tonnes",AppQt.Data!N151,(AppQt.Data!N151*ozton*AppQt.Data!N$7)/1000000),"-")</f>
        <v>15.55004695434657</v>
      </c>
      <c r="S44" s="94">
        <f>IFERROR(IF($B$2="Tonnes",AppQt.Data!O151,(AppQt.Data!O151*ozton*AppQt.Data!O$7)/1000000),"-")</f>
        <v>11.715433659311282</v>
      </c>
      <c r="T44" s="94">
        <f>IFERROR(IF($B$2="Tonnes",AppQt.Data!P151,(AppQt.Data!P151*ozton*AppQt.Data!P$7)/1000000),"-")</f>
        <v>7.3022747710691709</v>
      </c>
      <c r="U44" s="94">
        <f>IFERROR(IF($B$2="Tonnes",AppQt.Data!Q151,(AppQt.Data!Q151*ozton*AppQt.Data!Q$7)/1000000),"-")</f>
        <v>17.892748888411329</v>
      </c>
      <c r="V44" s="94">
        <f>IFERROR(IF($B$2="Tonnes",AppQt.Data!R151,(AppQt.Data!R151*ozton*AppQt.Data!R$7)/1000000),"-")</f>
        <v>15.219924183013642</v>
      </c>
      <c r="W44" s="94">
        <f>IFERROR(IF($B$2="Tonnes",AppQt.Data!S151,(AppQt.Data!S151*ozton*AppQt.Data!S$7)/1000000),"-")</f>
        <v>29.092948719003608</v>
      </c>
      <c r="X44" s="94">
        <f>IFERROR(IF($B$2="Tonnes",AppQt.Data!T151,(AppQt.Data!T151*ozton*AppQt.Data!T$7)/1000000),"-")</f>
        <v>21.899771263489725</v>
      </c>
      <c r="Y44" s="94">
        <f>IFERROR(IF($B$2="Tonnes",AppQt.Data!U151,(AppQt.Data!U151*ozton*AppQt.Data!U$7)/1000000),"-")</f>
        <v>10.942833985008997</v>
      </c>
      <c r="Z44" s="94">
        <f>IFERROR(IF($B$2="Tonnes",AppQt.Data!V151,(AppQt.Data!V151*ozton*AppQt.Data!V$7)/1000000),"-")</f>
        <v>15.962741825261372</v>
      </c>
      <c r="AA44" s="94">
        <f>IFERROR(IF($B$2="Tonnes",AppQt.Data!W151,(AppQt.Data!W151*ozton*AppQt.Data!W$7)/1000000),"-")</f>
        <v>19.337416405574629</v>
      </c>
      <c r="AB44" s="94">
        <f>IFERROR(IF($B$2="Tonnes",AppQt.Data!X151,(AppQt.Data!X151*ozton*AppQt.Data!X$7)/1000000),"-")</f>
        <v>25.140820447423955</v>
      </c>
      <c r="AC44" s="94">
        <f>IFERROR(IF($B$2="Tonnes",AppQt.Data!Y151,(AppQt.Data!Y151*ozton*AppQt.Data!Y$7)/1000000),"-")</f>
        <v>17.455011416199369</v>
      </c>
      <c r="AD44" s="94">
        <f>IFERROR(IF($B$2="Tonnes",AppQt.Data!Z151,(AppQt.Data!Z151*ozton*AppQt.Data!Z$7)/1000000),"-")</f>
        <v>19.528431854656439</v>
      </c>
      <c r="AE44" s="94">
        <f>IFERROR(IF($B$2="Tonnes",AppQt.Data!AA151,(AppQt.Data!AA151*ozton*AppQt.Data!AA$7)/1000000),"-")</f>
        <v>17.910107302406516</v>
      </c>
      <c r="AF44" s="94">
        <f>IFERROR(IF($B$2="Tonnes",AppQt.Data!AB151,(AppQt.Data!AB151*ozton*AppQt.Data!AB$7)/1000000),"-")</f>
        <v>19.30412024730024</v>
      </c>
      <c r="AG44" s="94">
        <f>IFERROR(IF($B$2="Tonnes",AppQt.Data!AC151,(AppQt.Data!AC151*ozton*AppQt.Data!AC$7)/1000000),"-")</f>
        <v>9.6857057133409512</v>
      </c>
      <c r="AH44" s="94">
        <f>IFERROR(IF($B$2="Tonnes",AppQt.Data!AD151,(AppQt.Data!AD151*ozton*AppQt.Data!AD$7)/1000000),"-")</f>
        <v>13.583811210855202</v>
      </c>
      <c r="AI44" s="94">
        <f>IFERROR(IF($B$2="Tonnes",AppQt.Data!AE151,(AppQt.Data!AE151*ozton*AppQt.Data!AE$7)/1000000),"-")</f>
        <v>10.996849008191049</v>
      </c>
      <c r="AJ44" s="94">
        <f>IFERROR(IF($B$2="Tonnes",AppQt.Data!AF151,(AppQt.Data!AF151*ozton*AppQt.Data!AF$7)/1000000),"-")</f>
        <v>13.926640274827264</v>
      </c>
      <c r="AK44" s="94">
        <f>IFERROR(IF($B$2="Tonnes",AppQt.Data!AG151,(AppQt.Data!AG151*ozton*AppQt.Data!AG$7)/1000000),"-")</f>
        <v>9.7674768593550425</v>
      </c>
      <c r="AL44" s="94">
        <f>IFERROR(IF($B$2="Tonnes",AppQt.Data!AH151,(AppQt.Data!AH151*ozton*AppQt.Data!AH$7)/1000000),"-")</f>
        <v>11.720037758190415</v>
      </c>
      <c r="AM44" s="94">
        <f>IFERROR(IF($B$2="Tonnes",AppQt.Data!AI151,(AppQt.Data!AI151*ozton*AppQt.Data!AI$7)/1000000),"-")</f>
        <v>17.898319600805223</v>
      </c>
      <c r="AN44" s="94">
        <f>IFERROR(IF($B$2="Tonnes",AppQt.Data!AJ151,(AppQt.Data!AJ151*ozton*AppQt.Data!AJ$7)/1000000),"-")</f>
        <v>20.423368431863082</v>
      </c>
      <c r="AO44" s="94">
        <f>IFERROR(IF($B$2="Tonnes",AppQt.Data!AK151,(AppQt.Data!AK151*ozton*AppQt.Data!AK$7)/1000000),"-")</f>
        <v>15.840188210251995</v>
      </c>
      <c r="AP44" s="94">
        <f>IFERROR(IF($B$2="Tonnes",AppQt.Data!AL151,(AppQt.Data!AL151*ozton*AppQt.Data!AL$7)/1000000),"-")</f>
        <v>18.110820509773191</v>
      </c>
      <c r="AQ44" s="94">
        <f>IFERROR(IF($B$2="Tonnes",AppQt.Data!AM151,(AppQt.Data!AM151*ozton*AppQt.Data!AM$7)/1000000),"-")</f>
        <v>11.910614578862862</v>
      </c>
      <c r="AR44" s="94">
        <f>IFERROR(IF($B$2="Tonnes",AppQt.Data!AN151,(AppQt.Data!AN151*ozton*AppQt.Data!AN$7)/1000000),"-")</f>
        <v>17.371906030773403</v>
      </c>
      <c r="AS44" s="94">
        <f>IFERROR(IF($B$2="Tonnes",AppQt.Data!AO151,(AppQt.Data!AO151*ozton*AppQt.Data!AO$7)/1000000),"-")</f>
        <v>10.708358723027857</v>
      </c>
      <c r="AT44" s="94">
        <f>IFERROR(IF($B$2="Tonnes",AppQt.Data!AP151,(AppQt.Data!AP151*ozton*AppQt.Data!AP$7)/1000000),"-")</f>
        <v>20.550156677754757</v>
      </c>
      <c r="AU44" s="94">
        <f>IFERROR(IF($B$2="Tonnes",AppQt.Data!AQ151,(AppQt.Data!AQ151*ozton*AppQt.Data!AQ$7)/1000000),"-")</f>
        <v>17.118433118261407</v>
      </c>
      <c r="AV44" s="94">
        <f>IFERROR(IF($B$2="Tonnes",AppQt.Data!AR151,(AppQt.Data!AR151*ozton*AppQt.Data!AR$7)/1000000),"-")</f>
        <v>15.877531763401436</v>
      </c>
      <c r="AW44" s="94">
        <f>IFERROR(IF($B$2="Tonnes",AppQt.Data!AS151,(AppQt.Data!AS151*ozton*AppQt.Data!AS$7)/1000000),"-")</f>
        <v>20.487680189525747</v>
      </c>
      <c r="AX44" s="94">
        <f>IFERROR(IF($B$2="Tonnes",AppQt.Data!AT151,(AppQt.Data!AT151*ozton*AppQt.Data!AT$7)/1000000),"-")</f>
        <v>20.863936496055658</v>
      </c>
      <c r="AY44" s="94">
        <f>IFERROR(IF($B$2="Tonnes",AppQt.Data!AU151,(AppQt.Data!AU151*ozton*AppQt.Data!AU$7)/1000000),"-")</f>
        <v>28.661375813671157</v>
      </c>
      <c r="AZ44" s="94">
        <f>IFERROR(IF($B$2="Tonnes",AppQt.Data!AV151,(AppQt.Data!AV151*ozton*AppQt.Data!AV$7)/1000000),"-")</f>
        <v>23.309764700255926</v>
      </c>
      <c r="BA44" s="94">
        <f>IFERROR(IF($B$2="Tonnes",AppQt.Data!AW151,(AppQt.Data!AW151*ozton*AppQt.Data!AW$7)/1000000),"-")</f>
        <v>19.547872549708813</v>
      </c>
      <c r="BB44" s="94">
        <f>IFERROR(IF($B$2="Tonnes",AppQt.Data!AX151,(AppQt.Data!AX151*ozton*AppQt.Data!AX$7)/1000000),"-")</f>
        <v>26.883209131593077</v>
      </c>
      <c r="BC44" s="94">
        <f>IFERROR(IF($B$2="Tonnes",AppQt.Data!AY151,(AppQt.Data!AY151*ozton*AppQt.Data!AY$7)/1000000),"-")</f>
        <v>22.295830344233707</v>
      </c>
      <c r="BD44" s="94">
        <f>IFERROR(IF($B$2="Tonnes",AppQt.Data!AZ151,(AppQt.Data!AZ151*ozton*AppQt.Data!AZ$7)/1000000),"-")</f>
        <v>31.156532393007183</v>
      </c>
      <c r="BE44" s="94">
        <f>IFERROR(IF($B$2="Tonnes",AppQt.Data!BA151,(AppQt.Data!BA151*ozton*AppQt.Data!BA$7)/1000000),"-")</f>
        <v>30.089799300019877</v>
      </c>
      <c r="BF44" s="94">
        <f>IFERROR(IF($B$2="Tonnes",AppQt.Data!BB151,(AppQt.Data!BB151*ozton*AppQt.Data!BB$7)/1000000),"-")</f>
        <v>4.2395505131287621</v>
      </c>
      <c r="BG44" s="94">
        <f>IFERROR(IF($B$2="Tonnes",AppQt.Data!BC151,(AppQt.Data!BC151*ozton*AppQt.Data!BC$7)/1000000),"-")</f>
        <v>10.959762191886881</v>
      </c>
      <c r="BH44" s="94">
        <f>IFERROR(IF($B$2="Tonnes",AppQt.Data!BD151,(AppQt.Data!BD151*ozton*AppQt.Data!BD$7)/1000000),"-")</f>
        <v>17.001517446215786</v>
      </c>
      <c r="BI44" s="94">
        <f>IFERROR(IF($B$2="Tonnes",AppQt.Data!BE151,(AppQt.Data!BE151*ozton*AppQt.Data!BE$7)/1000000),"-")</f>
        <v>12.348925225170092</v>
      </c>
      <c r="BJ44" s="94">
        <f>IFERROR(IF($B$2="Tonnes",AppQt.Data!BF151,(AppQt.Data!BF151*ozton*AppQt.Data!BF$7)/1000000),"-")</f>
        <v>13.370101270715963</v>
      </c>
      <c r="BK44" s="94">
        <f>IFERROR(IF($B$2="Tonnes",AppQt.Data!BG151,(AppQt.Data!BG151*ozton*AppQt.Data!BG$7)/1000000),"-")</f>
        <v>9.3932601102849276</v>
      </c>
      <c r="BL44" s="95" t="str">
        <f t="shared" si="10"/>
        <v>▼</v>
      </c>
      <c r="BM44" s="96">
        <f t="shared" si="11"/>
        <v>-14.293212335953587</v>
      </c>
    </row>
    <row r="45" spans="1:65" ht="12.75" customHeight="1" x14ac:dyDescent="0.2">
      <c r="A45" s="40"/>
      <c r="B45" s="71" t="s">
        <v>105</v>
      </c>
      <c r="C45" s="98">
        <f>IFERROR(IF($B$2="Tonnes",AppAn.Data!L127,(AppAn.Data!L127*ozton*AppAn.Data!L$6)/1000000),"-")</f>
        <v>1204.2688776796738</v>
      </c>
      <c r="D45" s="98">
        <f>IFERROR(IF($B$2="Tonnes",AppAn.Data!M127,(AppAn.Data!M127*ozton*AppAn.Data!M$6)/1000000),"-")</f>
        <v>1501.9154240504074</v>
      </c>
      <c r="E45" s="98">
        <f>IFERROR(IF($B$2="Tonnes",AppAn.Data!N127,(AppAn.Data!N127*ozton*AppAn.Data!N$6)/1000000),"-")</f>
        <v>1322.2474309024196</v>
      </c>
      <c r="F45" s="98">
        <f>IFERROR(IF($B$2="Tonnes",AppAn.Data!O127,(AppAn.Data!O127*ozton*AppAn.Data!O$6)/1000000),"-")</f>
        <v>1729.5896717230196</v>
      </c>
      <c r="G45" s="98">
        <f>IFERROR(IF($B$2="Tonnes",AppAn.Data!P127,(AppAn.Data!P127*ozton*AppAn.Data!P$6)/1000000),"-")</f>
        <v>1066.5002864179739</v>
      </c>
      <c r="H45" s="98">
        <f>IFERROR(IF($B$2="Tonnes",AppAn.Data!Q127,(AppAn.Data!Q127*ozton*AppAn.Data!Q$6)/1000000),"-")</f>
        <v>1091.406667123156</v>
      </c>
      <c r="I45" s="98">
        <f>IFERROR(IF($B$2="Tonnes",AppAn.Data!R127,(AppAn.Data!R127*ozton*AppAn.Data!R$6)/1000000),"-")</f>
        <v>1073.1037320693604</v>
      </c>
      <c r="J45" s="98">
        <f>IFERROR(IF($B$2="Tonnes",AppAn.Data!S127,(AppAn.Data!S127*ozton*AppAn.Data!S$6)/1000000),"-")</f>
        <v>1043.8975982313893</v>
      </c>
      <c r="K45" s="98">
        <f>IFERROR(IF($B$2="Tonnes",AppAn.Data!T127,(AppAn.Data!T127*ozton*AppAn.Data!T$6)/1000000),"-")</f>
        <v>1090.2896796781147</v>
      </c>
      <c r="L45" s="98">
        <f>IFERROR(IF($B$2="Tonnes",AppAn.Data!U127,(AppAn.Data!U127*ozton*AppAn.Data!U$6)/1000000),"-")</f>
        <v>866.65898744352819</v>
      </c>
      <c r="M45" s="98">
        <f>IFERROR(IF($B$2="Tonnes",AppAn.Data!V127,(AppAn.Data!V127*ozton*AppAn.Data!V$6)/1000000),"-")</f>
        <v>899.56606164915434</v>
      </c>
      <c r="N45" s="99" t="str">
        <f t="shared" si="8"/>
        <v>▲</v>
      </c>
      <c r="O45" s="100">
        <f t="shared" si="9"/>
        <v>3.7970037445403282</v>
      </c>
      <c r="P45" s="40"/>
      <c r="Q45" s="98">
        <f>IFERROR(IF($B$2="Tonnes",AppQt.Data!M152,(AppQt.Data!M152*ozton*AppQt.Data!M$7)/1000000),"-")</f>
        <v>252.01653294344845</v>
      </c>
      <c r="R45" s="98">
        <f>IFERROR(IF($B$2="Tonnes",AppQt.Data!N152,(AppQt.Data!N152*ozton*AppQt.Data!N$7)/1000000),"-")</f>
        <v>306.14991899575625</v>
      </c>
      <c r="S45" s="98">
        <f>IFERROR(IF($B$2="Tonnes",AppQt.Data!O152,(AppQt.Data!O152*ozton*AppQt.Data!O$7)/1000000),"-")</f>
        <v>317.78881764284239</v>
      </c>
      <c r="T45" s="98">
        <f>IFERROR(IF($B$2="Tonnes",AppQt.Data!P152,(AppQt.Data!P152*ozton*AppQt.Data!P$7)/1000000),"-")</f>
        <v>328.31360809762651</v>
      </c>
      <c r="U45" s="98">
        <f>IFERROR(IF($B$2="Tonnes",AppQt.Data!Q152,(AppQt.Data!Q152*ozton*AppQt.Data!Q$7)/1000000),"-")</f>
        <v>396.34338481564464</v>
      </c>
      <c r="V45" s="98">
        <f>IFERROR(IF($B$2="Tonnes",AppQt.Data!R152,(AppQt.Data!R152*ozton*AppQt.Data!R$7)/1000000),"-")</f>
        <v>333.63112427512789</v>
      </c>
      <c r="W45" s="98">
        <f>IFERROR(IF($B$2="Tonnes",AppQt.Data!S152,(AppQt.Data!S152*ozton*AppQt.Data!S$7)/1000000),"-")</f>
        <v>418.59339758408305</v>
      </c>
      <c r="X45" s="98">
        <f>IFERROR(IF($B$2="Tonnes",AppQt.Data!T152,(AppQt.Data!T152*ozton*AppQt.Data!T$7)/1000000),"-")</f>
        <v>353.34751737555189</v>
      </c>
      <c r="Y45" s="98">
        <f>IFERROR(IF($B$2="Tonnes",AppQt.Data!U152,(AppQt.Data!U152*ozton*AppQt.Data!U$7)/1000000),"-")</f>
        <v>346.86213517228214</v>
      </c>
      <c r="Z45" s="98">
        <f>IFERROR(IF($B$2="Tonnes",AppQt.Data!V152,(AppQt.Data!V152*ozton*AppQt.Data!V$7)/1000000),"-")</f>
        <v>296.14461942448997</v>
      </c>
      <c r="AA45" s="98">
        <f>IFERROR(IF($B$2="Tonnes",AppQt.Data!W152,(AppQt.Data!W152*ozton*AppQt.Data!W$7)/1000000),"-")</f>
        <v>303.55254758892062</v>
      </c>
      <c r="AB45" s="98">
        <f>IFERROR(IF($B$2="Tonnes",AppQt.Data!X152,(AppQt.Data!X152*ozton*AppQt.Data!X$7)/1000000),"-")</f>
        <v>375.68812871672691</v>
      </c>
      <c r="AC45" s="98">
        <f>IFERROR(IF($B$2="Tonnes",AppQt.Data!Y152,(AppQt.Data!Y152*ozton*AppQt.Data!Y$7)/1000000),"-")</f>
        <v>443.14194521291881</v>
      </c>
      <c r="AD45" s="98">
        <f>IFERROR(IF($B$2="Tonnes",AppQt.Data!Z152,(AppQt.Data!Z152*ozton*AppQt.Data!Z$7)/1000000),"-")</f>
        <v>599.36883147113451</v>
      </c>
      <c r="AE45" s="98">
        <f>IFERROR(IF($B$2="Tonnes",AppQt.Data!AA152,(AppQt.Data!AA152*ozton*AppQt.Data!AA$7)/1000000),"-")</f>
        <v>326.96688836082114</v>
      </c>
      <c r="AF45" s="98">
        <f>IFERROR(IF($B$2="Tonnes",AppQt.Data!AB152,(AppQt.Data!AB152*ozton*AppQt.Data!AB$7)/1000000),"-")</f>
        <v>360.11200667814541</v>
      </c>
      <c r="AG45" s="98">
        <f>IFERROR(IF($B$2="Tonnes",AppQt.Data!AC152,(AppQt.Data!AC152*ozton*AppQt.Data!AC$7)/1000000),"-")</f>
        <v>293.17918864240937</v>
      </c>
      <c r="AH45" s="98">
        <f>IFERROR(IF($B$2="Tonnes",AppQt.Data!AD152,(AppQt.Data!AD152*ozton*AppQt.Data!AD$7)/1000000),"-")</f>
        <v>248.72087002091629</v>
      </c>
      <c r="AI45" s="98">
        <f>IFERROR(IF($B$2="Tonnes",AppQt.Data!AE152,(AppQt.Data!AE152*ozton*AppQt.Data!AE$7)/1000000),"-")</f>
        <v>240.86876946219257</v>
      </c>
      <c r="AJ45" s="98">
        <f>IFERROR(IF($B$2="Tonnes",AppQt.Data!AF152,(AppQt.Data!AF152*ozton*AppQt.Data!AF$7)/1000000),"-")</f>
        <v>283.73145829245601</v>
      </c>
      <c r="AK45" s="98">
        <f>IFERROR(IF($B$2="Tonnes",AppQt.Data!AG152,(AppQt.Data!AG152*ozton*AppQt.Data!AG$7)/1000000),"-")</f>
        <v>266.84177186729397</v>
      </c>
      <c r="AL45" s="98">
        <f>IFERROR(IF($B$2="Tonnes",AppQt.Data!AH152,(AppQt.Data!AH152*ozton*AppQt.Data!AH$7)/1000000),"-")</f>
        <v>218.59782821866102</v>
      </c>
      <c r="AM45" s="98">
        <f>IFERROR(IF($B$2="Tonnes",AppQt.Data!AI152,(AppQt.Data!AI152*ozton*AppQt.Data!AI$7)/1000000),"-")</f>
        <v>305.28158789020318</v>
      </c>
      <c r="AN45" s="98">
        <f>IFERROR(IF($B$2="Tonnes",AppQt.Data!AJ152,(AppQt.Data!AJ152*ozton*AppQt.Data!AJ$7)/1000000),"-")</f>
        <v>300.68547914699752</v>
      </c>
      <c r="AO45" s="98">
        <f>IFERROR(IF($B$2="Tonnes",AppQt.Data!AK152,(AppQt.Data!AK152*ozton*AppQt.Data!AK$7)/1000000),"-")</f>
        <v>272.37878561732435</v>
      </c>
      <c r="AP45" s="98">
        <f>IFERROR(IF($B$2="Tonnes",AppQt.Data!AL152,(AppQt.Data!AL152*ozton*AppQt.Data!AL$7)/1000000),"-")</f>
        <v>221.10745287302092</v>
      </c>
      <c r="AQ45" s="98">
        <f>IFERROR(IF($B$2="Tonnes",AppQt.Data!AM152,(AppQt.Data!AM152*ozton*AppQt.Data!AM$7)/1000000),"-")</f>
        <v>199.92941296032501</v>
      </c>
      <c r="AR45" s="98">
        <f>IFERROR(IF($B$2="Tonnes",AppQt.Data!AN152,(AppQt.Data!AN152*ozton*AppQt.Data!AN$7)/1000000),"-")</f>
        <v>379.68808061868964</v>
      </c>
      <c r="AS45" s="98">
        <f>IFERROR(IF($B$2="Tonnes",AppQt.Data!AO152,(AppQt.Data!AO152*ozton*AppQt.Data!AO$7)/1000000),"-")</f>
        <v>304.01286676740705</v>
      </c>
      <c r="AT45" s="98">
        <f>IFERROR(IF($B$2="Tonnes",AppQt.Data!AP152,(AppQt.Data!AP152*ozton*AppQt.Data!AP$7)/1000000),"-")</f>
        <v>248.33083044758018</v>
      </c>
      <c r="AU45" s="98">
        <f>IFERROR(IF($B$2="Tonnes",AppQt.Data!AQ152,(AppQt.Data!AQ152*ozton*AppQt.Data!AQ$7)/1000000),"-")</f>
        <v>232.88689953282611</v>
      </c>
      <c r="AV45" s="98">
        <f>IFERROR(IF($B$2="Tonnes",AppQt.Data!AR152,(AppQt.Data!AR152*ozton*AppQt.Data!AR$7)/1000000),"-")</f>
        <v>258.66700148357609</v>
      </c>
      <c r="AW45" s="98">
        <f>IFERROR(IF($B$2="Tonnes",AppQt.Data!AS152,(AppQt.Data!AS152*ozton*AppQt.Data!AS$7)/1000000),"-")</f>
        <v>261.21439589570775</v>
      </c>
      <c r="AX45" s="98">
        <f>IFERROR(IF($B$2="Tonnes",AppQt.Data!AT152,(AppQt.Data!AT152*ozton*AppQt.Data!AT$7)/1000000),"-")</f>
        <v>247.95546576425161</v>
      </c>
      <c r="AY45" s="98">
        <f>IFERROR(IF($B$2="Tonnes",AppQt.Data!AU152,(AppQt.Data!AU152*ozton*AppQt.Data!AU$7)/1000000),"-")</f>
        <v>297.37026707534142</v>
      </c>
      <c r="AZ45" s="98">
        <f>IFERROR(IF($B$2="Tonnes",AppQt.Data!AV152,(AppQt.Data!AV152*ozton*AppQt.Data!AV$7)/1000000),"-")</f>
        <v>283.74955094281421</v>
      </c>
      <c r="BA45" s="98">
        <f>IFERROR(IF($B$2="Tonnes",AppQt.Data!AW152,(AppQt.Data!AW152*ozton*AppQt.Data!AW$7)/1000000),"-")</f>
        <v>257.30560829770246</v>
      </c>
      <c r="BB45" s="98">
        <f>IFERROR(IF($B$2="Tonnes",AppQt.Data!AX152,(AppQt.Data!AX152*ozton*AppQt.Data!AX$7)/1000000),"-")</f>
        <v>219.05307201516416</v>
      </c>
      <c r="BC45" s="98">
        <f>IFERROR(IF($B$2="Tonnes",AppQt.Data!AY152,(AppQt.Data!AY152*ozton*AppQt.Data!AY$7)/1000000),"-")</f>
        <v>149.27031341394962</v>
      </c>
      <c r="BD45" s="98">
        <f>IFERROR(IF($B$2="Tonnes",AppQt.Data!AZ152,(AppQt.Data!AZ152*ozton*AppQt.Data!AZ$7)/1000000),"-")</f>
        <v>241.0299937167122</v>
      </c>
      <c r="BE45" s="98">
        <f>IFERROR(IF($B$2="Tonnes",AppQt.Data!BA152,(AppQt.Data!BA152*ozton*AppQt.Data!BA$7)/1000000),"-")</f>
        <v>252.61653051863343</v>
      </c>
      <c r="BF45" s="98">
        <f>IFERROR(IF($B$2="Tonnes",AppQt.Data!BB152,(AppQt.Data!BB152*ozton*AppQt.Data!BB$7)/1000000),"-")</f>
        <v>156.72364743788003</v>
      </c>
      <c r="BG45" s="98">
        <f>IFERROR(IF($B$2="Tonnes",AppQt.Data!BC152,(AppQt.Data!BC152*ozton*AppQt.Data!BC$7)/1000000),"-")</f>
        <v>221.01485223986575</v>
      </c>
      <c r="BH45" s="98">
        <f>IFERROR(IF($B$2="Tonnes",AppQt.Data!BD152,(AppQt.Data!BD152*ozton*AppQt.Data!BD$7)/1000000),"-")</f>
        <v>269.21103145277527</v>
      </c>
      <c r="BI45" s="98">
        <f>IFERROR(IF($B$2="Tonnes",AppQt.Data!BE152,(AppQt.Data!BE152*ozton*AppQt.Data!BE$7)/1000000),"-")</f>
        <v>351.89088274437574</v>
      </c>
      <c r="BJ45" s="98">
        <f>IFERROR(IF($B$2="Tonnes",AppQt.Data!BF152,(AppQt.Data!BF152*ozton*AppQt.Data!BF$7)/1000000),"-")</f>
        <v>243.11732748544574</v>
      </c>
      <c r="BK45" s="98">
        <f>IFERROR(IF($B$2="Tonnes",AppQt.Data!BG152,(AppQt.Data!BG152*ozton*AppQt.Data!BG$7)/1000000),"-")</f>
        <v>261.69871754205133</v>
      </c>
      <c r="BL45" s="99" t="str">
        <f t="shared" si="10"/>
        <v>▲</v>
      </c>
      <c r="BM45" s="100">
        <f t="shared" si="11"/>
        <v>18.407751736988097</v>
      </c>
    </row>
    <row r="46" spans="1:65" ht="12.75" customHeight="1" x14ac:dyDescent="0.2">
      <c r="A46" s="68"/>
      <c r="B46" s="58" t="s">
        <v>249</v>
      </c>
      <c r="P46" s="68"/>
      <c r="Q46" s="68"/>
      <c r="R46" s="68"/>
      <c r="S46" s="68"/>
      <c r="T46" s="68"/>
      <c r="U46" s="68"/>
      <c r="V46" s="68"/>
      <c r="W46" s="68"/>
      <c r="X46" s="68"/>
      <c r="Y46" s="68"/>
      <c r="Z46" s="68"/>
      <c r="AA46" s="68"/>
      <c r="AB46" s="68"/>
      <c r="AC46" s="68"/>
      <c r="AD46" s="68"/>
      <c r="AE46" s="68"/>
      <c r="AF46" s="68"/>
      <c r="AG46" s="68"/>
      <c r="AH46" s="68"/>
      <c r="AI46" s="68"/>
      <c r="AJ46" s="68"/>
      <c r="AK46" s="68"/>
      <c r="AL46" s="68"/>
    </row>
    <row r="47" spans="1:65" ht="12.75" customHeight="1" x14ac:dyDescent="0.2">
      <c r="A47" s="68"/>
      <c r="P47" s="68"/>
      <c r="Q47" s="68"/>
      <c r="R47" s="68"/>
      <c r="S47" s="68"/>
      <c r="T47" s="68"/>
      <c r="U47" s="68"/>
      <c r="V47" s="68"/>
      <c r="W47" s="68"/>
      <c r="X47" s="68"/>
      <c r="Y47" s="68"/>
      <c r="Z47" s="68"/>
      <c r="AA47" s="68"/>
      <c r="AB47" s="68"/>
      <c r="AC47" s="68"/>
      <c r="AD47" s="68"/>
      <c r="AE47" s="68"/>
      <c r="AF47" s="68"/>
      <c r="AG47" s="68"/>
      <c r="AH47" s="68"/>
      <c r="AI47" s="68"/>
      <c r="AJ47" s="68"/>
      <c r="AK47" s="68"/>
      <c r="AL47" s="68"/>
    </row>
    <row r="48" spans="1:65" ht="12.75" customHeight="1" x14ac:dyDescent="0.2">
      <c r="A48" s="68"/>
      <c r="P48" s="68"/>
      <c r="Q48" s="68"/>
      <c r="R48" s="68"/>
      <c r="S48" s="68"/>
      <c r="T48" s="68"/>
      <c r="U48" s="68"/>
      <c r="V48" s="68"/>
      <c r="W48" s="68"/>
      <c r="X48" s="68"/>
      <c r="Y48" s="68"/>
      <c r="Z48" s="68"/>
      <c r="AA48" s="68"/>
      <c r="AB48" s="68"/>
      <c r="AC48" s="68"/>
      <c r="AD48" s="68"/>
      <c r="AE48" s="68"/>
      <c r="AF48" s="68"/>
      <c r="AG48" s="68"/>
      <c r="AH48" s="68"/>
      <c r="AI48" s="68"/>
      <c r="AJ48" s="68"/>
      <c r="AK48" s="68"/>
      <c r="AL48" s="68"/>
    </row>
    <row r="49" spans="1:38" ht="12.75" customHeight="1" x14ac:dyDescent="0.2">
      <c r="A49" s="68"/>
      <c r="P49" s="68"/>
      <c r="Q49" s="68"/>
      <c r="R49" s="68"/>
      <c r="S49" s="68"/>
      <c r="T49" s="68"/>
      <c r="U49" s="68"/>
      <c r="V49" s="68"/>
      <c r="W49" s="68"/>
      <c r="X49" s="68"/>
      <c r="Y49" s="68"/>
      <c r="Z49" s="68"/>
      <c r="AA49" s="68"/>
      <c r="AB49" s="68"/>
      <c r="AC49" s="68"/>
      <c r="AD49" s="68"/>
      <c r="AE49" s="68"/>
      <c r="AF49" s="68"/>
      <c r="AG49" s="68"/>
      <c r="AH49" s="68"/>
      <c r="AI49" s="68"/>
      <c r="AJ49" s="68"/>
      <c r="AK49" s="68"/>
      <c r="AL49" s="68"/>
    </row>
    <row r="50" spans="1:38" ht="12.75" customHeight="1" x14ac:dyDescent="0.2">
      <c r="A50" s="68"/>
      <c r="P50" s="68"/>
      <c r="Q50" s="68"/>
      <c r="R50" s="68"/>
      <c r="S50" s="68"/>
      <c r="T50" s="68"/>
      <c r="U50" s="68"/>
      <c r="V50" s="68"/>
      <c r="W50" s="68"/>
      <c r="X50" s="68"/>
      <c r="Y50" s="68"/>
      <c r="Z50" s="68"/>
      <c r="AA50" s="68"/>
      <c r="AB50" s="68"/>
      <c r="AC50" s="68"/>
      <c r="AD50" s="68"/>
      <c r="AE50" s="68"/>
      <c r="AF50" s="68"/>
      <c r="AG50" s="68"/>
      <c r="AH50" s="68"/>
      <c r="AI50" s="68"/>
      <c r="AJ50" s="68"/>
      <c r="AK50" s="68"/>
      <c r="AL50" s="68"/>
    </row>
    <row r="51" spans="1:38" ht="12.75" customHeight="1" x14ac:dyDescent="0.2">
      <c r="A51" s="68"/>
      <c r="P51" s="68"/>
      <c r="Q51" s="68"/>
      <c r="R51" s="68"/>
      <c r="S51" s="68"/>
      <c r="T51" s="68"/>
      <c r="U51" s="68"/>
      <c r="V51" s="68"/>
      <c r="W51" s="68"/>
      <c r="X51" s="68"/>
      <c r="Y51" s="68"/>
      <c r="Z51" s="68"/>
      <c r="AA51" s="68"/>
      <c r="AB51" s="68"/>
      <c r="AC51" s="68"/>
      <c r="AD51" s="68"/>
      <c r="AE51" s="68"/>
      <c r="AF51" s="68"/>
      <c r="AG51" s="68"/>
      <c r="AH51" s="68"/>
      <c r="AI51" s="68"/>
      <c r="AJ51" s="68"/>
      <c r="AK51" s="68"/>
      <c r="AL51" s="68"/>
    </row>
    <row r="52" spans="1:38" ht="12.75" customHeight="1" x14ac:dyDescent="0.2">
      <c r="A52" s="68"/>
      <c r="P52" s="68"/>
      <c r="Q52" s="68"/>
      <c r="R52" s="68"/>
      <c r="S52" s="68"/>
      <c r="T52" s="68"/>
      <c r="U52" s="68"/>
      <c r="V52" s="68"/>
      <c r="W52" s="68"/>
      <c r="X52" s="68"/>
      <c r="Y52" s="68"/>
      <c r="Z52" s="68"/>
      <c r="AA52" s="68"/>
      <c r="AB52" s="68"/>
      <c r="AC52" s="68"/>
      <c r="AD52" s="68"/>
      <c r="AE52" s="68"/>
      <c r="AF52" s="68"/>
      <c r="AG52" s="68"/>
      <c r="AH52" s="68"/>
      <c r="AI52" s="68"/>
      <c r="AJ52" s="68"/>
      <c r="AK52" s="68"/>
      <c r="AL52" s="68"/>
    </row>
    <row r="53" spans="1:38" ht="12.75" customHeight="1" x14ac:dyDescent="0.2">
      <c r="A53" s="68"/>
      <c r="P53" s="68"/>
      <c r="Q53" s="68"/>
      <c r="R53" s="68"/>
      <c r="S53" s="68"/>
      <c r="T53" s="68"/>
      <c r="U53" s="68"/>
      <c r="V53" s="68"/>
      <c r="W53" s="68"/>
      <c r="X53" s="68"/>
      <c r="Y53" s="68"/>
      <c r="Z53" s="68"/>
      <c r="AA53" s="68"/>
      <c r="AB53" s="68"/>
      <c r="AC53" s="68"/>
      <c r="AD53" s="68"/>
      <c r="AE53" s="68"/>
      <c r="AF53" s="68"/>
      <c r="AG53" s="68"/>
      <c r="AH53" s="68"/>
      <c r="AI53" s="68"/>
      <c r="AJ53" s="68"/>
      <c r="AK53" s="68"/>
      <c r="AL53" s="68"/>
    </row>
    <row r="54" spans="1:38" ht="12.75" customHeight="1" x14ac:dyDescent="0.2">
      <c r="A54" s="68"/>
      <c r="P54" s="68"/>
      <c r="Q54" s="68"/>
      <c r="R54" s="68"/>
      <c r="S54" s="68"/>
      <c r="T54" s="68"/>
      <c r="U54" s="68"/>
      <c r="V54" s="68"/>
      <c r="W54" s="68"/>
      <c r="X54" s="68"/>
      <c r="Y54" s="68"/>
      <c r="Z54" s="68"/>
      <c r="AA54" s="68"/>
      <c r="AB54" s="68"/>
      <c r="AC54" s="68"/>
      <c r="AD54" s="68"/>
      <c r="AE54" s="68"/>
      <c r="AF54" s="68"/>
      <c r="AG54" s="68"/>
      <c r="AH54" s="68"/>
      <c r="AI54" s="68"/>
      <c r="AJ54" s="68"/>
      <c r="AK54" s="68"/>
      <c r="AL54" s="68"/>
    </row>
    <row r="55" spans="1:38" ht="12.75" customHeight="1" x14ac:dyDescent="0.2">
      <c r="A55" s="68"/>
      <c r="P55" s="68"/>
      <c r="Q55" s="68"/>
      <c r="R55" s="68"/>
      <c r="S55" s="68"/>
      <c r="T55" s="68"/>
      <c r="U55" s="68"/>
      <c r="V55" s="68"/>
      <c r="W55" s="68"/>
      <c r="X55" s="68"/>
      <c r="Y55" s="68"/>
      <c r="Z55" s="68"/>
      <c r="AA55" s="68"/>
      <c r="AB55" s="68"/>
      <c r="AC55" s="68"/>
      <c r="AD55" s="68"/>
      <c r="AE55" s="68"/>
      <c r="AF55" s="68"/>
      <c r="AG55" s="68"/>
      <c r="AH55" s="68"/>
      <c r="AI55" s="68"/>
      <c r="AJ55" s="68"/>
      <c r="AK55" s="68"/>
      <c r="AL55" s="68"/>
    </row>
    <row r="56" spans="1:38" ht="12.75" customHeight="1" x14ac:dyDescent="0.2">
      <c r="A56" s="68"/>
      <c r="P56" s="68"/>
      <c r="Q56" s="68"/>
      <c r="R56" s="68"/>
      <c r="S56" s="68"/>
      <c r="T56" s="68"/>
      <c r="U56" s="68"/>
      <c r="V56" s="68"/>
      <c r="W56" s="68"/>
      <c r="X56" s="68"/>
      <c r="Y56" s="68"/>
      <c r="Z56" s="68"/>
      <c r="AA56" s="68"/>
      <c r="AB56" s="68"/>
      <c r="AC56" s="68"/>
      <c r="AD56" s="68"/>
      <c r="AE56" s="68"/>
      <c r="AF56" s="68"/>
      <c r="AG56" s="68"/>
      <c r="AH56" s="68"/>
      <c r="AI56" s="68"/>
      <c r="AJ56" s="68"/>
      <c r="AK56" s="68"/>
      <c r="AL56" s="68"/>
    </row>
    <row r="57" spans="1:38" ht="12.75" customHeight="1" x14ac:dyDescent="0.2">
      <c r="A57" s="68"/>
      <c r="P57" s="68"/>
      <c r="Q57" s="68"/>
      <c r="R57" s="68"/>
      <c r="S57" s="68"/>
      <c r="T57" s="68"/>
      <c r="U57" s="68"/>
      <c r="V57" s="68"/>
      <c r="W57" s="68"/>
      <c r="X57" s="68"/>
      <c r="Y57" s="68"/>
      <c r="Z57" s="68"/>
      <c r="AA57" s="68"/>
      <c r="AB57" s="68"/>
      <c r="AC57" s="68"/>
      <c r="AD57" s="68"/>
      <c r="AE57" s="68"/>
      <c r="AF57" s="68"/>
      <c r="AG57" s="68"/>
      <c r="AH57" s="68"/>
      <c r="AI57" s="68"/>
      <c r="AJ57" s="68"/>
      <c r="AK57" s="68"/>
      <c r="AL57" s="68"/>
    </row>
    <row r="58" spans="1:38" ht="12.75" customHeight="1" x14ac:dyDescent="0.2">
      <c r="A58" s="68"/>
      <c r="P58" s="68"/>
      <c r="Q58" s="68"/>
      <c r="R58" s="68"/>
      <c r="S58" s="68"/>
      <c r="T58" s="68"/>
      <c r="U58" s="68"/>
      <c r="V58" s="68"/>
      <c r="W58" s="68"/>
      <c r="X58" s="68"/>
      <c r="Y58" s="68"/>
      <c r="Z58" s="68"/>
      <c r="AA58" s="68"/>
      <c r="AB58" s="68"/>
      <c r="AC58" s="68"/>
      <c r="AD58" s="68"/>
      <c r="AE58" s="68"/>
      <c r="AF58" s="68"/>
      <c r="AG58" s="68"/>
      <c r="AH58" s="68"/>
      <c r="AI58" s="68"/>
      <c r="AJ58" s="68"/>
      <c r="AK58" s="68"/>
      <c r="AL58" s="68"/>
    </row>
    <row r="59" spans="1:38" ht="12.75" customHeight="1" x14ac:dyDescent="0.2">
      <c r="A59" s="68"/>
      <c r="P59" s="68"/>
      <c r="Q59" s="68"/>
      <c r="R59" s="68"/>
      <c r="S59" s="68"/>
      <c r="T59" s="68"/>
      <c r="U59" s="68"/>
      <c r="V59" s="68"/>
      <c r="W59" s="68"/>
      <c r="X59" s="68"/>
      <c r="Y59" s="68"/>
      <c r="Z59" s="68"/>
      <c r="AA59" s="68"/>
      <c r="AB59" s="68"/>
      <c r="AC59" s="68"/>
      <c r="AD59" s="68"/>
      <c r="AE59" s="68"/>
      <c r="AF59" s="68"/>
      <c r="AG59" s="68"/>
      <c r="AH59" s="68"/>
      <c r="AI59" s="68"/>
      <c r="AJ59" s="68"/>
      <c r="AK59" s="68"/>
      <c r="AL59" s="68"/>
    </row>
    <row r="60" spans="1:38" ht="12.75" customHeight="1" x14ac:dyDescent="0.2">
      <c r="A60" s="68"/>
      <c r="P60" s="68"/>
      <c r="Q60" s="68"/>
      <c r="R60" s="68"/>
      <c r="S60" s="68"/>
      <c r="T60" s="68"/>
      <c r="U60" s="68"/>
      <c r="V60" s="68"/>
      <c r="W60" s="68"/>
      <c r="X60" s="68"/>
      <c r="Y60" s="68"/>
      <c r="Z60" s="68"/>
      <c r="AA60" s="68"/>
      <c r="AB60" s="68"/>
      <c r="AC60" s="68"/>
      <c r="AD60" s="68"/>
      <c r="AE60" s="68"/>
      <c r="AF60" s="68"/>
      <c r="AG60" s="68"/>
      <c r="AH60" s="68"/>
      <c r="AI60" s="68"/>
      <c r="AJ60" s="68"/>
      <c r="AK60" s="68"/>
      <c r="AL60" s="68"/>
    </row>
    <row r="61" spans="1:38" ht="12.75" customHeight="1" x14ac:dyDescent="0.2">
      <c r="A61" s="68"/>
      <c r="P61" s="68"/>
      <c r="Q61" s="68"/>
      <c r="R61" s="68"/>
      <c r="S61" s="68"/>
      <c r="T61" s="68"/>
      <c r="U61" s="68"/>
      <c r="V61" s="68"/>
      <c r="W61" s="68"/>
      <c r="X61" s="68"/>
      <c r="Y61" s="68"/>
      <c r="Z61" s="68"/>
      <c r="AA61" s="68"/>
      <c r="AB61" s="68"/>
      <c r="AC61" s="68"/>
      <c r="AD61" s="68"/>
      <c r="AE61" s="68"/>
      <c r="AF61" s="68"/>
      <c r="AG61" s="68"/>
      <c r="AH61" s="68"/>
      <c r="AI61" s="68"/>
      <c r="AJ61" s="68"/>
      <c r="AK61" s="68"/>
      <c r="AL61" s="68"/>
    </row>
    <row r="62" spans="1:38" ht="12.75" customHeight="1" x14ac:dyDescent="0.2">
      <c r="A62" s="68"/>
      <c r="P62" s="68"/>
      <c r="Q62" s="68"/>
      <c r="R62" s="68"/>
      <c r="S62" s="68"/>
      <c r="T62" s="68"/>
      <c r="U62" s="68"/>
      <c r="V62" s="68"/>
      <c r="W62" s="68"/>
      <c r="X62" s="68"/>
      <c r="Y62" s="68"/>
      <c r="Z62" s="68"/>
      <c r="AA62" s="68"/>
      <c r="AB62" s="68"/>
      <c r="AC62" s="68"/>
      <c r="AD62" s="68"/>
      <c r="AE62" s="68"/>
      <c r="AF62" s="68"/>
      <c r="AG62" s="68"/>
      <c r="AH62" s="68"/>
      <c r="AI62" s="68"/>
      <c r="AJ62" s="68"/>
      <c r="AK62" s="68"/>
      <c r="AL62" s="68"/>
    </row>
    <row r="63" spans="1:38" ht="12.75" customHeight="1" x14ac:dyDescent="0.2">
      <c r="A63" s="68"/>
      <c r="P63" s="68"/>
      <c r="Q63" s="68"/>
      <c r="R63" s="68"/>
      <c r="S63" s="68"/>
      <c r="T63" s="68"/>
      <c r="U63" s="68"/>
      <c r="V63" s="68"/>
      <c r="W63" s="68"/>
      <c r="X63" s="68"/>
      <c r="Y63" s="68"/>
      <c r="Z63" s="68"/>
      <c r="AA63" s="68"/>
      <c r="AB63" s="68"/>
      <c r="AC63" s="68"/>
      <c r="AD63" s="68"/>
      <c r="AE63" s="68"/>
      <c r="AF63" s="68"/>
      <c r="AG63" s="68"/>
      <c r="AH63" s="68"/>
      <c r="AI63" s="68"/>
      <c r="AJ63" s="68"/>
      <c r="AK63" s="68"/>
      <c r="AL63" s="68"/>
    </row>
    <row r="64" spans="1:38" ht="12.75" customHeight="1" x14ac:dyDescent="0.2">
      <c r="A64" s="68"/>
      <c r="P64" s="68"/>
      <c r="Q64" s="68"/>
      <c r="R64" s="68"/>
      <c r="S64" s="68"/>
      <c r="T64" s="68"/>
      <c r="U64" s="68"/>
      <c r="V64" s="68"/>
      <c r="W64" s="68"/>
      <c r="X64" s="68"/>
      <c r="Y64" s="68"/>
      <c r="Z64" s="68"/>
      <c r="AA64" s="68"/>
      <c r="AB64" s="68"/>
      <c r="AC64" s="68"/>
      <c r="AD64" s="68"/>
      <c r="AE64" s="68"/>
      <c r="AF64" s="68"/>
      <c r="AG64" s="68"/>
      <c r="AH64" s="68"/>
      <c r="AI64" s="68"/>
      <c r="AJ64" s="68"/>
      <c r="AK64" s="68"/>
      <c r="AL64" s="68"/>
    </row>
    <row r="65" spans="1:38" ht="12.75" customHeight="1" x14ac:dyDescent="0.2">
      <c r="A65" s="68"/>
      <c r="P65" s="68"/>
      <c r="Q65" s="68"/>
      <c r="R65" s="68"/>
      <c r="S65" s="68"/>
      <c r="T65" s="68"/>
      <c r="U65" s="68"/>
      <c r="V65" s="68"/>
      <c r="W65" s="68"/>
      <c r="X65" s="68"/>
      <c r="Y65" s="68"/>
      <c r="Z65" s="68"/>
      <c r="AA65" s="68"/>
      <c r="AB65" s="68"/>
      <c r="AC65" s="68"/>
      <c r="AD65" s="68"/>
      <c r="AE65" s="68"/>
      <c r="AF65" s="68"/>
      <c r="AG65" s="68"/>
      <c r="AH65" s="68"/>
      <c r="AI65" s="68"/>
      <c r="AJ65" s="68"/>
      <c r="AK65" s="68"/>
      <c r="AL65" s="68"/>
    </row>
    <row r="66" spans="1:38" ht="12.75" customHeight="1" x14ac:dyDescent="0.2">
      <c r="A66" s="68"/>
      <c r="P66" s="68"/>
      <c r="Q66" s="68"/>
      <c r="R66" s="68"/>
      <c r="S66" s="68"/>
      <c r="T66" s="68"/>
      <c r="U66" s="68"/>
      <c r="V66" s="68"/>
      <c r="W66" s="68"/>
      <c r="X66" s="68"/>
      <c r="Y66" s="68"/>
      <c r="Z66" s="68"/>
      <c r="AA66" s="68"/>
      <c r="AB66" s="68"/>
      <c r="AC66" s="68"/>
      <c r="AD66" s="68"/>
      <c r="AE66" s="68"/>
      <c r="AF66" s="68"/>
      <c r="AG66" s="68"/>
      <c r="AH66" s="68"/>
      <c r="AI66" s="68"/>
      <c r="AJ66" s="68"/>
      <c r="AK66" s="68"/>
      <c r="AL66" s="68"/>
    </row>
    <row r="67" spans="1:38" ht="12.75" customHeight="1" x14ac:dyDescent="0.2">
      <c r="A67" s="68"/>
      <c r="P67" s="68"/>
      <c r="Q67" s="68"/>
      <c r="R67" s="68"/>
      <c r="S67" s="68"/>
      <c r="T67" s="68"/>
      <c r="U67" s="68"/>
      <c r="V67" s="68"/>
      <c r="W67" s="68"/>
      <c r="X67" s="68"/>
      <c r="Y67" s="68"/>
      <c r="Z67" s="68"/>
      <c r="AA67" s="68"/>
      <c r="AB67" s="68"/>
      <c r="AC67" s="68"/>
      <c r="AD67" s="68"/>
      <c r="AE67" s="68"/>
      <c r="AF67" s="68"/>
      <c r="AG67" s="68"/>
      <c r="AH67" s="68"/>
      <c r="AI67" s="68"/>
      <c r="AJ67" s="68"/>
      <c r="AK67" s="68"/>
      <c r="AL67" s="68"/>
    </row>
    <row r="68" spans="1:38" ht="12.75" customHeight="1" x14ac:dyDescent="0.2">
      <c r="A68" s="68"/>
      <c r="P68" s="68"/>
      <c r="Q68" s="68"/>
      <c r="R68" s="68"/>
      <c r="S68" s="68"/>
      <c r="T68" s="68"/>
      <c r="U68" s="68"/>
      <c r="V68" s="68"/>
      <c r="W68" s="68"/>
      <c r="X68" s="68"/>
      <c r="Y68" s="68"/>
      <c r="Z68" s="68"/>
      <c r="AA68" s="68"/>
      <c r="AB68" s="68"/>
      <c r="AC68" s="68"/>
      <c r="AD68" s="68"/>
      <c r="AE68" s="68"/>
      <c r="AF68" s="68"/>
      <c r="AG68" s="68"/>
      <c r="AH68" s="68"/>
      <c r="AI68" s="68"/>
      <c r="AJ68" s="68"/>
      <c r="AK68" s="68"/>
      <c r="AL68" s="68"/>
    </row>
    <row r="69" spans="1:38" ht="12.75" customHeight="1" x14ac:dyDescent="0.2">
      <c r="A69" s="68"/>
      <c r="P69" s="68"/>
      <c r="Q69" s="68"/>
      <c r="R69" s="68"/>
      <c r="S69" s="68"/>
      <c r="T69" s="68"/>
      <c r="U69" s="68"/>
      <c r="V69" s="68"/>
      <c r="W69" s="68"/>
      <c r="X69" s="68"/>
      <c r="Y69" s="68"/>
      <c r="Z69" s="68"/>
      <c r="AA69" s="68"/>
      <c r="AB69" s="68"/>
      <c r="AC69" s="68"/>
      <c r="AD69" s="68"/>
      <c r="AE69" s="68"/>
      <c r="AF69" s="68"/>
      <c r="AG69" s="68"/>
      <c r="AH69" s="68"/>
      <c r="AI69" s="68"/>
      <c r="AJ69" s="68"/>
      <c r="AK69" s="68"/>
      <c r="AL69" s="68"/>
    </row>
    <row r="70" spans="1:38" ht="12.75" customHeight="1" x14ac:dyDescent="0.2">
      <c r="A70" s="68"/>
      <c r="P70" s="68"/>
      <c r="Q70" s="68"/>
      <c r="R70" s="68"/>
      <c r="S70" s="68"/>
      <c r="T70" s="68"/>
      <c r="U70" s="68"/>
      <c r="V70" s="68"/>
      <c r="W70" s="68"/>
      <c r="X70" s="68"/>
      <c r="Y70" s="68"/>
      <c r="Z70" s="68"/>
      <c r="AA70" s="68"/>
      <c r="AB70" s="68"/>
      <c r="AC70" s="68"/>
      <c r="AD70" s="68"/>
      <c r="AE70" s="68"/>
      <c r="AF70" s="68"/>
      <c r="AG70" s="68"/>
      <c r="AH70" s="68"/>
      <c r="AI70" s="68"/>
      <c r="AJ70" s="68"/>
      <c r="AK70" s="68"/>
      <c r="AL70" s="68"/>
    </row>
    <row r="71" spans="1:38" ht="12.75" customHeight="1" x14ac:dyDescent="0.2">
      <c r="A71" s="68"/>
      <c r="P71" s="68"/>
      <c r="Q71" s="68"/>
      <c r="R71" s="68"/>
      <c r="S71" s="68"/>
      <c r="T71" s="68"/>
      <c r="U71" s="68"/>
      <c r="V71" s="68"/>
      <c r="W71" s="68"/>
      <c r="X71" s="68"/>
      <c r="Y71" s="68"/>
      <c r="Z71" s="68"/>
      <c r="AA71" s="68"/>
      <c r="AB71" s="68"/>
      <c r="AC71" s="68"/>
      <c r="AD71" s="68"/>
      <c r="AE71" s="68"/>
      <c r="AF71" s="68"/>
      <c r="AG71" s="68"/>
      <c r="AH71" s="68"/>
      <c r="AI71" s="68"/>
      <c r="AJ71" s="68"/>
      <c r="AK71" s="68"/>
      <c r="AL71" s="68"/>
    </row>
    <row r="72" spans="1:38" ht="12.75" customHeight="1" x14ac:dyDescent="0.2">
      <c r="A72" s="68"/>
      <c r="P72" s="68"/>
      <c r="Q72" s="68"/>
      <c r="R72" s="68"/>
      <c r="S72" s="68"/>
      <c r="T72" s="68"/>
      <c r="U72" s="68"/>
      <c r="V72" s="68"/>
      <c r="W72" s="68"/>
      <c r="X72" s="68"/>
      <c r="Y72" s="68"/>
      <c r="Z72" s="68"/>
      <c r="AA72" s="68"/>
      <c r="AB72" s="68"/>
      <c r="AC72" s="68"/>
      <c r="AD72" s="68"/>
      <c r="AE72" s="68"/>
      <c r="AF72" s="68"/>
      <c r="AG72" s="68"/>
      <c r="AH72" s="68"/>
      <c r="AI72" s="68"/>
      <c r="AJ72" s="68"/>
      <c r="AK72" s="68"/>
      <c r="AL72" s="68"/>
    </row>
    <row r="73" spans="1:38" ht="12.75" customHeight="1" x14ac:dyDescent="0.2">
      <c r="A73" s="68"/>
      <c r="P73" s="68"/>
      <c r="Q73" s="68"/>
      <c r="R73" s="68"/>
      <c r="S73" s="68"/>
      <c r="T73" s="68"/>
      <c r="U73" s="68"/>
      <c r="V73" s="68"/>
      <c r="W73" s="68"/>
      <c r="X73" s="68"/>
      <c r="Y73" s="68"/>
      <c r="Z73" s="68"/>
      <c r="AA73" s="68"/>
      <c r="AB73" s="68"/>
      <c r="AC73" s="68"/>
      <c r="AD73" s="68"/>
      <c r="AE73" s="68"/>
      <c r="AF73" s="68"/>
      <c r="AG73" s="68"/>
      <c r="AH73" s="68"/>
      <c r="AI73" s="68"/>
      <c r="AJ73" s="68"/>
      <c r="AK73" s="68"/>
      <c r="AL73" s="68"/>
    </row>
    <row r="74" spans="1:38" ht="12.75" customHeight="1" x14ac:dyDescent="0.2">
      <c r="A74" s="68"/>
      <c r="P74" s="68"/>
      <c r="Q74" s="68"/>
      <c r="R74" s="68"/>
      <c r="S74" s="68"/>
      <c r="T74" s="68"/>
      <c r="U74" s="68"/>
      <c r="V74" s="68"/>
      <c r="W74" s="68"/>
      <c r="X74" s="68"/>
      <c r="Y74" s="68"/>
      <c r="Z74" s="68"/>
      <c r="AA74" s="68"/>
      <c r="AB74" s="68"/>
      <c r="AC74" s="68"/>
      <c r="AD74" s="68"/>
      <c r="AE74" s="68"/>
      <c r="AF74" s="68"/>
      <c r="AG74" s="68"/>
      <c r="AH74" s="68"/>
      <c r="AI74" s="68"/>
      <c r="AJ74" s="68"/>
      <c r="AK74" s="68"/>
      <c r="AL74" s="68"/>
    </row>
    <row r="75" spans="1:38" ht="12.75" customHeight="1" x14ac:dyDescent="0.2">
      <c r="A75" s="68"/>
      <c r="P75" s="68"/>
      <c r="Q75" s="68"/>
      <c r="R75" s="68"/>
      <c r="S75" s="68"/>
      <c r="T75" s="68"/>
      <c r="U75" s="68"/>
      <c r="V75" s="68"/>
      <c r="W75" s="68"/>
      <c r="X75" s="68"/>
      <c r="Y75" s="68"/>
      <c r="Z75" s="68"/>
      <c r="AA75" s="68"/>
      <c r="AB75" s="68"/>
      <c r="AC75" s="68"/>
      <c r="AD75" s="68"/>
      <c r="AE75" s="68"/>
      <c r="AF75" s="68"/>
      <c r="AG75" s="68"/>
      <c r="AH75" s="68"/>
      <c r="AI75" s="68"/>
      <c r="AJ75" s="68"/>
      <c r="AK75" s="68"/>
      <c r="AL75" s="68"/>
    </row>
    <row r="76" spans="1:38" ht="12.75" customHeight="1" x14ac:dyDescent="0.2">
      <c r="A76" s="68"/>
      <c r="P76" s="68"/>
      <c r="Q76" s="68"/>
      <c r="R76" s="68"/>
      <c r="S76" s="68"/>
      <c r="T76" s="68"/>
      <c r="U76" s="68"/>
      <c r="V76" s="68"/>
      <c r="W76" s="68"/>
      <c r="X76" s="68"/>
      <c r="Y76" s="68"/>
      <c r="Z76" s="68"/>
      <c r="AA76" s="68"/>
      <c r="AB76" s="68"/>
      <c r="AC76" s="68"/>
      <c r="AD76" s="68"/>
      <c r="AE76" s="68"/>
      <c r="AF76" s="68"/>
      <c r="AG76" s="68"/>
      <c r="AH76" s="68"/>
      <c r="AI76" s="68"/>
      <c r="AJ76" s="68"/>
      <c r="AK76" s="68"/>
      <c r="AL76" s="68"/>
    </row>
    <row r="77" spans="1:38" ht="12.75" customHeight="1" x14ac:dyDescent="0.2">
      <c r="A77" s="68"/>
      <c r="P77" s="68"/>
      <c r="Q77" s="68"/>
      <c r="R77" s="68"/>
      <c r="S77" s="68"/>
      <c r="T77" s="68"/>
      <c r="U77" s="68"/>
      <c r="V77" s="68"/>
      <c r="W77" s="68"/>
      <c r="X77" s="68"/>
      <c r="Y77" s="68"/>
      <c r="Z77" s="68"/>
      <c r="AA77" s="68"/>
      <c r="AB77" s="68"/>
      <c r="AC77" s="68"/>
      <c r="AD77" s="68"/>
      <c r="AE77" s="68"/>
      <c r="AF77" s="68"/>
      <c r="AG77" s="68"/>
      <c r="AH77" s="68"/>
      <c r="AI77" s="68"/>
      <c r="AJ77" s="68"/>
      <c r="AK77" s="68"/>
      <c r="AL77" s="68"/>
    </row>
    <row r="78" spans="1:38" ht="12.75" customHeight="1" x14ac:dyDescent="0.2">
      <c r="A78" s="68"/>
      <c r="P78" s="68"/>
      <c r="Q78" s="68"/>
      <c r="R78" s="68"/>
      <c r="S78" s="68"/>
      <c r="T78" s="68"/>
      <c r="U78" s="68"/>
      <c r="V78" s="68"/>
      <c r="W78" s="68"/>
      <c r="X78" s="68"/>
      <c r="Y78" s="68"/>
      <c r="Z78" s="68"/>
      <c r="AA78" s="68"/>
      <c r="AB78" s="68"/>
      <c r="AC78" s="68"/>
      <c r="AD78" s="68"/>
      <c r="AE78" s="68"/>
      <c r="AF78" s="68"/>
      <c r="AG78" s="68"/>
      <c r="AH78" s="68"/>
      <c r="AI78" s="68"/>
      <c r="AJ78" s="68"/>
      <c r="AK78" s="68"/>
      <c r="AL78" s="68"/>
    </row>
    <row r="79" spans="1:38" ht="12.75" customHeight="1" x14ac:dyDescent="0.2">
      <c r="A79" s="68"/>
      <c r="P79" s="68"/>
      <c r="Q79" s="68"/>
      <c r="R79" s="68"/>
      <c r="S79" s="68"/>
      <c r="T79" s="68"/>
      <c r="U79" s="68"/>
      <c r="V79" s="68"/>
      <c r="W79" s="68"/>
      <c r="X79" s="68"/>
      <c r="Y79" s="68"/>
      <c r="Z79" s="68"/>
      <c r="AA79" s="68"/>
      <c r="AB79" s="68"/>
      <c r="AC79" s="68"/>
      <c r="AD79" s="68"/>
      <c r="AE79" s="68"/>
      <c r="AF79" s="68"/>
      <c r="AG79" s="68"/>
      <c r="AH79" s="68"/>
      <c r="AI79" s="68"/>
      <c r="AJ79" s="68"/>
      <c r="AK79" s="68"/>
      <c r="AL79" s="68"/>
    </row>
    <row r="80" spans="1:38" ht="12.75" customHeight="1" x14ac:dyDescent="0.2">
      <c r="A80" s="68"/>
      <c r="P80" s="68"/>
      <c r="Q80" s="68"/>
      <c r="R80" s="68"/>
      <c r="S80" s="68"/>
      <c r="T80" s="68"/>
      <c r="U80" s="68"/>
      <c r="V80" s="68"/>
      <c r="W80" s="68"/>
      <c r="X80" s="68"/>
      <c r="Y80" s="68"/>
      <c r="Z80" s="68"/>
      <c r="AA80" s="68"/>
      <c r="AB80" s="68"/>
      <c r="AC80" s="68"/>
      <c r="AD80" s="68"/>
      <c r="AE80" s="68"/>
      <c r="AF80" s="68"/>
      <c r="AG80" s="68"/>
      <c r="AH80" s="68"/>
      <c r="AI80" s="68"/>
      <c r="AJ80" s="68"/>
      <c r="AK80" s="68"/>
      <c r="AL80" s="68"/>
    </row>
    <row r="81" spans="1:38" ht="12.75" customHeight="1" x14ac:dyDescent="0.2">
      <c r="A81" s="68"/>
      <c r="P81" s="68"/>
      <c r="Q81" s="68"/>
      <c r="R81" s="68"/>
      <c r="S81" s="68"/>
      <c r="T81" s="68"/>
      <c r="U81" s="68"/>
      <c r="V81" s="68"/>
      <c r="W81" s="68"/>
      <c r="X81" s="68"/>
      <c r="Y81" s="68"/>
      <c r="Z81" s="68"/>
      <c r="AA81" s="68"/>
      <c r="AB81" s="68"/>
      <c r="AC81" s="68"/>
      <c r="AD81" s="68"/>
      <c r="AE81" s="68"/>
      <c r="AF81" s="68"/>
      <c r="AG81" s="68"/>
      <c r="AH81" s="68"/>
      <c r="AI81" s="68"/>
      <c r="AJ81" s="68"/>
      <c r="AK81" s="68"/>
      <c r="AL81" s="68"/>
    </row>
    <row r="82" spans="1:38" ht="12.75" customHeight="1" x14ac:dyDescent="0.2">
      <c r="A82" s="68"/>
      <c r="P82" s="68"/>
      <c r="Q82" s="68"/>
      <c r="R82" s="68"/>
      <c r="S82" s="68"/>
      <c r="T82" s="68"/>
      <c r="U82" s="68"/>
      <c r="V82" s="68"/>
      <c r="W82" s="68"/>
      <c r="X82" s="68"/>
      <c r="Y82" s="68"/>
      <c r="Z82" s="68"/>
      <c r="AA82" s="68"/>
      <c r="AB82" s="68"/>
      <c r="AC82" s="68"/>
      <c r="AD82" s="68"/>
      <c r="AE82" s="68"/>
      <c r="AF82" s="68"/>
      <c r="AG82" s="68"/>
      <c r="AH82" s="68"/>
      <c r="AI82" s="68"/>
      <c r="AJ82" s="68"/>
      <c r="AK82" s="68"/>
      <c r="AL82" s="68"/>
    </row>
    <row r="83" spans="1:38" ht="12.75" customHeight="1" x14ac:dyDescent="0.2">
      <c r="A83" s="68"/>
      <c r="P83" s="68"/>
      <c r="Q83" s="68"/>
      <c r="R83" s="68"/>
      <c r="S83" s="68"/>
      <c r="T83" s="68"/>
      <c r="U83" s="68"/>
      <c r="V83" s="68"/>
      <c r="W83" s="68"/>
      <c r="X83" s="68"/>
      <c r="Y83" s="68"/>
      <c r="Z83" s="68"/>
      <c r="AA83" s="68"/>
      <c r="AB83" s="68"/>
      <c r="AC83" s="68"/>
      <c r="AD83" s="68"/>
      <c r="AE83" s="68"/>
      <c r="AF83" s="68"/>
      <c r="AG83" s="68"/>
      <c r="AH83" s="68"/>
      <c r="AI83" s="68"/>
      <c r="AJ83" s="68"/>
      <c r="AK83" s="68"/>
      <c r="AL83" s="68"/>
    </row>
    <row r="84" spans="1:38" ht="12.75" customHeight="1" x14ac:dyDescent="0.2">
      <c r="A84" s="68"/>
      <c r="P84" s="68"/>
      <c r="Q84" s="68"/>
      <c r="R84" s="68"/>
      <c r="S84" s="68"/>
      <c r="T84" s="68"/>
      <c r="U84" s="68"/>
      <c r="V84" s="68"/>
      <c r="W84" s="68"/>
      <c r="X84" s="68"/>
      <c r="Y84" s="68"/>
      <c r="Z84" s="68"/>
      <c r="AA84" s="68"/>
      <c r="AB84" s="68"/>
      <c r="AC84" s="68"/>
      <c r="AD84" s="68"/>
      <c r="AE84" s="68"/>
      <c r="AF84" s="68"/>
      <c r="AG84" s="68"/>
      <c r="AH84" s="68"/>
      <c r="AI84" s="68"/>
      <c r="AJ84" s="68"/>
      <c r="AK84" s="68"/>
      <c r="AL84" s="68"/>
    </row>
    <row r="85" spans="1:38" ht="12.75" customHeight="1" x14ac:dyDescent="0.2">
      <c r="A85" s="68"/>
      <c r="P85" s="68"/>
      <c r="Q85" s="68"/>
      <c r="R85" s="68"/>
      <c r="S85" s="68"/>
      <c r="T85" s="68"/>
      <c r="U85" s="68"/>
      <c r="V85" s="68"/>
      <c r="W85" s="68"/>
      <c r="X85" s="68"/>
      <c r="Y85" s="68"/>
      <c r="Z85" s="68"/>
      <c r="AA85" s="68"/>
      <c r="AB85" s="68"/>
      <c r="AC85" s="68"/>
      <c r="AD85" s="68"/>
      <c r="AE85" s="68"/>
      <c r="AF85" s="68"/>
      <c r="AG85" s="68"/>
      <c r="AH85" s="68"/>
      <c r="AI85" s="68"/>
      <c r="AJ85" s="68"/>
      <c r="AK85" s="68"/>
      <c r="AL85" s="68"/>
    </row>
    <row r="86" spans="1:38" ht="12.75" customHeight="1" x14ac:dyDescent="0.2">
      <c r="A86" s="68"/>
      <c r="P86" s="68"/>
      <c r="Q86" s="68"/>
      <c r="R86" s="68"/>
      <c r="S86" s="68"/>
      <c r="T86" s="68"/>
      <c r="U86" s="68"/>
      <c r="V86" s="68"/>
      <c r="W86" s="68"/>
      <c r="X86" s="68"/>
      <c r="Y86" s="68"/>
      <c r="Z86" s="68"/>
      <c r="AA86" s="68"/>
      <c r="AB86" s="68"/>
      <c r="AC86" s="68"/>
      <c r="AD86" s="68"/>
      <c r="AE86" s="68"/>
      <c r="AF86" s="68"/>
      <c r="AG86" s="68"/>
      <c r="AH86" s="68"/>
      <c r="AI86" s="68"/>
      <c r="AJ86" s="68"/>
      <c r="AK86" s="68"/>
      <c r="AL86" s="68"/>
    </row>
    <row r="87" spans="1:38" ht="12.75" customHeight="1" x14ac:dyDescent="0.2">
      <c r="A87" s="68"/>
      <c r="P87" s="68"/>
      <c r="Q87" s="68"/>
      <c r="R87" s="68"/>
      <c r="S87" s="68"/>
      <c r="T87" s="68"/>
      <c r="U87" s="68"/>
      <c r="V87" s="68"/>
      <c r="W87" s="68"/>
      <c r="X87" s="68"/>
      <c r="Y87" s="68"/>
      <c r="Z87" s="68"/>
      <c r="AA87" s="68"/>
      <c r="AB87" s="68"/>
      <c r="AC87" s="68"/>
      <c r="AD87" s="68"/>
      <c r="AE87" s="68"/>
      <c r="AF87" s="68"/>
      <c r="AG87" s="68"/>
      <c r="AH87" s="68"/>
      <c r="AI87" s="68"/>
      <c r="AJ87" s="68"/>
      <c r="AK87" s="68"/>
      <c r="AL87" s="68"/>
    </row>
    <row r="88" spans="1:38" ht="12.75" customHeight="1" x14ac:dyDescent="0.2">
      <c r="A88" s="68"/>
      <c r="P88" s="68"/>
      <c r="Q88" s="68"/>
      <c r="R88" s="68"/>
      <c r="S88" s="68"/>
      <c r="T88" s="68"/>
      <c r="U88" s="68"/>
      <c r="V88" s="68"/>
      <c r="W88" s="68"/>
      <c r="X88" s="68"/>
      <c r="Y88" s="68"/>
      <c r="Z88" s="68"/>
      <c r="AA88" s="68"/>
      <c r="AB88" s="68"/>
      <c r="AC88" s="68"/>
      <c r="AD88" s="68"/>
      <c r="AE88" s="68"/>
      <c r="AF88" s="68"/>
      <c r="AG88" s="68"/>
      <c r="AH88" s="68"/>
      <c r="AI88" s="68"/>
      <c r="AJ88" s="68"/>
      <c r="AK88" s="68"/>
      <c r="AL88" s="68"/>
    </row>
    <row r="89" spans="1:38" ht="12.75" customHeight="1" x14ac:dyDescent="0.2">
      <c r="A89" s="68"/>
      <c r="P89" s="68"/>
      <c r="Q89" s="68"/>
      <c r="R89" s="68"/>
      <c r="S89" s="68"/>
      <c r="T89" s="68"/>
      <c r="U89" s="68"/>
      <c r="V89" s="68"/>
      <c r="W89" s="68"/>
      <c r="X89" s="68"/>
      <c r="Y89" s="68"/>
      <c r="Z89" s="68"/>
      <c r="AA89" s="68"/>
      <c r="AB89" s="68"/>
      <c r="AC89" s="68"/>
      <c r="AD89" s="68"/>
      <c r="AE89" s="68"/>
      <c r="AF89" s="68"/>
      <c r="AG89" s="68"/>
      <c r="AH89" s="68"/>
      <c r="AI89" s="68"/>
      <c r="AJ89" s="68"/>
      <c r="AK89" s="68"/>
      <c r="AL89" s="68"/>
    </row>
    <row r="90" spans="1:38" ht="12.75" customHeight="1" x14ac:dyDescent="0.2">
      <c r="A90" s="68"/>
      <c r="P90" s="68"/>
      <c r="Q90" s="68"/>
      <c r="R90" s="68"/>
      <c r="S90" s="68"/>
      <c r="T90" s="68"/>
      <c r="U90" s="68"/>
      <c r="V90" s="68"/>
      <c r="W90" s="68"/>
      <c r="X90" s="68"/>
      <c r="Y90" s="68"/>
      <c r="Z90" s="68"/>
      <c r="AA90" s="68"/>
      <c r="AB90" s="68"/>
      <c r="AC90" s="68"/>
      <c r="AD90" s="68"/>
      <c r="AE90" s="68"/>
      <c r="AF90" s="68"/>
      <c r="AG90" s="68"/>
      <c r="AH90" s="68"/>
      <c r="AI90" s="68"/>
      <c r="AJ90" s="68"/>
      <c r="AK90" s="68"/>
      <c r="AL90" s="68"/>
    </row>
    <row r="91" spans="1:38" ht="12.75" customHeight="1" x14ac:dyDescent="0.2">
      <c r="A91" s="68"/>
      <c r="P91" s="68"/>
      <c r="Q91" s="68"/>
      <c r="R91" s="68"/>
      <c r="S91" s="68"/>
      <c r="T91" s="68"/>
      <c r="U91" s="68"/>
      <c r="V91" s="68"/>
      <c r="W91" s="68"/>
      <c r="X91" s="68"/>
      <c r="Y91" s="68"/>
      <c r="Z91" s="68"/>
      <c r="AA91" s="68"/>
      <c r="AB91" s="68"/>
      <c r="AC91" s="68"/>
      <c r="AD91" s="68"/>
      <c r="AE91" s="68"/>
      <c r="AF91" s="68"/>
      <c r="AG91" s="68"/>
      <c r="AH91" s="68"/>
      <c r="AI91" s="68"/>
      <c r="AJ91" s="68"/>
      <c r="AK91" s="68"/>
      <c r="AL91" s="68"/>
    </row>
    <row r="92" spans="1:38" ht="12.75" customHeight="1" x14ac:dyDescent="0.2">
      <c r="A92" s="68"/>
      <c r="P92" s="68"/>
      <c r="Q92" s="68"/>
      <c r="R92" s="68"/>
      <c r="S92" s="68"/>
      <c r="T92" s="68"/>
      <c r="U92" s="68"/>
      <c r="V92" s="68"/>
      <c r="W92" s="68"/>
      <c r="X92" s="68"/>
      <c r="Y92" s="68"/>
      <c r="Z92" s="68"/>
      <c r="AA92" s="68"/>
      <c r="AB92" s="68"/>
      <c r="AC92" s="68"/>
      <c r="AD92" s="68"/>
      <c r="AE92" s="68"/>
      <c r="AF92" s="68"/>
      <c r="AG92" s="68"/>
      <c r="AH92" s="68"/>
      <c r="AI92" s="68"/>
      <c r="AJ92" s="68"/>
      <c r="AK92" s="68"/>
      <c r="AL92" s="68"/>
    </row>
    <row r="93" spans="1:38" ht="12.75" customHeight="1" x14ac:dyDescent="0.2">
      <c r="A93" s="68"/>
      <c r="P93" s="68"/>
      <c r="Q93" s="68"/>
      <c r="R93" s="68"/>
      <c r="S93" s="68"/>
      <c r="T93" s="68"/>
      <c r="U93" s="68"/>
      <c r="V93" s="68"/>
      <c r="W93" s="68"/>
      <c r="X93" s="68"/>
      <c r="Y93" s="68"/>
      <c r="Z93" s="68"/>
      <c r="AA93" s="68"/>
      <c r="AB93" s="68"/>
      <c r="AC93" s="68"/>
      <c r="AD93" s="68"/>
      <c r="AE93" s="68"/>
      <c r="AF93" s="68"/>
      <c r="AG93" s="68"/>
      <c r="AH93" s="68"/>
      <c r="AI93" s="68"/>
      <c r="AJ93" s="68"/>
      <c r="AK93" s="68"/>
      <c r="AL93" s="68"/>
    </row>
    <row r="94" spans="1:38" ht="12.75" customHeight="1" x14ac:dyDescent="0.2">
      <c r="A94" s="68"/>
      <c r="P94" s="68"/>
      <c r="Q94" s="68"/>
      <c r="R94" s="68"/>
      <c r="S94" s="68"/>
      <c r="T94" s="68"/>
      <c r="U94" s="68"/>
      <c r="V94" s="68"/>
      <c r="W94" s="68"/>
      <c r="X94" s="68"/>
      <c r="Y94" s="68"/>
      <c r="Z94" s="68"/>
      <c r="AA94" s="68"/>
      <c r="AB94" s="68"/>
      <c r="AC94" s="68"/>
      <c r="AD94" s="68"/>
      <c r="AE94" s="68"/>
      <c r="AF94" s="68"/>
      <c r="AG94" s="68"/>
      <c r="AH94" s="68"/>
      <c r="AI94" s="68"/>
      <c r="AJ94" s="68"/>
      <c r="AK94" s="68"/>
      <c r="AL94" s="68"/>
    </row>
    <row r="95" spans="1:38" ht="12.75" customHeight="1" x14ac:dyDescent="0.2">
      <c r="A95" s="68"/>
      <c r="P95" s="68"/>
      <c r="Q95" s="68"/>
      <c r="R95" s="68"/>
      <c r="S95" s="68"/>
      <c r="T95" s="68"/>
      <c r="U95" s="68"/>
      <c r="V95" s="68"/>
      <c r="W95" s="68"/>
      <c r="X95" s="68"/>
      <c r="Y95" s="68"/>
      <c r="Z95" s="68"/>
      <c r="AA95" s="68"/>
      <c r="AB95" s="68"/>
      <c r="AC95" s="68"/>
      <c r="AD95" s="68"/>
      <c r="AE95" s="68"/>
      <c r="AF95" s="68"/>
      <c r="AG95" s="68"/>
      <c r="AH95" s="68"/>
      <c r="AI95" s="68"/>
      <c r="AJ95" s="68"/>
      <c r="AK95" s="68"/>
      <c r="AL95" s="68"/>
    </row>
    <row r="96" spans="1:38" ht="12.75" customHeight="1" x14ac:dyDescent="0.2">
      <c r="A96" s="68"/>
      <c r="P96" s="68"/>
      <c r="Q96" s="68"/>
      <c r="R96" s="68"/>
      <c r="S96" s="68"/>
      <c r="T96" s="68"/>
      <c r="U96" s="68"/>
      <c r="V96" s="68"/>
      <c r="W96" s="68"/>
      <c r="X96" s="68"/>
      <c r="Y96" s="68"/>
      <c r="Z96" s="68"/>
      <c r="AA96" s="68"/>
      <c r="AB96" s="68"/>
      <c r="AC96" s="68"/>
      <c r="AD96" s="68"/>
      <c r="AE96" s="68"/>
      <c r="AF96" s="68"/>
      <c r="AG96" s="68"/>
      <c r="AH96" s="68"/>
      <c r="AI96" s="68"/>
      <c r="AJ96" s="68"/>
      <c r="AK96" s="68"/>
      <c r="AL96" s="68"/>
    </row>
    <row r="97" spans="1:38" ht="12.75" customHeight="1" x14ac:dyDescent="0.2">
      <c r="A97" s="68"/>
      <c r="P97" s="68"/>
      <c r="Q97" s="68"/>
      <c r="R97" s="68"/>
      <c r="S97" s="68"/>
      <c r="T97" s="68"/>
      <c r="U97" s="68"/>
      <c r="V97" s="68"/>
      <c r="W97" s="68"/>
      <c r="X97" s="68"/>
      <c r="Y97" s="68"/>
      <c r="Z97" s="68"/>
      <c r="AA97" s="68"/>
      <c r="AB97" s="68"/>
      <c r="AC97" s="68"/>
      <c r="AD97" s="68"/>
      <c r="AE97" s="68"/>
      <c r="AF97" s="68"/>
      <c r="AG97" s="68"/>
      <c r="AH97" s="68"/>
      <c r="AI97" s="68"/>
      <c r="AJ97" s="68"/>
      <c r="AK97" s="68"/>
      <c r="AL97" s="68"/>
    </row>
    <row r="98" spans="1:38" ht="12.75" customHeight="1" x14ac:dyDescent="0.2">
      <c r="A98" s="68"/>
      <c r="P98" s="68"/>
      <c r="Q98" s="68"/>
      <c r="R98" s="68"/>
      <c r="S98" s="68"/>
      <c r="T98" s="68"/>
      <c r="U98" s="68"/>
      <c r="V98" s="68"/>
      <c r="W98" s="68"/>
      <c r="X98" s="68"/>
      <c r="Y98" s="68"/>
      <c r="Z98" s="68"/>
      <c r="AA98" s="68"/>
      <c r="AB98" s="68"/>
      <c r="AC98" s="68"/>
      <c r="AD98" s="68"/>
      <c r="AE98" s="68"/>
      <c r="AF98" s="68"/>
      <c r="AG98" s="68"/>
      <c r="AH98" s="68"/>
      <c r="AI98" s="68"/>
      <c r="AJ98" s="68"/>
      <c r="AK98" s="68"/>
      <c r="AL98" s="68"/>
    </row>
    <row r="99" spans="1:38" ht="12.75" customHeight="1" x14ac:dyDescent="0.2">
      <c r="A99" s="68"/>
      <c r="P99" s="68"/>
      <c r="Q99" s="68"/>
      <c r="R99" s="68"/>
      <c r="S99" s="68"/>
      <c r="T99" s="68"/>
      <c r="U99" s="68"/>
      <c r="V99" s="68"/>
      <c r="W99" s="68"/>
      <c r="X99" s="68"/>
      <c r="Y99" s="68"/>
      <c r="Z99" s="68"/>
      <c r="AA99" s="68"/>
      <c r="AB99" s="68"/>
      <c r="AC99" s="68"/>
      <c r="AD99" s="68"/>
      <c r="AE99" s="68"/>
      <c r="AF99" s="68"/>
      <c r="AG99" s="68"/>
      <c r="AH99" s="68"/>
      <c r="AI99" s="68"/>
      <c r="AJ99" s="68"/>
      <c r="AK99" s="68"/>
      <c r="AL99" s="68"/>
    </row>
    <row r="100" spans="1:38" ht="12.75" customHeight="1" x14ac:dyDescent="0.2">
      <c r="A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row>
    <row r="101" spans="1:38" ht="12.75" customHeight="1" x14ac:dyDescent="0.2">
      <c r="A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row>
    <row r="102" spans="1:38" ht="12.75" customHeight="1" x14ac:dyDescent="0.2">
      <c r="A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row>
    <row r="103" spans="1:38" ht="12.75" customHeight="1" x14ac:dyDescent="0.2">
      <c r="A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row>
    <row r="104" spans="1:38" ht="12.75" customHeight="1" x14ac:dyDescent="0.2">
      <c r="A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row>
    <row r="105" spans="1:38" ht="12.75" customHeight="1" x14ac:dyDescent="0.2">
      <c r="A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row>
    <row r="106" spans="1:38" ht="12.75" customHeight="1" x14ac:dyDescent="0.2">
      <c r="A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row>
    <row r="107" spans="1:38" ht="12.75" customHeight="1" x14ac:dyDescent="0.2">
      <c r="A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row>
    <row r="108" spans="1:38" ht="12.75" customHeight="1" x14ac:dyDescent="0.2">
      <c r="A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row>
    <row r="109" spans="1:38" ht="12.75" customHeight="1" x14ac:dyDescent="0.2">
      <c r="A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row>
    <row r="110" spans="1:38" ht="12.75" customHeight="1" x14ac:dyDescent="0.2">
      <c r="A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row>
    <row r="111" spans="1:38" ht="12.75" customHeight="1" x14ac:dyDescent="0.2">
      <c r="A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row>
    <row r="112" spans="1:38" ht="12.75" customHeight="1" x14ac:dyDescent="0.2">
      <c r="A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row>
    <row r="113" spans="1:38" ht="12.75" customHeight="1" x14ac:dyDescent="0.2">
      <c r="A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row>
    <row r="114" spans="1:38" ht="12.75" customHeight="1" x14ac:dyDescent="0.2">
      <c r="A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row>
    <row r="115" spans="1:38" ht="12.75" customHeight="1" x14ac:dyDescent="0.2">
      <c r="A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row>
    <row r="116" spans="1:38" ht="12.75" customHeight="1" x14ac:dyDescent="0.2">
      <c r="A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row>
    <row r="117" spans="1:38" ht="12.75" customHeight="1" x14ac:dyDescent="0.2">
      <c r="A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row>
    <row r="118" spans="1:38" ht="12.75" customHeight="1" x14ac:dyDescent="0.2">
      <c r="A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row>
    <row r="119" spans="1:38" ht="12.75" customHeight="1" x14ac:dyDescent="0.2">
      <c r="A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row>
    <row r="120" spans="1:38" ht="12.75" customHeight="1" x14ac:dyDescent="0.2">
      <c r="A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row>
    <row r="121" spans="1:38" ht="12.75" customHeight="1" x14ac:dyDescent="0.2">
      <c r="A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row>
    <row r="122" spans="1:38" ht="12.75" customHeight="1" x14ac:dyDescent="0.2">
      <c r="A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row>
    <row r="123" spans="1:38" ht="12.75" customHeight="1" x14ac:dyDescent="0.2">
      <c r="A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row>
    <row r="124" spans="1:38" ht="12.75" customHeight="1" x14ac:dyDescent="0.2">
      <c r="A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row>
    <row r="125" spans="1:38" ht="12.75" customHeight="1" x14ac:dyDescent="0.2">
      <c r="A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row>
    <row r="126" spans="1:38" ht="12.75" customHeight="1" x14ac:dyDescent="0.2">
      <c r="A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row>
    <row r="127" spans="1:38" ht="12.75" customHeight="1" x14ac:dyDescent="0.2">
      <c r="A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row>
    <row r="128" spans="1:38" ht="12.75" customHeight="1" x14ac:dyDescent="0.2">
      <c r="A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row>
    <row r="129" spans="1:38" ht="12.75" customHeight="1" x14ac:dyDescent="0.2">
      <c r="A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row>
    <row r="130" spans="1:38" ht="12.75" customHeight="1" x14ac:dyDescent="0.2">
      <c r="A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row>
    <row r="131" spans="1:38" ht="12.75" customHeight="1" x14ac:dyDescent="0.2">
      <c r="A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row>
    <row r="132" spans="1:38" ht="12.75" customHeight="1" x14ac:dyDescent="0.2">
      <c r="A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row>
    <row r="133" spans="1:38" ht="12.75" customHeight="1" x14ac:dyDescent="0.2">
      <c r="A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row>
    <row r="134" spans="1:38" ht="12.75" customHeight="1" x14ac:dyDescent="0.2">
      <c r="A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row>
    <row r="135" spans="1:38" ht="12.75" customHeight="1" x14ac:dyDescent="0.2">
      <c r="A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row>
    <row r="136" spans="1:38" ht="12.75" customHeight="1" x14ac:dyDescent="0.2">
      <c r="A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row>
    <row r="137" spans="1:38" ht="12.75" customHeight="1" x14ac:dyDescent="0.2">
      <c r="A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row>
    <row r="138" spans="1:38" ht="12.75" customHeight="1" x14ac:dyDescent="0.2">
      <c r="A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row>
    <row r="139" spans="1:38" ht="12.75" customHeight="1" x14ac:dyDescent="0.2">
      <c r="A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row>
    <row r="140" spans="1:38" ht="12.75" customHeight="1" x14ac:dyDescent="0.2">
      <c r="A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row>
    <row r="141" spans="1:38" ht="12.75" customHeight="1" x14ac:dyDescent="0.2">
      <c r="A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row>
    <row r="142" spans="1:38" ht="12.75" customHeight="1" x14ac:dyDescent="0.2">
      <c r="A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row>
    <row r="143" spans="1:38" ht="12.75" customHeight="1" x14ac:dyDescent="0.2">
      <c r="A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row>
    <row r="144" spans="1:38" ht="12.75" customHeight="1" x14ac:dyDescent="0.2">
      <c r="A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row>
    <row r="145" spans="1:38" ht="12.75" customHeight="1" x14ac:dyDescent="0.2">
      <c r="A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row>
    <row r="146" spans="1:38" ht="12.75" customHeight="1" x14ac:dyDescent="0.2">
      <c r="A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row>
    <row r="147" spans="1:38" ht="12.75" customHeight="1" x14ac:dyDescent="0.2">
      <c r="A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row>
    <row r="148" spans="1:38" ht="12.75" customHeight="1" x14ac:dyDescent="0.2">
      <c r="A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row>
    <row r="149" spans="1:38" ht="12.75" customHeight="1" x14ac:dyDescent="0.2">
      <c r="A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row>
    <row r="150" spans="1:38" ht="12.75" customHeight="1" x14ac:dyDescent="0.2">
      <c r="A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row>
    <row r="151" spans="1:38" ht="12.75" customHeight="1" x14ac:dyDescent="0.2">
      <c r="A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row>
    <row r="152" spans="1:38" ht="12.75" customHeight="1" x14ac:dyDescent="0.2">
      <c r="A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row>
    <row r="153" spans="1:38" ht="12.75" customHeight="1" x14ac:dyDescent="0.2">
      <c r="A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row>
    <row r="154" spans="1:38" ht="12.75" customHeight="1" x14ac:dyDescent="0.2">
      <c r="A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row>
    <row r="155" spans="1:38" ht="12.75" customHeight="1" x14ac:dyDescent="0.2">
      <c r="A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row>
    <row r="156" spans="1:38" ht="12.75" customHeight="1" x14ac:dyDescent="0.2">
      <c r="A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row>
    <row r="157" spans="1:38" ht="12.75" customHeight="1" x14ac:dyDescent="0.2">
      <c r="A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row>
    <row r="158" spans="1:38" ht="12.75" customHeight="1" x14ac:dyDescent="0.2">
      <c r="A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row>
    <row r="159" spans="1:38" ht="12.75" customHeight="1" x14ac:dyDescent="0.2">
      <c r="A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row>
    <row r="160" spans="1:38" ht="12.75" customHeight="1" x14ac:dyDescent="0.2">
      <c r="A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row>
    <row r="161" spans="1:38" ht="12.75" customHeight="1" x14ac:dyDescent="0.2">
      <c r="A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row>
    <row r="162" spans="1:38" ht="12.75" customHeight="1" x14ac:dyDescent="0.2">
      <c r="A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row>
    <row r="163" spans="1:38" ht="12.75" customHeight="1" x14ac:dyDescent="0.2">
      <c r="A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row>
    <row r="164" spans="1:38" ht="12.75" customHeight="1" x14ac:dyDescent="0.2">
      <c r="A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row>
    <row r="165" spans="1:38" ht="12.75" customHeight="1" x14ac:dyDescent="0.2">
      <c r="A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row>
    <row r="166" spans="1:38" ht="12.75" customHeight="1" x14ac:dyDescent="0.2">
      <c r="A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row>
    <row r="167" spans="1:38" ht="12.75" customHeight="1" x14ac:dyDescent="0.2">
      <c r="A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row>
    <row r="168" spans="1:38" ht="12.75" customHeight="1" x14ac:dyDescent="0.2">
      <c r="A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row>
    <row r="169" spans="1:38" ht="12.75" customHeight="1" x14ac:dyDescent="0.2">
      <c r="A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row>
    <row r="170" spans="1:38" ht="12.75" customHeight="1" x14ac:dyDescent="0.2">
      <c r="A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row>
    <row r="171" spans="1:38" ht="12.75" customHeight="1" x14ac:dyDescent="0.2">
      <c r="A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row>
    <row r="172" spans="1:38" ht="12.75" customHeight="1" x14ac:dyDescent="0.2">
      <c r="A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row>
    <row r="173" spans="1:38" ht="12.75" customHeight="1" x14ac:dyDescent="0.2">
      <c r="A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row>
    <row r="174" spans="1:38" ht="12.75" customHeight="1" x14ac:dyDescent="0.2">
      <c r="A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row>
    <row r="175" spans="1:38" ht="12.75" customHeight="1" x14ac:dyDescent="0.2">
      <c r="A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row>
    <row r="176" spans="1:38" ht="12.75" customHeight="1" x14ac:dyDescent="0.2">
      <c r="A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row>
    <row r="177" spans="1:38" ht="12.75" customHeight="1" x14ac:dyDescent="0.2">
      <c r="A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row>
    <row r="178" spans="1:38" ht="12.75" customHeight="1" x14ac:dyDescent="0.2">
      <c r="A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row>
    <row r="179" spans="1:38" ht="12.75" customHeight="1" x14ac:dyDescent="0.2">
      <c r="A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row>
    <row r="180" spans="1:38" ht="12.75" customHeight="1" x14ac:dyDescent="0.2">
      <c r="A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row>
    <row r="181" spans="1:38" ht="12.75" customHeight="1" x14ac:dyDescent="0.2">
      <c r="A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row>
    <row r="182" spans="1:38" ht="12.75" customHeight="1" x14ac:dyDescent="0.2">
      <c r="A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row>
    <row r="183" spans="1:38" ht="12.75" customHeight="1" x14ac:dyDescent="0.2">
      <c r="A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row>
    <row r="184" spans="1:38" ht="12.75" customHeight="1" x14ac:dyDescent="0.2">
      <c r="A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row>
    <row r="185" spans="1:38" ht="12.75" customHeight="1" x14ac:dyDescent="0.2">
      <c r="A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row>
    <row r="186" spans="1:38" ht="12.75" customHeight="1" x14ac:dyDescent="0.2">
      <c r="A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row>
    <row r="187" spans="1:38" ht="12.75" customHeight="1" x14ac:dyDescent="0.2">
      <c r="A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row>
    <row r="188" spans="1:38" ht="12.75" customHeight="1" x14ac:dyDescent="0.2">
      <c r="A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row>
    <row r="189" spans="1:38" ht="12.75" customHeight="1" x14ac:dyDescent="0.2">
      <c r="A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row>
    <row r="190" spans="1:38" ht="12.75" customHeight="1" x14ac:dyDescent="0.2">
      <c r="A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row>
    <row r="191" spans="1:38" ht="12.75" customHeight="1" x14ac:dyDescent="0.2">
      <c r="A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row>
    <row r="192" spans="1:38" ht="12.75" customHeight="1" x14ac:dyDescent="0.2">
      <c r="A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row>
    <row r="193" spans="1:38" ht="12.75" customHeight="1" x14ac:dyDescent="0.2">
      <c r="A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row>
    <row r="194" spans="1:38" ht="12.75" customHeight="1" x14ac:dyDescent="0.2">
      <c r="A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row>
    <row r="195" spans="1:38" ht="12.75" customHeight="1" x14ac:dyDescent="0.2">
      <c r="A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row>
    <row r="196" spans="1:38" ht="12.75" customHeight="1" x14ac:dyDescent="0.2">
      <c r="A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row>
    <row r="197" spans="1:38" ht="12.75" customHeight="1" x14ac:dyDescent="0.2">
      <c r="A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row>
    <row r="198" spans="1:38" ht="12.75" customHeight="1" x14ac:dyDescent="0.2">
      <c r="A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row>
    <row r="199" spans="1:38" ht="12.75" customHeight="1" x14ac:dyDescent="0.2">
      <c r="A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row>
    <row r="200" spans="1:38" ht="12.75" customHeight="1" x14ac:dyDescent="0.2">
      <c r="A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row>
    <row r="201" spans="1:38" ht="12.75" customHeight="1" x14ac:dyDescent="0.2">
      <c r="A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row>
    <row r="202" spans="1:38" ht="12.75" customHeight="1" x14ac:dyDescent="0.2">
      <c r="A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row>
    <row r="203" spans="1:38" ht="12.75" customHeight="1" x14ac:dyDescent="0.2">
      <c r="A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c r="AL203" s="68"/>
    </row>
    <row r="204" spans="1:38" ht="12.75" customHeight="1" x14ac:dyDescent="0.2">
      <c r="A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row>
    <row r="205" spans="1:38" ht="12.75" customHeight="1" x14ac:dyDescent="0.2">
      <c r="A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row>
    <row r="206" spans="1:38" ht="12.75" customHeight="1" x14ac:dyDescent="0.2">
      <c r="A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row>
    <row r="207" spans="1:38" ht="12.75" customHeight="1" x14ac:dyDescent="0.2">
      <c r="A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row>
    <row r="208" spans="1:38" ht="12.75" customHeight="1" x14ac:dyDescent="0.2">
      <c r="A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row>
    <row r="209" spans="1:38" ht="12.75" customHeight="1" x14ac:dyDescent="0.2">
      <c r="A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row>
    <row r="210" spans="1:38" ht="12.75" customHeight="1" x14ac:dyDescent="0.2">
      <c r="A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row>
    <row r="211" spans="1:38" ht="12.75" customHeight="1" x14ac:dyDescent="0.2">
      <c r="A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row>
    <row r="212" spans="1:38" ht="12.75" customHeight="1" x14ac:dyDescent="0.2">
      <c r="A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row>
    <row r="213" spans="1:38" ht="12.75" customHeight="1" x14ac:dyDescent="0.2">
      <c r="A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row>
    <row r="214" spans="1:38" ht="12.75" customHeight="1" x14ac:dyDescent="0.2">
      <c r="A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row>
    <row r="215" spans="1:38" ht="12.75" customHeight="1" x14ac:dyDescent="0.2">
      <c r="A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row>
    <row r="216" spans="1:38" ht="12.75" customHeight="1" x14ac:dyDescent="0.2">
      <c r="A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row>
    <row r="217" spans="1:38" ht="12.75" customHeight="1" x14ac:dyDescent="0.2">
      <c r="A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row>
    <row r="218" spans="1:38" ht="12.75" customHeight="1" x14ac:dyDescent="0.2">
      <c r="A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row>
    <row r="219" spans="1:38" ht="12.75" customHeight="1" x14ac:dyDescent="0.2">
      <c r="A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row>
    <row r="220" spans="1:38" ht="12.75" customHeight="1" x14ac:dyDescent="0.2">
      <c r="A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row>
    <row r="221" spans="1:38" ht="12.75" customHeight="1" x14ac:dyDescent="0.2">
      <c r="A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row>
    <row r="222" spans="1:38" ht="12.75" customHeight="1" x14ac:dyDescent="0.2">
      <c r="A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c r="AL222" s="68"/>
    </row>
    <row r="223" spans="1:38" ht="12.75" customHeight="1" x14ac:dyDescent="0.2">
      <c r="A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row>
    <row r="224" spans="1:38" ht="12.75" customHeight="1" x14ac:dyDescent="0.2">
      <c r="A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row>
    <row r="225" spans="1:38" ht="12.75" customHeight="1" x14ac:dyDescent="0.2">
      <c r="A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row>
    <row r="226" spans="1:38" ht="12.75" customHeight="1" x14ac:dyDescent="0.2">
      <c r="A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row>
    <row r="227" spans="1:38" ht="12.75" customHeight="1" x14ac:dyDescent="0.2">
      <c r="A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row>
    <row r="228" spans="1:38" ht="12.75" customHeight="1" x14ac:dyDescent="0.2">
      <c r="A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row>
    <row r="229" spans="1:38" ht="12.75" customHeight="1" x14ac:dyDescent="0.2">
      <c r="A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row>
    <row r="230" spans="1:38" ht="12.75" customHeight="1" x14ac:dyDescent="0.2">
      <c r="A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row>
    <row r="231" spans="1:38" ht="12.75" customHeight="1" x14ac:dyDescent="0.2">
      <c r="A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row>
    <row r="232" spans="1:38" ht="12.75" customHeight="1" x14ac:dyDescent="0.2">
      <c r="A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row>
    <row r="233" spans="1:38" ht="12.75" customHeight="1" x14ac:dyDescent="0.2">
      <c r="A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row>
    <row r="234" spans="1:38" ht="12.75" customHeight="1" x14ac:dyDescent="0.2">
      <c r="A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c r="AL234" s="68"/>
    </row>
    <row r="235" spans="1:38" ht="12.75" customHeight="1" x14ac:dyDescent="0.2">
      <c r="A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c r="AL235" s="68"/>
    </row>
    <row r="236" spans="1:38" ht="12.75" customHeight="1" x14ac:dyDescent="0.2">
      <c r="A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c r="AL236" s="68"/>
    </row>
    <row r="237" spans="1:38" ht="12.75" customHeight="1" x14ac:dyDescent="0.2">
      <c r="A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row>
    <row r="238" spans="1:38" ht="12.75" customHeight="1" x14ac:dyDescent="0.2">
      <c r="A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row>
    <row r="239" spans="1:38" ht="12.75" customHeight="1" x14ac:dyDescent="0.2">
      <c r="A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row>
    <row r="240" spans="1:38" ht="12.75" customHeight="1" x14ac:dyDescent="0.2">
      <c r="A240" s="68"/>
      <c r="P240" s="68"/>
      <c r="Q240" s="68"/>
      <c r="R240" s="68"/>
      <c r="S240" s="68"/>
      <c r="T240" s="68"/>
      <c r="U240" s="68"/>
      <c r="V240" s="68"/>
      <c r="W240" s="68"/>
      <c r="X240" s="68"/>
      <c r="Y240" s="68"/>
      <c r="Z240" s="68"/>
      <c r="AA240" s="68"/>
      <c r="AB240" s="68"/>
      <c r="AC240" s="68"/>
      <c r="AD240" s="68"/>
      <c r="AE240" s="68"/>
      <c r="AF240" s="68"/>
      <c r="AG240" s="68"/>
      <c r="AH240" s="68"/>
      <c r="AI240" s="68"/>
      <c r="AJ240" s="68"/>
      <c r="AK240" s="68"/>
      <c r="AL240" s="68"/>
    </row>
    <row r="241" spans="1:38" ht="12.75" customHeight="1" x14ac:dyDescent="0.2">
      <c r="A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c r="AL241" s="68"/>
    </row>
    <row r="242" spans="1:38" ht="12.75" customHeight="1" x14ac:dyDescent="0.2">
      <c r="A242" s="68"/>
      <c r="P242" s="68"/>
      <c r="Q242" s="68"/>
      <c r="R242" s="68"/>
      <c r="S242" s="68"/>
      <c r="T242" s="68"/>
      <c r="U242" s="68"/>
      <c r="V242" s="68"/>
      <c r="W242" s="68"/>
      <c r="X242" s="68"/>
      <c r="Y242" s="68"/>
      <c r="Z242" s="68"/>
      <c r="AA242" s="68"/>
      <c r="AB242" s="68"/>
      <c r="AC242" s="68"/>
      <c r="AD242" s="68"/>
      <c r="AE242" s="68"/>
      <c r="AF242" s="68"/>
      <c r="AG242" s="68"/>
      <c r="AH242" s="68"/>
      <c r="AI242" s="68"/>
      <c r="AJ242" s="68"/>
      <c r="AK242" s="68"/>
      <c r="AL242" s="68"/>
    </row>
    <row r="243" spans="1:38" ht="12.75" customHeight="1" x14ac:dyDescent="0.2">
      <c r="A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row>
    <row r="244" spans="1:38" ht="12.75" customHeight="1" x14ac:dyDescent="0.2">
      <c r="A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c r="AL244" s="68"/>
    </row>
    <row r="245" spans="1:38" ht="12.75" customHeight="1" x14ac:dyDescent="0.2">
      <c r="A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row>
    <row r="246" spans="1:38" ht="12.75" customHeight="1" x14ac:dyDescent="0.2">
      <c r="A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row>
    <row r="247" spans="1:38" ht="12.75" customHeight="1" x14ac:dyDescent="0.2">
      <c r="A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row>
    <row r="248" spans="1:38" ht="12.75" customHeight="1" x14ac:dyDescent="0.2">
      <c r="A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row>
    <row r="249" spans="1:38" ht="12.75" customHeight="1" x14ac:dyDescent="0.2">
      <c r="A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row>
    <row r="250" spans="1:38" ht="12.75" customHeight="1" x14ac:dyDescent="0.2">
      <c r="A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row>
    <row r="251" spans="1:38" ht="12.75" customHeight="1" x14ac:dyDescent="0.2">
      <c r="A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c r="AL251" s="68"/>
    </row>
    <row r="252" spans="1:38" ht="12.75" customHeight="1" x14ac:dyDescent="0.2">
      <c r="A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row>
    <row r="253" spans="1:38" ht="12.75" customHeight="1" x14ac:dyDescent="0.2">
      <c r="A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c r="AL253" s="68"/>
    </row>
    <row r="254" spans="1:38" ht="12.75" customHeight="1" x14ac:dyDescent="0.2">
      <c r="A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row>
    <row r="255" spans="1:38" ht="12.75" customHeight="1" x14ac:dyDescent="0.2">
      <c r="A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c r="AL255" s="68"/>
    </row>
    <row r="256" spans="1:38" ht="12.75" customHeight="1" x14ac:dyDescent="0.2">
      <c r="A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c r="AL256" s="68"/>
    </row>
    <row r="257" spans="1:38" ht="12.75" customHeight="1" x14ac:dyDescent="0.2">
      <c r="A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c r="AL257" s="68"/>
    </row>
    <row r="258" spans="1:38" ht="12.75" customHeight="1" x14ac:dyDescent="0.2">
      <c r="A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c r="AL258" s="68"/>
    </row>
    <row r="259" spans="1:38" ht="12.75" customHeight="1" x14ac:dyDescent="0.2">
      <c r="A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c r="AL259" s="68"/>
    </row>
    <row r="260" spans="1:38" ht="12.75" customHeight="1" x14ac:dyDescent="0.2">
      <c r="A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row>
    <row r="261" spans="1:38" ht="12.75" customHeight="1" x14ac:dyDescent="0.2">
      <c r="A261" s="68"/>
      <c r="P261" s="68"/>
      <c r="Q261" s="68"/>
      <c r="R261" s="68"/>
      <c r="S261" s="68"/>
      <c r="T261" s="68"/>
      <c r="U261" s="68"/>
      <c r="V261" s="68"/>
      <c r="W261" s="68"/>
      <c r="X261" s="68"/>
      <c r="Y261" s="68"/>
      <c r="Z261" s="68"/>
      <c r="AA261" s="68"/>
      <c r="AB261" s="68"/>
      <c r="AC261" s="68"/>
      <c r="AD261" s="68"/>
      <c r="AE261" s="68"/>
      <c r="AF261" s="68"/>
      <c r="AG261" s="68"/>
      <c r="AH261" s="68"/>
      <c r="AI261" s="68"/>
      <c r="AJ261" s="68"/>
      <c r="AK261" s="68"/>
      <c r="AL261" s="68"/>
    </row>
    <row r="262" spans="1:38" ht="12.75" customHeight="1" x14ac:dyDescent="0.2">
      <c r="A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row>
    <row r="263" spans="1:38" ht="12.75" customHeight="1" x14ac:dyDescent="0.2">
      <c r="A263" s="68"/>
      <c r="P263" s="68"/>
      <c r="Q263" s="68"/>
      <c r="R263" s="68"/>
      <c r="S263" s="68"/>
      <c r="T263" s="68"/>
      <c r="U263" s="68"/>
      <c r="V263" s="68"/>
      <c r="W263" s="68"/>
      <c r="X263" s="68"/>
      <c r="Y263" s="68"/>
      <c r="Z263" s="68"/>
      <c r="AA263" s="68"/>
      <c r="AB263" s="68"/>
      <c r="AC263" s="68"/>
      <c r="AD263" s="68"/>
      <c r="AE263" s="68"/>
      <c r="AF263" s="68"/>
      <c r="AG263" s="68"/>
      <c r="AH263" s="68"/>
      <c r="AI263" s="68"/>
      <c r="AJ263" s="68"/>
      <c r="AK263" s="68"/>
      <c r="AL263" s="68"/>
    </row>
    <row r="264" spans="1:38" ht="12.75" customHeight="1" x14ac:dyDescent="0.2">
      <c r="A264" s="68"/>
      <c r="P264" s="68"/>
      <c r="Q264" s="68"/>
      <c r="R264" s="68"/>
      <c r="S264" s="68"/>
      <c r="T264" s="68"/>
      <c r="U264" s="68"/>
      <c r="V264" s="68"/>
      <c r="W264" s="68"/>
      <c r="X264" s="68"/>
      <c r="Y264" s="68"/>
      <c r="Z264" s="68"/>
      <c r="AA264" s="68"/>
      <c r="AB264" s="68"/>
      <c r="AC264" s="68"/>
      <c r="AD264" s="68"/>
      <c r="AE264" s="68"/>
      <c r="AF264" s="68"/>
      <c r="AG264" s="68"/>
      <c r="AH264" s="68"/>
      <c r="AI264" s="68"/>
      <c r="AJ264" s="68"/>
      <c r="AK264" s="68"/>
      <c r="AL264" s="68"/>
    </row>
    <row r="265" spans="1:38" ht="12.75" customHeight="1" x14ac:dyDescent="0.2">
      <c r="A265" s="68"/>
      <c r="P265" s="68"/>
      <c r="Q265" s="68"/>
      <c r="R265" s="68"/>
      <c r="S265" s="68"/>
      <c r="T265" s="68"/>
      <c r="U265" s="68"/>
      <c r="V265" s="68"/>
      <c r="W265" s="68"/>
      <c r="X265" s="68"/>
      <c r="Y265" s="68"/>
      <c r="Z265" s="68"/>
      <c r="AA265" s="68"/>
      <c r="AB265" s="68"/>
      <c r="AC265" s="68"/>
      <c r="AD265" s="68"/>
      <c r="AE265" s="68"/>
      <c r="AF265" s="68"/>
      <c r="AG265" s="68"/>
      <c r="AH265" s="68"/>
      <c r="AI265" s="68"/>
      <c r="AJ265" s="68"/>
      <c r="AK265" s="68"/>
      <c r="AL265" s="68"/>
    </row>
    <row r="266" spans="1:38" ht="12.75" customHeight="1" x14ac:dyDescent="0.2">
      <c r="A266" s="68"/>
      <c r="P266" s="68"/>
      <c r="Q266" s="68"/>
      <c r="R266" s="68"/>
      <c r="S266" s="68"/>
      <c r="T266" s="68"/>
      <c r="U266" s="68"/>
      <c r="V266" s="68"/>
      <c r="W266" s="68"/>
      <c r="X266" s="68"/>
      <c r="Y266" s="68"/>
      <c r="Z266" s="68"/>
      <c r="AA266" s="68"/>
      <c r="AB266" s="68"/>
      <c r="AC266" s="68"/>
      <c r="AD266" s="68"/>
      <c r="AE266" s="68"/>
      <c r="AF266" s="68"/>
      <c r="AG266" s="68"/>
      <c r="AH266" s="68"/>
      <c r="AI266" s="68"/>
      <c r="AJ266" s="68"/>
      <c r="AK266" s="68"/>
      <c r="AL266" s="68"/>
    </row>
    <row r="267" spans="1:38" ht="12.75" customHeight="1" x14ac:dyDescent="0.2">
      <c r="A267" s="68"/>
      <c r="P267" s="68"/>
      <c r="Q267" s="68"/>
      <c r="R267" s="68"/>
      <c r="S267" s="68"/>
      <c r="T267" s="68"/>
      <c r="U267" s="68"/>
      <c r="V267" s="68"/>
      <c r="W267" s="68"/>
      <c r="X267" s="68"/>
      <c r="Y267" s="68"/>
      <c r="Z267" s="68"/>
      <c r="AA267" s="68"/>
      <c r="AB267" s="68"/>
      <c r="AC267" s="68"/>
      <c r="AD267" s="68"/>
      <c r="AE267" s="68"/>
      <c r="AF267" s="68"/>
      <c r="AG267" s="68"/>
      <c r="AH267" s="68"/>
      <c r="AI267" s="68"/>
      <c r="AJ267" s="68"/>
      <c r="AK267" s="68"/>
      <c r="AL267" s="68"/>
    </row>
    <row r="268" spans="1:38" ht="12.75" customHeight="1" x14ac:dyDescent="0.2">
      <c r="A268" s="68"/>
      <c r="P268" s="68"/>
      <c r="Q268" s="68"/>
      <c r="R268" s="68"/>
      <c r="S268" s="68"/>
      <c r="T268" s="68"/>
      <c r="U268" s="68"/>
      <c r="V268" s="68"/>
      <c r="W268" s="68"/>
      <c r="X268" s="68"/>
      <c r="Y268" s="68"/>
      <c r="Z268" s="68"/>
      <c r="AA268" s="68"/>
      <c r="AB268" s="68"/>
      <c r="AC268" s="68"/>
      <c r="AD268" s="68"/>
      <c r="AE268" s="68"/>
      <c r="AF268" s="68"/>
      <c r="AG268" s="68"/>
      <c r="AH268" s="68"/>
      <c r="AI268" s="68"/>
      <c r="AJ268" s="68"/>
      <c r="AK268" s="68"/>
      <c r="AL268" s="68"/>
    </row>
    <row r="269" spans="1:38" ht="12.75" customHeight="1" x14ac:dyDescent="0.2">
      <c r="A269" s="68"/>
      <c r="P269" s="68"/>
      <c r="Q269" s="68"/>
      <c r="R269" s="68"/>
      <c r="S269" s="68"/>
      <c r="T269" s="68"/>
      <c r="U269" s="68"/>
      <c r="V269" s="68"/>
      <c r="W269" s="68"/>
      <c r="X269" s="68"/>
      <c r="Y269" s="68"/>
      <c r="Z269" s="68"/>
      <c r="AA269" s="68"/>
      <c r="AB269" s="68"/>
      <c r="AC269" s="68"/>
      <c r="AD269" s="68"/>
      <c r="AE269" s="68"/>
      <c r="AF269" s="68"/>
      <c r="AG269" s="68"/>
      <c r="AH269" s="68"/>
      <c r="AI269" s="68"/>
      <c r="AJ269" s="68"/>
      <c r="AK269" s="68"/>
      <c r="AL269" s="68"/>
    </row>
    <row r="270" spans="1:38" ht="12.75" customHeight="1" x14ac:dyDescent="0.2">
      <c r="A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c r="AL270" s="68"/>
    </row>
    <row r="271" spans="1:38" ht="12.75" customHeight="1" x14ac:dyDescent="0.2">
      <c r="A271" s="68"/>
      <c r="P271" s="68"/>
      <c r="Q271" s="68"/>
      <c r="R271" s="68"/>
      <c r="S271" s="68"/>
      <c r="T271" s="68"/>
      <c r="U271" s="68"/>
      <c r="V271" s="68"/>
      <c r="W271" s="68"/>
      <c r="X271" s="68"/>
      <c r="Y271" s="68"/>
      <c r="Z271" s="68"/>
      <c r="AA271" s="68"/>
      <c r="AB271" s="68"/>
      <c r="AC271" s="68"/>
      <c r="AD271" s="68"/>
      <c r="AE271" s="68"/>
      <c r="AF271" s="68"/>
      <c r="AG271" s="68"/>
      <c r="AH271" s="68"/>
      <c r="AI271" s="68"/>
      <c r="AJ271" s="68"/>
      <c r="AK271" s="68"/>
      <c r="AL271" s="68"/>
    </row>
    <row r="272" spans="1:38" ht="12.75" customHeight="1" x14ac:dyDescent="0.2">
      <c r="A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row>
    <row r="273" spans="1:38" ht="12.75" customHeight="1" x14ac:dyDescent="0.2">
      <c r="A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row>
    <row r="274" spans="1:38" ht="12.75" customHeight="1" x14ac:dyDescent="0.2">
      <c r="A274" s="68"/>
      <c r="P274" s="68"/>
      <c r="Q274" s="68"/>
      <c r="R274" s="68"/>
      <c r="S274" s="68"/>
      <c r="T274" s="68"/>
      <c r="U274" s="68"/>
      <c r="V274" s="68"/>
      <c r="W274" s="68"/>
      <c r="X274" s="68"/>
      <c r="Y274" s="68"/>
      <c r="Z274" s="68"/>
      <c r="AA274" s="68"/>
      <c r="AB274" s="68"/>
      <c r="AC274" s="68"/>
      <c r="AD274" s="68"/>
      <c r="AE274" s="68"/>
      <c r="AF274" s="68"/>
      <c r="AG274" s="68"/>
      <c r="AH274" s="68"/>
      <c r="AI274" s="68"/>
      <c r="AJ274" s="68"/>
      <c r="AK274" s="68"/>
      <c r="AL274" s="68"/>
    </row>
    <row r="275" spans="1:38" ht="12.75" customHeight="1" x14ac:dyDescent="0.2">
      <c r="A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row>
    <row r="276" spans="1:38" ht="12.75" customHeight="1" x14ac:dyDescent="0.2">
      <c r="A276" s="68"/>
      <c r="P276" s="68"/>
      <c r="Q276" s="68"/>
      <c r="R276" s="68"/>
      <c r="S276" s="68"/>
      <c r="T276" s="68"/>
      <c r="U276" s="68"/>
      <c r="V276" s="68"/>
      <c r="W276" s="68"/>
      <c r="X276" s="68"/>
      <c r="Y276" s="68"/>
      <c r="Z276" s="68"/>
      <c r="AA276" s="68"/>
      <c r="AB276" s="68"/>
      <c r="AC276" s="68"/>
      <c r="AD276" s="68"/>
      <c r="AE276" s="68"/>
      <c r="AF276" s="68"/>
      <c r="AG276" s="68"/>
      <c r="AH276" s="68"/>
      <c r="AI276" s="68"/>
      <c r="AJ276" s="68"/>
      <c r="AK276" s="68"/>
      <c r="AL276" s="68"/>
    </row>
    <row r="277" spans="1:38" ht="12.75" customHeight="1" x14ac:dyDescent="0.2">
      <c r="A277" s="68"/>
      <c r="P277" s="68"/>
      <c r="Q277" s="68"/>
      <c r="R277" s="68"/>
      <c r="S277" s="68"/>
      <c r="T277" s="68"/>
      <c r="U277" s="68"/>
      <c r="V277" s="68"/>
      <c r="W277" s="68"/>
      <c r="X277" s="68"/>
      <c r="Y277" s="68"/>
      <c r="Z277" s="68"/>
      <c r="AA277" s="68"/>
      <c r="AB277" s="68"/>
      <c r="AC277" s="68"/>
      <c r="AD277" s="68"/>
      <c r="AE277" s="68"/>
      <c r="AF277" s="68"/>
      <c r="AG277" s="68"/>
      <c r="AH277" s="68"/>
      <c r="AI277" s="68"/>
      <c r="AJ277" s="68"/>
      <c r="AK277" s="68"/>
      <c r="AL277" s="68"/>
    </row>
    <row r="278" spans="1:38" ht="12.75" customHeight="1" x14ac:dyDescent="0.2">
      <c r="A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row>
    <row r="279" spans="1:38" ht="12.75" customHeight="1" x14ac:dyDescent="0.2">
      <c r="A279" s="68"/>
      <c r="P279" s="68"/>
      <c r="Q279" s="68"/>
      <c r="R279" s="68"/>
      <c r="S279" s="68"/>
      <c r="T279" s="68"/>
      <c r="U279" s="68"/>
      <c r="V279" s="68"/>
      <c r="W279" s="68"/>
      <c r="X279" s="68"/>
      <c r="Y279" s="68"/>
      <c r="Z279" s="68"/>
      <c r="AA279" s="68"/>
      <c r="AB279" s="68"/>
      <c r="AC279" s="68"/>
      <c r="AD279" s="68"/>
      <c r="AE279" s="68"/>
      <c r="AF279" s="68"/>
      <c r="AG279" s="68"/>
      <c r="AH279" s="68"/>
      <c r="AI279" s="68"/>
      <c r="AJ279" s="68"/>
      <c r="AK279" s="68"/>
      <c r="AL279" s="68"/>
    </row>
    <row r="280" spans="1:38" ht="12.75" customHeight="1" x14ac:dyDescent="0.2">
      <c r="A280" s="68"/>
      <c r="P280" s="68"/>
      <c r="Q280" s="68"/>
      <c r="R280" s="68"/>
      <c r="S280" s="68"/>
      <c r="T280" s="68"/>
      <c r="U280" s="68"/>
      <c r="V280" s="68"/>
      <c r="W280" s="68"/>
      <c r="X280" s="68"/>
      <c r="Y280" s="68"/>
      <c r="Z280" s="68"/>
      <c r="AA280" s="68"/>
      <c r="AB280" s="68"/>
      <c r="AC280" s="68"/>
      <c r="AD280" s="68"/>
      <c r="AE280" s="68"/>
      <c r="AF280" s="68"/>
      <c r="AG280" s="68"/>
      <c r="AH280" s="68"/>
      <c r="AI280" s="68"/>
      <c r="AJ280" s="68"/>
      <c r="AK280" s="68"/>
      <c r="AL280" s="68"/>
    </row>
    <row r="281" spans="1:38" ht="12.75" customHeight="1" x14ac:dyDescent="0.2">
      <c r="A281" s="68"/>
      <c r="P281" s="68"/>
      <c r="Q281" s="68"/>
      <c r="R281" s="68"/>
      <c r="S281" s="68"/>
      <c r="T281" s="68"/>
      <c r="U281" s="68"/>
      <c r="V281" s="68"/>
      <c r="W281" s="68"/>
      <c r="X281" s="68"/>
      <c r="Y281" s="68"/>
      <c r="Z281" s="68"/>
      <c r="AA281" s="68"/>
      <c r="AB281" s="68"/>
      <c r="AC281" s="68"/>
      <c r="AD281" s="68"/>
      <c r="AE281" s="68"/>
      <c r="AF281" s="68"/>
      <c r="AG281" s="68"/>
      <c r="AH281" s="68"/>
      <c r="AI281" s="68"/>
      <c r="AJ281" s="68"/>
      <c r="AK281" s="68"/>
      <c r="AL281" s="68"/>
    </row>
    <row r="282" spans="1:38" ht="12.75" customHeight="1" x14ac:dyDescent="0.2">
      <c r="A282" s="68"/>
      <c r="P282" s="68"/>
      <c r="Q282" s="68"/>
      <c r="R282" s="68"/>
      <c r="S282" s="68"/>
      <c r="T282" s="68"/>
      <c r="U282" s="68"/>
      <c r="V282" s="68"/>
      <c r="W282" s="68"/>
      <c r="X282" s="68"/>
      <c r="Y282" s="68"/>
      <c r="Z282" s="68"/>
      <c r="AA282" s="68"/>
      <c r="AB282" s="68"/>
      <c r="AC282" s="68"/>
      <c r="AD282" s="68"/>
      <c r="AE282" s="68"/>
      <c r="AF282" s="68"/>
      <c r="AG282" s="68"/>
      <c r="AH282" s="68"/>
      <c r="AI282" s="68"/>
      <c r="AJ282" s="68"/>
      <c r="AK282" s="68"/>
      <c r="AL282" s="68"/>
    </row>
    <row r="283" spans="1:38" ht="12.75" customHeight="1" x14ac:dyDescent="0.2">
      <c r="A283" s="68"/>
      <c r="P283" s="68"/>
      <c r="Q283" s="68"/>
      <c r="R283" s="68"/>
      <c r="S283" s="68"/>
      <c r="T283" s="68"/>
      <c r="U283" s="68"/>
      <c r="V283" s="68"/>
      <c r="W283" s="68"/>
      <c r="X283" s="68"/>
      <c r="Y283" s="68"/>
      <c r="Z283" s="68"/>
      <c r="AA283" s="68"/>
      <c r="AB283" s="68"/>
      <c r="AC283" s="68"/>
      <c r="AD283" s="68"/>
      <c r="AE283" s="68"/>
      <c r="AF283" s="68"/>
      <c r="AG283" s="68"/>
      <c r="AH283" s="68"/>
      <c r="AI283" s="68"/>
      <c r="AJ283" s="68"/>
      <c r="AK283" s="68"/>
      <c r="AL283" s="68"/>
    </row>
    <row r="284" spans="1:38" ht="12.75" customHeight="1" x14ac:dyDescent="0.2">
      <c r="A284" s="68"/>
      <c r="P284" s="68"/>
      <c r="Q284" s="68"/>
      <c r="R284" s="68"/>
      <c r="S284" s="68"/>
      <c r="T284" s="68"/>
      <c r="U284" s="68"/>
      <c r="V284" s="68"/>
      <c r="W284" s="68"/>
      <c r="X284" s="68"/>
      <c r="Y284" s="68"/>
      <c r="Z284" s="68"/>
      <c r="AA284" s="68"/>
      <c r="AB284" s="68"/>
      <c r="AC284" s="68"/>
      <c r="AD284" s="68"/>
      <c r="AE284" s="68"/>
      <c r="AF284" s="68"/>
      <c r="AG284" s="68"/>
      <c r="AH284" s="68"/>
      <c r="AI284" s="68"/>
      <c r="AJ284" s="68"/>
      <c r="AK284" s="68"/>
      <c r="AL284" s="68"/>
    </row>
    <row r="285" spans="1:38" ht="12.75" customHeight="1" x14ac:dyDescent="0.2">
      <c r="A285" s="68"/>
      <c r="P285" s="68"/>
      <c r="Q285" s="68"/>
      <c r="R285" s="68"/>
      <c r="S285" s="68"/>
      <c r="T285" s="68"/>
      <c r="U285" s="68"/>
      <c r="V285" s="68"/>
      <c r="W285" s="68"/>
      <c r="X285" s="68"/>
      <c r="Y285" s="68"/>
      <c r="Z285" s="68"/>
      <c r="AA285" s="68"/>
      <c r="AB285" s="68"/>
      <c r="AC285" s="68"/>
      <c r="AD285" s="68"/>
      <c r="AE285" s="68"/>
      <c r="AF285" s="68"/>
      <c r="AG285" s="68"/>
      <c r="AH285" s="68"/>
      <c r="AI285" s="68"/>
      <c r="AJ285" s="68"/>
      <c r="AK285" s="68"/>
      <c r="AL285" s="68"/>
    </row>
    <row r="286" spans="1:38" ht="12.75" customHeight="1" x14ac:dyDescent="0.2">
      <c r="A286" s="68"/>
      <c r="P286" s="68"/>
      <c r="Q286" s="68"/>
      <c r="R286" s="68"/>
      <c r="S286" s="68"/>
      <c r="T286" s="68"/>
      <c r="U286" s="68"/>
      <c r="V286" s="68"/>
      <c r="W286" s="68"/>
      <c r="X286" s="68"/>
      <c r="Y286" s="68"/>
      <c r="Z286" s="68"/>
      <c r="AA286" s="68"/>
      <c r="AB286" s="68"/>
      <c r="AC286" s="68"/>
      <c r="AD286" s="68"/>
      <c r="AE286" s="68"/>
      <c r="AF286" s="68"/>
      <c r="AG286" s="68"/>
      <c r="AH286" s="68"/>
      <c r="AI286" s="68"/>
      <c r="AJ286" s="68"/>
      <c r="AK286" s="68"/>
      <c r="AL286" s="68"/>
    </row>
    <row r="287" spans="1:38" ht="12.75" customHeight="1" x14ac:dyDescent="0.2">
      <c r="A287" s="68"/>
      <c r="P287" s="68"/>
      <c r="Q287" s="68"/>
      <c r="R287" s="68"/>
      <c r="S287" s="68"/>
      <c r="T287" s="68"/>
      <c r="U287" s="68"/>
      <c r="V287" s="68"/>
      <c r="W287" s="68"/>
      <c r="X287" s="68"/>
      <c r="Y287" s="68"/>
      <c r="Z287" s="68"/>
      <c r="AA287" s="68"/>
      <c r="AB287" s="68"/>
      <c r="AC287" s="68"/>
      <c r="AD287" s="68"/>
      <c r="AE287" s="68"/>
      <c r="AF287" s="68"/>
      <c r="AG287" s="68"/>
      <c r="AH287" s="68"/>
      <c r="AI287" s="68"/>
      <c r="AJ287" s="68"/>
      <c r="AK287" s="68"/>
      <c r="AL287" s="68"/>
    </row>
    <row r="288" spans="1:38" ht="12.75" customHeight="1" x14ac:dyDescent="0.2">
      <c r="A288" s="68"/>
      <c r="P288" s="68"/>
      <c r="Q288" s="68"/>
      <c r="R288" s="68"/>
      <c r="S288" s="68"/>
      <c r="T288" s="68"/>
      <c r="U288" s="68"/>
      <c r="V288" s="68"/>
      <c r="W288" s="68"/>
      <c r="X288" s="68"/>
      <c r="Y288" s="68"/>
      <c r="Z288" s="68"/>
      <c r="AA288" s="68"/>
      <c r="AB288" s="68"/>
      <c r="AC288" s="68"/>
      <c r="AD288" s="68"/>
      <c r="AE288" s="68"/>
      <c r="AF288" s="68"/>
      <c r="AG288" s="68"/>
      <c r="AH288" s="68"/>
      <c r="AI288" s="68"/>
      <c r="AJ288" s="68"/>
      <c r="AK288" s="68"/>
      <c r="AL288" s="68"/>
    </row>
    <row r="289" spans="1:38" ht="12.75" customHeight="1" x14ac:dyDescent="0.2">
      <c r="A289" s="68"/>
      <c r="P289" s="68"/>
      <c r="Q289" s="68"/>
      <c r="R289" s="68"/>
      <c r="S289" s="68"/>
      <c r="T289" s="68"/>
      <c r="U289" s="68"/>
      <c r="V289" s="68"/>
      <c r="W289" s="68"/>
      <c r="X289" s="68"/>
      <c r="Y289" s="68"/>
      <c r="Z289" s="68"/>
      <c r="AA289" s="68"/>
      <c r="AB289" s="68"/>
      <c r="AC289" s="68"/>
      <c r="AD289" s="68"/>
      <c r="AE289" s="68"/>
      <c r="AF289" s="68"/>
      <c r="AG289" s="68"/>
      <c r="AH289" s="68"/>
      <c r="AI289" s="68"/>
      <c r="AJ289" s="68"/>
      <c r="AK289" s="68"/>
      <c r="AL289" s="68"/>
    </row>
    <row r="290" spans="1:38" ht="12.75" customHeight="1" x14ac:dyDescent="0.2">
      <c r="A290" s="68"/>
      <c r="P290" s="68"/>
      <c r="Q290" s="68"/>
      <c r="R290" s="68"/>
      <c r="S290" s="68"/>
      <c r="T290" s="68"/>
      <c r="U290" s="68"/>
      <c r="V290" s="68"/>
      <c r="W290" s="68"/>
      <c r="X290" s="68"/>
      <c r="Y290" s="68"/>
      <c r="Z290" s="68"/>
      <c r="AA290" s="68"/>
      <c r="AB290" s="68"/>
      <c r="AC290" s="68"/>
      <c r="AD290" s="68"/>
      <c r="AE290" s="68"/>
      <c r="AF290" s="68"/>
      <c r="AG290" s="68"/>
      <c r="AH290" s="68"/>
      <c r="AI290" s="68"/>
      <c r="AJ290" s="68"/>
      <c r="AK290" s="68"/>
      <c r="AL290" s="68"/>
    </row>
    <row r="291" spans="1:38" ht="12.75" customHeight="1" x14ac:dyDescent="0.2">
      <c r="A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row>
    <row r="292" spans="1:38" ht="12.75" customHeight="1" x14ac:dyDescent="0.2">
      <c r="A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row>
    <row r="293" spans="1:38" ht="12.75" customHeight="1" x14ac:dyDescent="0.2">
      <c r="A293" s="68"/>
      <c r="P293" s="68"/>
      <c r="Q293" s="68"/>
      <c r="R293" s="68"/>
      <c r="S293" s="68"/>
      <c r="T293" s="68"/>
      <c r="U293" s="68"/>
      <c r="V293" s="68"/>
      <c r="W293" s="68"/>
      <c r="X293" s="68"/>
      <c r="Y293" s="68"/>
      <c r="Z293" s="68"/>
      <c r="AA293" s="68"/>
      <c r="AB293" s="68"/>
      <c r="AC293" s="68"/>
      <c r="AD293" s="68"/>
      <c r="AE293" s="68"/>
      <c r="AF293" s="68"/>
      <c r="AG293" s="68"/>
      <c r="AH293" s="68"/>
      <c r="AI293" s="68"/>
      <c r="AJ293" s="68"/>
      <c r="AK293" s="68"/>
      <c r="AL293" s="68"/>
    </row>
    <row r="294" spans="1:38" ht="12.75" customHeight="1" x14ac:dyDescent="0.2">
      <c r="A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row>
    <row r="295" spans="1:38" ht="12.75" customHeight="1" x14ac:dyDescent="0.2">
      <c r="A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row>
    <row r="296" spans="1:38" ht="12.75" customHeight="1" x14ac:dyDescent="0.2">
      <c r="A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row>
    <row r="297" spans="1:38" ht="12.75" customHeight="1" x14ac:dyDescent="0.2">
      <c r="A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row>
    <row r="298" spans="1:38" ht="12.75" customHeight="1" x14ac:dyDescent="0.2">
      <c r="A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row>
    <row r="299" spans="1:38" ht="12.75" customHeight="1" x14ac:dyDescent="0.2">
      <c r="A299" s="68"/>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row>
    <row r="300" spans="1:38" ht="12.75" customHeight="1" x14ac:dyDescent="0.2">
      <c r="A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row>
    <row r="301" spans="1:38" ht="12.75" customHeight="1" x14ac:dyDescent="0.2">
      <c r="A301" s="68"/>
      <c r="P301" s="68"/>
      <c r="Q301" s="68"/>
      <c r="R301" s="68"/>
      <c r="S301" s="68"/>
      <c r="T301" s="68"/>
      <c r="U301" s="68"/>
      <c r="V301" s="68"/>
      <c r="W301" s="68"/>
      <c r="X301" s="68"/>
      <c r="Y301" s="68"/>
      <c r="Z301" s="68"/>
      <c r="AA301" s="68"/>
      <c r="AB301" s="68"/>
      <c r="AC301" s="68"/>
      <c r="AD301" s="68"/>
      <c r="AE301" s="68"/>
      <c r="AF301" s="68"/>
      <c r="AG301" s="68"/>
      <c r="AH301" s="68"/>
      <c r="AI301" s="68"/>
      <c r="AJ301" s="68"/>
      <c r="AK301" s="68"/>
      <c r="AL301" s="68"/>
    </row>
    <row r="302" spans="1:38" ht="12.75" customHeight="1" x14ac:dyDescent="0.2">
      <c r="A302" s="68"/>
      <c r="P302" s="68"/>
      <c r="Q302" s="68"/>
      <c r="R302" s="68"/>
      <c r="S302" s="68"/>
      <c r="T302" s="68"/>
      <c r="U302" s="68"/>
      <c r="V302" s="68"/>
      <c r="W302" s="68"/>
      <c r="X302" s="68"/>
      <c r="Y302" s="68"/>
      <c r="Z302" s="68"/>
      <c r="AA302" s="68"/>
      <c r="AB302" s="68"/>
      <c r="AC302" s="68"/>
      <c r="AD302" s="68"/>
      <c r="AE302" s="68"/>
      <c r="AF302" s="68"/>
      <c r="AG302" s="68"/>
      <c r="AH302" s="68"/>
      <c r="AI302" s="68"/>
      <c r="AJ302" s="68"/>
      <c r="AK302" s="68"/>
      <c r="AL302" s="68"/>
    </row>
    <row r="303" spans="1:38" ht="12.75" customHeight="1" x14ac:dyDescent="0.2">
      <c r="A303" s="68"/>
      <c r="P303" s="68"/>
      <c r="Q303" s="68"/>
      <c r="R303" s="68"/>
      <c r="S303" s="68"/>
      <c r="T303" s="68"/>
      <c r="U303" s="68"/>
      <c r="V303" s="68"/>
      <c r="W303" s="68"/>
      <c r="X303" s="68"/>
      <c r="Y303" s="68"/>
      <c r="Z303" s="68"/>
      <c r="AA303" s="68"/>
      <c r="AB303" s="68"/>
      <c r="AC303" s="68"/>
      <c r="AD303" s="68"/>
      <c r="AE303" s="68"/>
      <c r="AF303" s="68"/>
      <c r="AG303" s="68"/>
      <c r="AH303" s="68"/>
      <c r="AI303" s="68"/>
      <c r="AJ303" s="68"/>
      <c r="AK303" s="68"/>
      <c r="AL303" s="68"/>
    </row>
    <row r="304" spans="1:38" ht="12.75" customHeight="1" x14ac:dyDescent="0.2">
      <c r="A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row>
    <row r="305" spans="1:38" ht="12.75" customHeight="1" x14ac:dyDescent="0.2">
      <c r="A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row>
    <row r="306" spans="1:38" ht="12.75" customHeight="1" x14ac:dyDescent="0.2">
      <c r="A306" s="68"/>
      <c r="P306" s="68"/>
      <c r="Q306" s="68"/>
      <c r="R306" s="68"/>
      <c r="S306" s="68"/>
      <c r="T306" s="68"/>
      <c r="U306" s="68"/>
      <c r="V306" s="68"/>
      <c r="W306" s="68"/>
      <c r="X306" s="68"/>
      <c r="Y306" s="68"/>
      <c r="Z306" s="68"/>
      <c r="AA306" s="68"/>
      <c r="AB306" s="68"/>
      <c r="AC306" s="68"/>
      <c r="AD306" s="68"/>
      <c r="AE306" s="68"/>
      <c r="AF306" s="68"/>
      <c r="AG306" s="68"/>
      <c r="AH306" s="68"/>
      <c r="AI306" s="68"/>
      <c r="AJ306" s="68"/>
      <c r="AK306" s="68"/>
      <c r="AL306" s="68"/>
    </row>
    <row r="307" spans="1:38" ht="12.75" customHeight="1" x14ac:dyDescent="0.2">
      <c r="A307" s="68"/>
      <c r="P307" s="68"/>
      <c r="Q307" s="68"/>
      <c r="R307" s="68"/>
      <c r="S307" s="68"/>
      <c r="T307" s="68"/>
      <c r="U307" s="68"/>
      <c r="V307" s="68"/>
      <c r="W307" s="68"/>
      <c r="X307" s="68"/>
      <c r="Y307" s="68"/>
      <c r="Z307" s="68"/>
      <c r="AA307" s="68"/>
      <c r="AB307" s="68"/>
      <c r="AC307" s="68"/>
      <c r="AD307" s="68"/>
      <c r="AE307" s="68"/>
      <c r="AF307" s="68"/>
      <c r="AG307" s="68"/>
      <c r="AH307" s="68"/>
      <c r="AI307" s="68"/>
      <c r="AJ307" s="68"/>
      <c r="AK307" s="68"/>
      <c r="AL307" s="68"/>
    </row>
    <row r="308" spans="1:38" ht="12.75" customHeight="1" x14ac:dyDescent="0.2">
      <c r="A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row>
    <row r="309" spans="1:38" ht="12.75" customHeight="1" x14ac:dyDescent="0.2">
      <c r="A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row>
    <row r="310" spans="1:38" ht="12.75" customHeight="1" x14ac:dyDescent="0.2">
      <c r="A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row>
    <row r="311" spans="1:38" ht="12.75" customHeight="1" x14ac:dyDescent="0.2">
      <c r="A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row>
    <row r="312" spans="1:38" ht="12.75" customHeight="1" x14ac:dyDescent="0.2">
      <c r="A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row>
    <row r="313" spans="1:38" ht="12.75" customHeight="1" x14ac:dyDescent="0.2">
      <c r="A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row>
    <row r="314" spans="1:38" ht="12.75" customHeight="1" x14ac:dyDescent="0.2">
      <c r="A314" s="68"/>
      <c r="P314" s="68"/>
      <c r="Q314" s="68"/>
      <c r="R314" s="68"/>
      <c r="S314" s="68"/>
      <c r="T314" s="68"/>
      <c r="U314" s="68"/>
      <c r="V314" s="68"/>
      <c r="W314" s="68"/>
      <c r="X314" s="68"/>
      <c r="Y314" s="68"/>
      <c r="Z314" s="68"/>
      <c r="AA314" s="68"/>
      <c r="AB314" s="68"/>
      <c r="AC314" s="68"/>
      <c r="AD314" s="68"/>
      <c r="AE314" s="68"/>
      <c r="AF314" s="68"/>
      <c r="AG314" s="68"/>
      <c r="AH314" s="68"/>
      <c r="AI314" s="68"/>
      <c r="AJ314" s="68"/>
      <c r="AK314" s="68"/>
      <c r="AL314" s="68"/>
    </row>
    <row r="315" spans="1:38" ht="12.75" customHeight="1" x14ac:dyDescent="0.2">
      <c r="A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row>
    <row r="316" spans="1:38" ht="12.75" customHeight="1" x14ac:dyDescent="0.2">
      <c r="A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row>
    <row r="317" spans="1:38" ht="12.75" customHeight="1" x14ac:dyDescent="0.2">
      <c r="A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row>
    <row r="318" spans="1:38" ht="12.75" customHeight="1" x14ac:dyDescent="0.2">
      <c r="A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row>
    <row r="319" spans="1:38" ht="12.75" customHeight="1" x14ac:dyDescent="0.2">
      <c r="A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row>
    <row r="320" spans="1:38" ht="12.75" customHeight="1" x14ac:dyDescent="0.2">
      <c r="A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row>
    <row r="321" spans="1:38" ht="12.75" customHeight="1" x14ac:dyDescent="0.2">
      <c r="A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row>
    <row r="322" spans="1:38" ht="12.75" customHeight="1" x14ac:dyDescent="0.2">
      <c r="A322" s="68"/>
      <c r="P322" s="68"/>
      <c r="Q322" s="68"/>
      <c r="R322" s="68"/>
      <c r="S322" s="68"/>
      <c r="T322" s="68"/>
      <c r="U322" s="68"/>
      <c r="V322" s="68"/>
      <c r="W322" s="68"/>
      <c r="X322" s="68"/>
      <c r="Y322" s="68"/>
      <c r="Z322" s="68"/>
      <c r="AA322" s="68"/>
      <c r="AB322" s="68"/>
      <c r="AC322" s="68"/>
      <c r="AD322" s="68"/>
      <c r="AE322" s="68"/>
      <c r="AF322" s="68"/>
      <c r="AG322" s="68"/>
      <c r="AH322" s="68"/>
      <c r="AI322" s="68"/>
      <c r="AJ322" s="68"/>
      <c r="AK322" s="68"/>
      <c r="AL322" s="68"/>
    </row>
    <row r="323" spans="1:38" ht="12.75" customHeight="1" x14ac:dyDescent="0.2">
      <c r="A323" s="68"/>
      <c r="P323" s="68"/>
      <c r="Q323" s="68"/>
      <c r="R323" s="68"/>
      <c r="S323" s="68"/>
      <c r="T323" s="68"/>
      <c r="U323" s="68"/>
      <c r="V323" s="68"/>
      <c r="W323" s="68"/>
      <c r="X323" s="68"/>
      <c r="Y323" s="68"/>
      <c r="Z323" s="68"/>
      <c r="AA323" s="68"/>
      <c r="AB323" s="68"/>
      <c r="AC323" s="68"/>
      <c r="AD323" s="68"/>
      <c r="AE323" s="68"/>
      <c r="AF323" s="68"/>
      <c r="AG323" s="68"/>
      <c r="AH323" s="68"/>
      <c r="AI323" s="68"/>
      <c r="AJ323" s="68"/>
      <c r="AK323" s="68"/>
      <c r="AL323" s="68"/>
    </row>
    <row r="324" spans="1:38" ht="12.75" customHeight="1" x14ac:dyDescent="0.2">
      <c r="A324" s="68"/>
      <c r="P324" s="68"/>
      <c r="Q324" s="68"/>
      <c r="R324" s="68"/>
      <c r="S324" s="68"/>
      <c r="T324" s="68"/>
      <c r="U324" s="68"/>
      <c r="V324" s="68"/>
      <c r="W324" s="68"/>
      <c r="X324" s="68"/>
      <c r="Y324" s="68"/>
      <c r="Z324" s="68"/>
      <c r="AA324" s="68"/>
      <c r="AB324" s="68"/>
      <c r="AC324" s="68"/>
      <c r="AD324" s="68"/>
      <c r="AE324" s="68"/>
      <c r="AF324" s="68"/>
      <c r="AG324" s="68"/>
      <c r="AH324" s="68"/>
      <c r="AI324" s="68"/>
      <c r="AJ324" s="68"/>
      <c r="AK324" s="68"/>
      <c r="AL324" s="68"/>
    </row>
    <row r="325" spans="1:38" ht="12.75" customHeight="1" x14ac:dyDescent="0.2">
      <c r="A325" s="68"/>
      <c r="P325" s="68"/>
      <c r="Q325" s="68"/>
      <c r="R325" s="68"/>
      <c r="S325" s="68"/>
      <c r="T325" s="68"/>
      <c r="U325" s="68"/>
      <c r="V325" s="68"/>
      <c r="W325" s="68"/>
      <c r="X325" s="68"/>
      <c r="Y325" s="68"/>
      <c r="Z325" s="68"/>
      <c r="AA325" s="68"/>
      <c r="AB325" s="68"/>
      <c r="AC325" s="68"/>
      <c r="AD325" s="68"/>
      <c r="AE325" s="68"/>
      <c r="AF325" s="68"/>
      <c r="AG325" s="68"/>
      <c r="AH325" s="68"/>
      <c r="AI325" s="68"/>
      <c r="AJ325" s="68"/>
      <c r="AK325" s="68"/>
      <c r="AL325" s="68"/>
    </row>
    <row r="326" spans="1:38" ht="12.75" customHeight="1" x14ac:dyDescent="0.2">
      <c r="A326" s="68"/>
      <c r="P326" s="68"/>
      <c r="Q326" s="68"/>
      <c r="R326" s="68"/>
      <c r="S326" s="68"/>
      <c r="T326" s="68"/>
      <c r="U326" s="68"/>
      <c r="V326" s="68"/>
      <c r="W326" s="68"/>
      <c r="X326" s="68"/>
      <c r="Y326" s="68"/>
      <c r="Z326" s="68"/>
      <c r="AA326" s="68"/>
      <c r="AB326" s="68"/>
      <c r="AC326" s="68"/>
      <c r="AD326" s="68"/>
      <c r="AE326" s="68"/>
      <c r="AF326" s="68"/>
      <c r="AG326" s="68"/>
      <c r="AH326" s="68"/>
      <c r="AI326" s="68"/>
      <c r="AJ326" s="68"/>
      <c r="AK326" s="68"/>
      <c r="AL326" s="68"/>
    </row>
    <row r="327" spans="1:38" ht="12.75" customHeight="1" x14ac:dyDescent="0.2">
      <c r="A327" s="68"/>
      <c r="P327" s="68"/>
      <c r="Q327" s="68"/>
      <c r="R327" s="68"/>
      <c r="S327" s="68"/>
      <c r="T327" s="68"/>
      <c r="U327" s="68"/>
      <c r="V327" s="68"/>
      <c r="W327" s="68"/>
      <c r="X327" s="68"/>
      <c r="Y327" s="68"/>
      <c r="Z327" s="68"/>
      <c r="AA327" s="68"/>
      <c r="AB327" s="68"/>
      <c r="AC327" s="68"/>
      <c r="AD327" s="68"/>
      <c r="AE327" s="68"/>
      <c r="AF327" s="68"/>
      <c r="AG327" s="68"/>
      <c r="AH327" s="68"/>
      <c r="AI327" s="68"/>
      <c r="AJ327" s="68"/>
      <c r="AK327" s="68"/>
      <c r="AL327" s="68"/>
    </row>
    <row r="328" spans="1:38" ht="12.75" customHeight="1" x14ac:dyDescent="0.2">
      <c r="A328" s="68"/>
      <c r="P328" s="68"/>
      <c r="Q328" s="68"/>
      <c r="R328" s="68"/>
      <c r="S328" s="68"/>
      <c r="T328" s="68"/>
      <c r="U328" s="68"/>
      <c r="V328" s="68"/>
      <c r="W328" s="68"/>
      <c r="X328" s="68"/>
      <c r="Y328" s="68"/>
      <c r="Z328" s="68"/>
      <c r="AA328" s="68"/>
      <c r="AB328" s="68"/>
      <c r="AC328" s="68"/>
      <c r="AD328" s="68"/>
      <c r="AE328" s="68"/>
      <c r="AF328" s="68"/>
      <c r="AG328" s="68"/>
      <c r="AH328" s="68"/>
      <c r="AI328" s="68"/>
      <c r="AJ328" s="68"/>
      <c r="AK328" s="68"/>
      <c r="AL328" s="68"/>
    </row>
    <row r="329" spans="1:38" ht="12.75" customHeight="1" x14ac:dyDescent="0.2">
      <c r="A329" s="68"/>
      <c r="P329" s="68"/>
      <c r="Q329" s="68"/>
      <c r="R329" s="68"/>
      <c r="S329" s="68"/>
      <c r="T329" s="68"/>
      <c r="U329" s="68"/>
      <c r="V329" s="68"/>
      <c r="W329" s="68"/>
      <c r="X329" s="68"/>
      <c r="Y329" s="68"/>
      <c r="Z329" s="68"/>
      <c r="AA329" s="68"/>
      <c r="AB329" s="68"/>
      <c r="AC329" s="68"/>
      <c r="AD329" s="68"/>
      <c r="AE329" s="68"/>
      <c r="AF329" s="68"/>
      <c r="AG329" s="68"/>
      <c r="AH329" s="68"/>
      <c r="AI329" s="68"/>
      <c r="AJ329" s="68"/>
      <c r="AK329" s="68"/>
      <c r="AL329" s="68"/>
    </row>
    <row r="330" spans="1:38" ht="12.75" customHeight="1" x14ac:dyDescent="0.2">
      <c r="A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row>
    <row r="331" spans="1:38" ht="12.75" customHeight="1" x14ac:dyDescent="0.2">
      <c r="A331" s="68"/>
      <c r="P331" s="68"/>
      <c r="Q331" s="68"/>
      <c r="R331" s="68"/>
      <c r="S331" s="68"/>
      <c r="T331" s="68"/>
      <c r="U331" s="68"/>
      <c r="V331" s="68"/>
      <c r="W331" s="68"/>
      <c r="X331" s="68"/>
      <c r="Y331" s="68"/>
      <c r="Z331" s="68"/>
      <c r="AA331" s="68"/>
      <c r="AB331" s="68"/>
      <c r="AC331" s="68"/>
      <c r="AD331" s="68"/>
      <c r="AE331" s="68"/>
      <c r="AF331" s="68"/>
      <c r="AG331" s="68"/>
      <c r="AH331" s="68"/>
      <c r="AI331" s="68"/>
      <c r="AJ331" s="68"/>
      <c r="AK331" s="68"/>
      <c r="AL331" s="68"/>
    </row>
    <row r="332" spans="1:38" ht="12.75" customHeight="1" x14ac:dyDescent="0.2">
      <c r="A332" s="68"/>
      <c r="P332" s="68"/>
      <c r="Q332" s="68"/>
      <c r="R332" s="68"/>
      <c r="S332" s="68"/>
      <c r="T332" s="68"/>
      <c r="U332" s="68"/>
      <c r="V332" s="68"/>
      <c r="W332" s="68"/>
      <c r="X332" s="68"/>
      <c r="Y332" s="68"/>
      <c r="Z332" s="68"/>
      <c r="AA332" s="68"/>
      <c r="AB332" s="68"/>
      <c r="AC332" s="68"/>
      <c r="AD332" s="68"/>
      <c r="AE332" s="68"/>
      <c r="AF332" s="68"/>
      <c r="AG332" s="68"/>
      <c r="AH332" s="68"/>
      <c r="AI332" s="68"/>
      <c r="AJ332" s="68"/>
      <c r="AK332" s="68"/>
      <c r="AL332" s="68"/>
    </row>
    <row r="333" spans="1:38" ht="12.75" customHeight="1" x14ac:dyDescent="0.2">
      <c r="A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row>
    <row r="334" spans="1:38" ht="12.75" customHeight="1" x14ac:dyDescent="0.2">
      <c r="A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row>
    <row r="335" spans="1:38" ht="12.75" customHeight="1" x14ac:dyDescent="0.2">
      <c r="A335" s="68"/>
      <c r="P335" s="68"/>
      <c r="Q335" s="68"/>
      <c r="R335" s="68"/>
      <c r="S335" s="68"/>
      <c r="T335" s="68"/>
      <c r="U335" s="68"/>
      <c r="V335" s="68"/>
      <c r="W335" s="68"/>
      <c r="X335" s="68"/>
      <c r="Y335" s="68"/>
      <c r="Z335" s="68"/>
      <c r="AA335" s="68"/>
      <c r="AB335" s="68"/>
      <c r="AC335" s="68"/>
      <c r="AD335" s="68"/>
      <c r="AE335" s="68"/>
      <c r="AF335" s="68"/>
      <c r="AG335" s="68"/>
      <c r="AH335" s="68"/>
      <c r="AI335" s="68"/>
      <c r="AJ335" s="68"/>
      <c r="AK335" s="68"/>
      <c r="AL335" s="68"/>
    </row>
    <row r="336" spans="1:38" ht="12.75" customHeight="1" x14ac:dyDescent="0.2">
      <c r="A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row>
    <row r="337" spans="1:38" ht="12.75" customHeight="1" x14ac:dyDescent="0.2">
      <c r="A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row>
    <row r="338" spans="1:38" ht="12.75" customHeight="1" x14ac:dyDescent="0.2">
      <c r="A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row>
    <row r="339" spans="1:38" ht="12.75" customHeight="1" x14ac:dyDescent="0.2">
      <c r="A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row>
    <row r="340" spans="1:38" ht="12.75" customHeight="1" x14ac:dyDescent="0.2">
      <c r="A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row>
    <row r="341" spans="1:38" ht="12.75" customHeight="1" x14ac:dyDescent="0.2">
      <c r="A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row>
    <row r="342" spans="1:38" ht="12.75" customHeight="1" x14ac:dyDescent="0.2">
      <c r="A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row>
    <row r="343" spans="1:38" ht="12.75" customHeight="1" x14ac:dyDescent="0.2">
      <c r="A343" s="68"/>
      <c r="P343" s="68"/>
      <c r="Q343" s="68"/>
      <c r="R343" s="68"/>
      <c r="S343" s="68"/>
      <c r="T343" s="68"/>
      <c r="U343" s="68"/>
      <c r="V343" s="68"/>
      <c r="W343" s="68"/>
      <c r="X343" s="68"/>
      <c r="Y343" s="68"/>
      <c r="Z343" s="68"/>
      <c r="AA343" s="68"/>
      <c r="AB343" s="68"/>
      <c r="AC343" s="68"/>
      <c r="AD343" s="68"/>
      <c r="AE343" s="68"/>
      <c r="AF343" s="68"/>
      <c r="AG343" s="68"/>
      <c r="AH343" s="68"/>
      <c r="AI343" s="68"/>
      <c r="AJ343" s="68"/>
      <c r="AK343" s="68"/>
      <c r="AL343" s="68"/>
    </row>
    <row r="344" spans="1:38" ht="12.75" customHeight="1" x14ac:dyDescent="0.2">
      <c r="A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row>
    <row r="345" spans="1:38" ht="12.75" customHeight="1" x14ac:dyDescent="0.2">
      <c r="A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row>
    <row r="346" spans="1:38" ht="12.75" customHeight="1" x14ac:dyDescent="0.2">
      <c r="A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row>
    <row r="347" spans="1:38" ht="12.75" customHeight="1" x14ac:dyDescent="0.2">
      <c r="A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row>
    <row r="348" spans="1:38" ht="12.75" customHeight="1" x14ac:dyDescent="0.2">
      <c r="A348" s="68"/>
      <c r="P348" s="68"/>
      <c r="Q348" s="68"/>
      <c r="R348" s="68"/>
      <c r="S348" s="68"/>
      <c r="T348" s="68"/>
      <c r="U348" s="68"/>
      <c r="V348" s="68"/>
      <c r="W348" s="68"/>
      <c r="X348" s="68"/>
      <c r="Y348" s="68"/>
      <c r="Z348" s="68"/>
      <c r="AA348" s="68"/>
      <c r="AB348" s="68"/>
      <c r="AC348" s="68"/>
      <c r="AD348" s="68"/>
      <c r="AE348" s="68"/>
      <c r="AF348" s="68"/>
      <c r="AG348" s="68"/>
      <c r="AH348" s="68"/>
      <c r="AI348" s="68"/>
      <c r="AJ348" s="68"/>
      <c r="AK348" s="68"/>
      <c r="AL348" s="68"/>
    </row>
    <row r="349" spans="1:38" ht="12.75" customHeight="1" x14ac:dyDescent="0.2">
      <c r="A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row>
    <row r="350" spans="1:38" ht="12.75" customHeight="1" x14ac:dyDescent="0.2">
      <c r="A350" s="68"/>
      <c r="P350" s="68"/>
      <c r="Q350" s="68"/>
      <c r="R350" s="68"/>
      <c r="S350" s="68"/>
      <c r="T350" s="68"/>
      <c r="U350" s="68"/>
      <c r="V350" s="68"/>
      <c r="W350" s="68"/>
      <c r="X350" s="68"/>
      <c r="Y350" s="68"/>
      <c r="Z350" s="68"/>
      <c r="AA350" s="68"/>
      <c r="AB350" s="68"/>
      <c r="AC350" s="68"/>
      <c r="AD350" s="68"/>
      <c r="AE350" s="68"/>
      <c r="AF350" s="68"/>
      <c r="AG350" s="68"/>
      <c r="AH350" s="68"/>
      <c r="AI350" s="68"/>
      <c r="AJ350" s="68"/>
      <c r="AK350" s="68"/>
      <c r="AL350" s="68"/>
    </row>
    <row r="351" spans="1:38" ht="12.75" customHeight="1" x14ac:dyDescent="0.2">
      <c r="A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row>
    <row r="352" spans="1:38" ht="12.75" customHeight="1" x14ac:dyDescent="0.2">
      <c r="A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row>
    <row r="353" spans="1:38" ht="12.75" customHeight="1" x14ac:dyDescent="0.2">
      <c r="A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row>
    <row r="354" spans="1:38" ht="12.75" customHeight="1" x14ac:dyDescent="0.2">
      <c r="A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row>
    <row r="355" spans="1:38" ht="12.75" customHeight="1" x14ac:dyDescent="0.2">
      <c r="A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row>
    <row r="356" spans="1:38" ht="12.75" customHeight="1" x14ac:dyDescent="0.2">
      <c r="A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row>
    <row r="357" spans="1:38" ht="12.75" customHeight="1" x14ac:dyDescent="0.2">
      <c r="A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row>
    <row r="358" spans="1:38" ht="12.75" customHeight="1" x14ac:dyDescent="0.2">
      <c r="A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row>
    <row r="359" spans="1:38" ht="12.75" customHeight="1" x14ac:dyDescent="0.2">
      <c r="A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row>
    <row r="360" spans="1:38" ht="12.75" customHeight="1" x14ac:dyDescent="0.2">
      <c r="A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row>
    <row r="361" spans="1:38" ht="12.75" customHeight="1" x14ac:dyDescent="0.2">
      <c r="A361" s="68"/>
      <c r="P361" s="68"/>
      <c r="Q361" s="68"/>
      <c r="R361" s="68"/>
      <c r="S361" s="68"/>
      <c r="T361" s="68"/>
      <c r="U361" s="68"/>
      <c r="V361" s="68"/>
      <c r="W361" s="68"/>
      <c r="X361" s="68"/>
      <c r="Y361" s="68"/>
      <c r="Z361" s="68"/>
      <c r="AA361" s="68"/>
      <c r="AB361" s="68"/>
      <c r="AC361" s="68"/>
      <c r="AD361" s="68"/>
      <c r="AE361" s="68"/>
      <c r="AF361" s="68"/>
      <c r="AG361" s="68"/>
      <c r="AH361" s="68"/>
      <c r="AI361" s="68"/>
      <c r="AJ361" s="68"/>
      <c r="AK361" s="68"/>
      <c r="AL361" s="68"/>
    </row>
    <row r="362" spans="1:38" ht="12.75" customHeight="1" x14ac:dyDescent="0.2">
      <c r="A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row>
    <row r="363" spans="1:38" ht="12.75" customHeight="1" x14ac:dyDescent="0.2">
      <c r="A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row>
    <row r="364" spans="1:38" ht="12.75" customHeight="1" x14ac:dyDescent="0.2">
      <c r="A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row>
    <row r="365" spans="1:38" ht="12.75" customHeight="1" x14ac:dyDescent="0.2">
      <c r="A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row>
    <row r="366" spans="1:38" ht="12.75" customHeight="1" x14ac:dyDescent="0.2">
      <c r="A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row>
    <row r="367" spans="1:38" ht="12.75" customHeight="1" x14ac:dyDescent="0.2">
      <c r="A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row>
    <row r="368" spans="1:38" ht="12.75" customHeight="1" x14ac:dyDescent="0.2">
      <c r="A368" s="68"/>
      <c r="P368" s="68"/>
      <c r="Q368" s="68"/>
      <c r="R368" s="68"/>
      <c r="S368" s="68"/>
      <c r="T368" s="68"/>
      <c r="U368" s="68"/>
      <c r="V368" s="68"/>
      <c r="W368" s="68"/>
      <c r="X368" s="68"/>
      <c r="Y368" s="68"/>
      <c r="Z368" s="68"/>
      <c r="AA368" s="68"/>
      <c r="AB368" s="68"/>
      <c r="AC368" s="68"/>
      <c r="AD368" s="68"/>
      <c r="AE368" s="68"/>
      <c r="AF368" s="68"/>
      <c r="AG368" s="68"/>
      <c r="AH368" s="68"/>
      <c r="AI368" s="68"/>
      <c r="AJ368" s="68"/>
      <c r="AK368" s="68"/>
      <c r="AL368" s="68"/>
    </row>
    <row r="369" spans="1:38" ht="12.75" customHeight="1" x14ac:dyDescent="0.2">
      <c r="A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row>
    <row r="370" spans="1:38" ht="12.75" customHeight="1" x14ac:dyDescent="0.2">
      <c r="A370" s="68"/>
      <c r="P370" s="68"/>
      <c r="Q370" s="68"/>
      <c r="R370" s="68"/>
      <c r="S370" s="68"/>
      <c r="T370" s="68"/>
      <c r="U370" s="68"/>
      <c r="V370" s="68"/>
      <c r="W370" s="68"/>
      <c r="X370" s="68"/>
      <c r="Y370" s="68"/>
      <c r="Z370" s="68"/>
      <c r="AA370" s="68"/>
      <c r="AB370" s="68"/>
      <c r="AC370" s="68"/>
      <c r="AD370" s="68"/>
      <c r="AE370" s="68"/>
      <c r="AF370" s="68"/>
      <c r="AG370" s="68"/>
      <c r="AH370" s="68"/>
      <c r="AI370" s="68"/>
      <c r="AJ370" s="68"/>
      <c r="AK370" s="68"/>
      <c r="AL370" s="68"/>
    </row>
    <row r="371" spans="1:38" ht="12.75" customHeight="1" x14ac:dyDescent="0.2">
      <c r="A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row>
    <row r="372" spans="1:38" ht="12.75" customHeight="1" x14ac:dyDescent="0.2">
      <c r="A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row>
    <row r="373" spans="1:38" ht="12.75" customHeight="1" x14ac:dyDescent="0.2">
      <c r="A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row>
    <row r="374" spans="1:38" ht="12.75" customHeight="1" x14ac:dyDescent="0.2">
      <c r="A374" s="68"/>
      <c r="P374" s="68"/>
      <c r="Q374" s="68"/>
      <c r="R374" s="68"/>
      <c r="S374" s="68"/>
      <c r="T374" s="68"/>
      <c r="U374" s="68"/>
      <c r="V374" s="68"/>
      <c r="W374" s="68"/>
      <c r="X374" s="68"/>
      <c r="Y374" s="68"/>
      <c r="Z374" s="68"/>
      <c r="AA374" s="68"/>
      <c r="AB374" s="68"/>
      <c r="AC374" s="68"/>
      <c r="AD374" s="68"/>
      <c r="AE374" s="68"/>
      <c r="AF374" s="68"/>
      <c r="AG374" s="68"/>
      <c r="AH374" s="68"/>
      <c r="AI374" s="68"/>
      <c r="AJ374" s="68"/>
      <c r="AK374" s="68"/>
      <c r="AL374" s="68"/>
    </row>
    <row r="375" spans="1:38" ht="12.75" customHeight="1" x14ac:dyDescent="0.2">
      <c r="A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row>
    <row r="376" spans="1:38" ht="12.75" customHeight="1" x14ac:dyDescent="0.2">
      <c r="A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row>
    <row r="377" spans="1:38" ht="12.75" customHeight="1" x14ac:dyDescent="0.2">
      <c r="A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row>
    <row r="378" spans="1:38" ht="12.75" customHeight="1" x14ac:dyDescent="0.2">
      <c r="A378" s="68"/>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row>
    <row r="379" spans="1:38" ht="12.75" customHeight="1" x14ac:dyDescent="0.2">
      <c r="A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row>
    <row r="380" spans="1:38" ht="12.75" customHeight="1" x14ac:dyDescent="0.2">
      <c r="A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row>
    <row r="381" spans="1:38" ht="12.75" customHeight="1" x14ac:dyDescent="0.2">
      <c r="A381" s="68"/>
      <c r="P381" s="68"/>
      <c r="Q381" s="68"/>
      <c r="R381" s="68"/>
      <c r="S381" s="68"/>
      <c r="T381" s="68"/>
      <c r="U381" s="68"/>
      <c r="V381" s="68"/>
      <c r="W381" s="68"/>
      <c r="X381" s="68"/>
      <c r="Y381" s="68"/>
      <c r="Z381" s="68"/>
      <c r="AA381" s="68"/>
      <c r="AB381" s="68"/>
      <c r="AC381" s="68"/>
      <c r="AD381" s="68"/>
      <c r="AE381" s="68"/>
      <c r="AF381" s="68"/>
      <c r="AG381" s="68"/>
      <c r="AH381" s="68"/>
      <c r="AI381" s="68"/>
      <c r="AJ381" s="68"/>
      <c r="AK381" s="68"/>
      <c r="AL381" s="68"/>
    </row>
    <row r="382" spans="1:38" ht="12.75" customHeight="1" x14ac:dyDescent="0.2">
      <c r="A382" s="68"/>
      <c r="P382" s="68"/>
      <c r="Q382" s="68"/>
      <c r="R382" s="68"/>
      <c r="S382" s="68"/>
      <c r="T382" s="68"/>
      <c r="U382" s="68"/>
      <c r="V382" s="68"/>
      <c r="W382" s="68"/>
      <c r="X382" s="68"/>
      <c r="Y382" s="68"/>
      <c r="Z382" s="68"/>
      <c r="AA382" s="68"/>
      <c r="AB382" s="68"/>
      <c r="AC382" s="68"/>
      <c r="AD382" s="68"/>
      <c r="AE382" s="68"/>
      <c r="AF382" s="68"/>
      <c r="AG382" s="68"/>
      <c r="AH382" s="68"/>
      <c r="AI382" s="68"/>
      <c r="AJ382" s="68"/>
      <c r="AK382" s="68"/>
      <c r="AL382" s="68"/>
    </row>
    <row r="383" spans="1:38" ht="12.75" customHeight="1" x14ac:dyDescent="0.2">
      <c r="A383" s="68"/>
      <c r="P383" s="68"/>
      <c r="Q383" s="68"/>
      <c r="R383" s="68"/>
      <c r="S383" s="68"/>
      <c r="T383" s="68"/>
      <c r="U383" s="68"/>
      <c r="V383" s="68"/>
      <c r="W383" s="68"/>
      <c r="X383" s="68"/>
      <c r="Y383" s="68"/>
      <c r="Z383" s="68"/>
      <c r="AA383" s="68"/>
      <c r="AB383" s="68"/>
      <c r="AC383" s="68"/>
      <c r="AD383" s="68"/>
      <c r="AE383" s="68"/>
      <c r="AF383" s="68"/>
      <c r="AG383" s="68"/>
      <c r="AH383" s="68"/>
      <c r="AI383" s="68"/>
      <c r="AJ383" s="68"/>
      <c r="AK383" s="68"/>
      <c r="AL383" s="68"/>
    </row>
    <row r="384" spans="1:38" ht="12.75" customHeight="1" x14ac:dyDescent="0.2">
      <c r="A384" s="68"/>
      <c r="P384" s="68"/>
      <c r="Q384" s="68"/>
      <c r="R384" s="68"/>
      <c r="S384" s="68"/>
      <c r="T384" s="68"/>
      <c r="U384" s="68"/>
      <c r="V384" s="68"/>
      <c r="W384" s="68"/>
      <c r="X384" s="68"/>
      <c r="Y384" s="68"/>
      <c r="Z384" s="68"/>
      <c r="AA384" s="68"/>
      <c r="AB384" s="68"/>
      <c r="AC384" s="68"/>
      <c r="AD384" s="68"/>
      <c r="AE384" s="68"/>
      <c r="AF384" s="68"/>
      <c r="AG384" s="68"/>
      <c r="AH384" s="68"/>
      <c r="AI384" s="68"/>
      <c r="AJ384" s="68"/>
      <c r="AK384" s="68"/>
      <c r="AL384" s="68"/>
    </row>
    <row r="385" spans="1:38" ht="12.75" customHeight="1" x14ac:dyDescent="0.2">
      <c r="A385" s="68"/>
      <c r="P385" s="68"/>
      <c r="Q385" s="68"/>
      <c r="R385" s="68"/>
      <c r="S385" s="68"/>
      <c r="T385" s="68"/>
      <c r="U385" s="68"/>
      <c r="V385" s="68"/>
      <c r="W385" s="68"/>
      <c r="X385" s="68"/>
      <c r="Y385" s="68"/>
      <c r="Z385" s="68"/>
      <c r="AA385" s="68"/>
      <c r="AB385" s="68"/>
      <c r="AC385" s="68"/>
      <c r="AD385" s="68"/>
      <c r="AE385" s="68"/>
      <c r="AF385" s="68"/>
      <c r="AG385" s="68"/>
      <c r="AH385" s="68"/>
      <c r="AI385" s="68"/>
      <c r="AJ385" s="68"/>
      <c r="AK385" s="68"/>
      <c r="AL385" s="68"/>
    </row>
    <row r="386" spans="1:38" ht="12.75" customHeight="1" x14ac:dyDescent="0.2">
      <c r="A386" s="68"/>
      <c r="P386" s="68"/>
      <c r="Q386" s="68"/>
      <c r="R386" s="68"/>
      <c r="S386" s="68"/>
      <c r="T386" s="68"/>
      <c r="U386" s="68"/>
      <c r="V386" s="68"/>
      <c r="W386" s="68"/>
      <c r="X386" s="68"/>
      <c r="Y386" s="68"/>
      <c r="Z386" s="68"/>
      <c r="AA386" s="68"/>
      <c r="AB386" s="68"/>
      <c r="AC386" s="68"/>
      <c r="AD386" s="68"/>
      <c r="AE386" s="68"/>
      <c r="AF386" s="68"/>
      <c r="AG386" s="68"/>
      <c r="AH386" s="68"/>
      <c r="AI386" s="68"/>
      <c r="AJ386" s="68"/>
      <c r="AK386" s="68"/>
      <c r="AL386" s="68"/>
    </row>
    <row r="387" spans="1:38" ht="12.75" customHeight="1" x14ac:dyDescent="0.2">
      <c r="A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row>
    <row r="388" spans="1:38" ht="12.75" customHeight="1" x14ac:dyDescent="0.2">
      <c r="A388" s="68"/>
      <c r="P388" s="68"/>
      <c r="Q388" s="68"/>
      <c r="R388" s="68"/>
      <c r="S388" s="68"/>
      <c r="T388" s="68"/>
      <c r="U388" s="68"/>
      <c r="V388" s="68"/>
      <c r="W388" s="68"/>
      <c r="X388" s="68"/>
      <c r="Y388" s="68"/>
      <c r="Z388" s="68"/>
      <c r="AA388" s="68"/>
      <c r="AB388" s="68"/>
      <c r="AC388" s="68"/>
      <c r="AD388" s="68"/>
      <c r="AE388" s="68"/>
      <c r="AF388" s="68"/>
      <c r="AG388" s="68"/>
      <c r="AH388" s="68"/>
      <c r="AI388" s="68"/>
      <c r="AJ388" s="68"/>
      <c r="AK388" s="68"/>
      <c r="AL388" s="68"/>
    </row>
    <row r="389" spans="1:38" ht="12.75" customHeight="1" x14ac:dyDescent="0.2">
      <c r="A389" s="68"/>
      <c r="P389" s="68"/>
      <c r="Q389" s="68"/>
      <c r="R389" s="68"/>
      <c r="S389" s="68"/>
      <c r="T389" s="68"/>
      <c r="U389" s="68"/>
      <c r="V389" s="68"/>
      <c r="W389" s="68"/>
      <c r="X389" s="68"/>
      <c r="Y389" s="68"/>
      <c r="Z389" s="68"/>
      <c r="AA389" s="68"/>
      <c r="AB389" s="68"/>
      <c r="AC389" s="68"/>
      <c r="AD389" s="68"/>
      <c r="AE389" s="68"/>
      <c r="AF389" s="68"/>
      <c r="AG389" s="68"/>
      <c r="AH389" s="68"/>
      <c r="AI389" s="68"/>
      <c r="AJ389" s="68"/>
      <c r="AK389" s="68"/>
      <c r="AL389" s="68"/>
    </row>
    <row r="390" spans="1:38" ht="12.75" customHeight="1" x14ac:dyDescent="0.2">
      <c r="A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row>
    <row r="391" spans="1:38" ht="12.75" customHeight="1" x14ac:dyDescent="0.2">
      <c r="A391" s="68"/>
      <c r="P391" s="68"/>
      <c r="Q391" s="68"/>
      <c r="R391" s="68"/>
      <c r="S391" s="68"/>
      <c r="T391" s="68"/>
      <c r="U391" s="68"/>
      <c r="V391" s="68"/>
      <c r="W391" s="68"/>
      <c r="X391" s="68"/>
      <c r="Y391" s="68"/>
      <c r="Z391" s="68"/>
      <c r="AA391" s="68"/>
      <c r="AB391" s="68"/>
      <c r="AC391" s="68"/>
      <c r="AD391" s="68"/>
      <c r="AE391" s="68"/>
      <c r="AF391" s="68"/>
      <c r="AG391" s="68"/>
      <c r="AH391" s="68"/>
      <c r="AI391" s="68"/>
      <c r="AJ391" s="68"/>
      <c r="AK391" s="68"/>
      <c r="AL391" s="68"/>
    </row>
    <row r="392" spans="1:38" ht="12.75" customHeight="1" x14ac:dyDescent="0.2">
      <c r="A392" s="68"/>
      <c r="P392" s="68"/>
      <c r="Q392" s="68"/>
      <c r="R392" s="68"/>
      <c r="S392" s="68"/>
      <c r="T392" s="68"/>
      <c r="U392" s="68"/>
      <c r="V392" s="68"/>
      <c r="W392" s="68"/>
      <c r="X392" s="68"/>
      <c r="Y392" s="68"/>
      <c r="Z392" s="68"/>
      <c r="AA392" s="68"/>
      <c r="AB392" s="68"/>
      <c r="AC392" s="68"/>
      <c r="AD392" s="68"/>
      <c r="AE392" s="68"/>
      <c r="AF392" s="68"/>
      <c r="AG392" s="68"/>
      <c r="AH392" s="68"/>
      <c r="AI392" s="68"/>
      <c r="AJ392" s="68"/>
      <c r="AK392" s="68"/>
      <c r="AL392" s="68"/>
    </row>
    <row r="393" spans="1:38" ht="12.75" customHeight="1" x14ac:dyDescent="0.2">
      <c r="A393" s="68"/>
      <c r="P393" s="68"/>
      <c r="Q393" s="68"/>
      <c r="R393" s="68"/>
      <c r="S393" s="68"/>
      <c r="T393" s="68"/>
      <c r="U393" s="68"/>
      <c r="V393" s="68"/>
      <c r="W393" s="68"/>
      <c r="X393" s="68"/>
      <c r="Y393" s="68"/>
      <c r="Z393" s="68"/>
      <c r="AA393" s="68"/>
      <c r="AB393" s="68"/>
      <c r="AC393" s="68"/>
      <c r="AD393" s="68"/>
      <c r="AE393" s="68"/>
      <c r="AF393" s="68"/>
      <c r="AG393" s="68"/>
      <c r="AH393" s="68"/>
      <c r="AI393" s="68"/>
      <c r="AJ393" s="68"/>
      <c r="AK393" s="68"/>
      <c r="AL393" s="68"/>
    </row>
    <row r="394" spans="1:38" ht="12.75" customHeight="1" x14ac:dyDescent="0.2">
      <c r="A394" s="68"/>
      <c r="P394" s="68"/>
      <c r="Q394" s="68"/>
      <c r="R394" s="68"/>
      <c r="S394" s="68"/>
      <c r="T394" s="68"/>
      <c r="U394" s="68"/>
      <c r="V394" s="68"/>
      <c r="W394" s="68"/>
      <c r="X394" s="68"/>
      <c r="Y394" s="68"/>
      <c r="Z394" s="68"/>
      <c r="AA394" s="68"/>
      <c r="AB394" s="68"/>
      <c r="AC394" s="68"/>
      <c r="AD394" s="68"/>
      <c r="AE394" s="68"/>
      <c r="AF394" s="68"/>
      <c r="AG394" s="68"/>
      <c r="AH394" s="68"/>
      <c r="AI394" s="68"/>
      <c r="AJ394" s="68"/>
      <c r="AK394" s="68"/>
      <c r="AL394" s="68"/>
    </row>
    <row r="395" spans="1:38" ht="12.75" customHeight="1" x14ac:dyDescent="0.2">
      <c r="A395" s="68"/>
      <c r="P395" s="68"/>
      <c r="Q395" s="68"/>
      <c r="R395" s="68"/>
      <c r="S395" s="68"/>
      <c r="T395" s="68"/>
      <c r="U395" s="68"/>
      <c r="V395" s="68"/>
      <c r="W395" s="68"/>
      <c r="X395" s="68"/>
      <c r="Y395" s="68"/>
      <c r="Z395" s="68"/>
      <c r="AA395" s="68"/>
      <c r="AB395" s="68"/>
      <c r="AC395" s="68"/>
      <c r="AD395" s="68"/>
      <c r="AE395" s="68"/>
      <c r="AF395" s="68"/>
      <c r="AG395" s="68"/>
      <c r="AH395" s="68"/>
      <c r="AI395" s="68"/>
      <c r="AJ395" s="68"/>
      <c r="AK395" s="68"/>
      <c r="AL395" s="68"/>
    </row>
    <row r="396" spans="1:38" ht="12.75" customHeight="1" x14ac:dyDescent="0.2">
      <c r="A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row>
    <row r="397" spans="1:38" ht="12.75" customHeight="1" x14ac:dyDescent="0.2">
      <c r="A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row>
    <row r="398" spans="1:38" ht="12.75" customHeight="1" x14ac:dyDescent="0.2">
      <c r="A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row>
    <row r="399" spans="1:38" ht="12.75" customHeight="1" x14ac:dyDescent="0.2">
      <c r="A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row>
    <row r="400" spans="1:38" ht="12.75" customHeight="1" x14ac:dyDescent="0.2">
      <c r="A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row>
    <row r="401" spans="1:38" ht="12.75" customHeight="1" x14ac:dyDescent="0.2">
      <c r="A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row>
    <row r="402" spans="1:38" ht="12.75" customHeight="1" x14ac:dyDescent="0.2">
      <c r="A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row>
    <row r="403" spans="1:38" ht="12.75" customHeight="1" x14ac:dyDescent="0.2">
      <c r="A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row>
    <row r="404" spans="1:38" ht="12.75" customHeight="1" x14ac:dyDescent="0.2">
      <c r="A404" s="68"/>
      <c r="P404" s="68"/>
      <c r="Q404" s="68"/>
      <c r="R404" s="68"/>
      <c r="S404" s="68"/>
      <c r="T404" s="68"/>
      <c r="U404" s="68"/>
      <c r="V404" s="68"/>
      <c r="W404" s="68"/>
      <c r="X404" s="68"/>
      <c r="Y404" s="68"/>
      <c r="Z404" s="68"/>
      <c r="AA404" s="68"/>
      <c r="AB404" s="68"/>
      <c r="AC404" s="68"/>
      <c r="AD404" s="68"/>
      <c r="AE404" s="68"/>
      <c r="AF404" s="68"/>
      <c r="AG404" s="68"/>
      <c r="AH404" s="68"/>
      <c r="AI404" s="68"/>
      <c r="AJ404" s="68"/>
      <c r="AK404" s="68"/>
      <c r="AL404" s="68"/>
    </row>
    <row r="405" spans="1:38" ht="12.75" customHeight="1" x14ac:dyDescent="0.2">
      <c r="A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row>
    <row r="406" spans="1:38" ht="12.75" customHeight="1" x14ac:dyDescent="0.2">
      <c r="A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row>
    <row r="407" spans="1:38" ht="12.75" customHeight="1" x14ac:dyDescent="0.2">
      <c r="A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row>
    <row r="408" spans="1:38" ht="12.75" customHeight="1" x14ac:dyDescent="0.2">
      <c r="A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row>
    <row r="409" spans="1:38" ht="12.75" customHeight="1" x14ac:dyDescent="0.2">
      <c r="A409" s="68"/>
      <c r="P409" s="68"/>
      <c r="Q409" s="68"/>
      <c r="R409" s="68"/>
      <c r="S409" s="68"/>
      <c r="T409" s="68"/>
      <c r="U409" s="68"/>
      <c r="V409" s="68"/>
      <c r="W409" s="68"/>
      <c r="X409" s="68"/>
      <c r="Y409" s="68"/>
      <c r="Z409" s="68"/>
      <c r="AA409" s="68"/>
      <c r="AB409" s="68"/>
      <c r="AC409" s="68"/>
      <c r="AD409" s="68"/>
      <c r="AE409" s="68"/>
      <c r="AF409" s="68"/>
      <c r="AG409" s="68"/>
      <c r="AH409" s="68"/>
      <c r="AI409" s="68"/>
      <c r="AJ409" s="68"/>
      <c r="AK409" s="68"/>
      <c r="AL409" s="68"/>
    </row>
    <row r="410" spans="1:38" ht="12.75" customHeight="1" x14ac:dyDescent="0.2">
      <c r="A410" s="68"/>
      <c r="P410" s="68"/>
      <c r="Q410" s="68"/>
      <c r="R410" s="68"/>
      <c r="S410" s="68"/>
      <c r="T410" s="68"/>
      <c r="U410" s="68"/>
      <c r="V410" s="68"/>
      <c r="W410" s="68"/>
      <c r="X410" s="68"/>
      <c r="Y410" s="68"/>
      <c r="Z410" s="68"/>
      <c r="AA410" s="68"/>
      <c r="AB410" s="68"/>
      <c r="AC410" s="68"/>
      <c r="AD410" s="68"/>
      <c r="AE410" s="68"/>
      <c r="AF410" s="68"/>
      <c r="AG410" s="68"/>
      <c r="AH410" s="68"/>
      <c r="AI410" s="68"/>
      <c r="AJ410" s="68"/>
      <c r="AK410" s="68"/>
      <c r="AL410" s="68"/>
    </row>
    <row r="411" spans="1:38" ht="12.75" customHeight="1" x14ac:dyDescent="0.2">
      <c r="A411" s="68"/>
      <c r="P411" s="68"/>
      <c r="Q411" s="68"/>
      <c r="R411" s="68"/>
      <c r="S411" s="68"/>
      <c r="T411" s="68"/>
      <c r="U411" s="68"/>
      <c r="V411" s="68"/>
      <c r="W411" s="68"/>
      <c r="X411" s="68"/>
      <c r="Y411" s="68"/>
      <c r="Z411" s="68"/>
      <c r="AA411" s="68"/>
      <c r="AB411" s="68"/>
      <c r="AC411" s="68"/>
      <c r="AD411" s="68"/>
      <c r="AE411" s="68"/>
      <c r="AF411" s="68"/>
      <c r="AG411" s="68"/>
      <c r="AH411" s="68"/>
      <c r="AI411" s="68"/>
      <c r="AJ411" s="68"/>
      <c r="AK411" s="68"/>
      <c r="AL411" s="68"/>
    </row>
    <row r="412" spans="1:38" ht="12.75" customHeight="1" x14ac:dyDescent="0.2">
      <c r="A412" s="68"/>
      <c r="P412" s="68"/>
      <c r="Q412" s="68"/>
      <c r="R412" s="68"/>
      <c r="S412" s="68"/>
      <c r="T412" s="68"/>
      <c r="U412" s="68"/>
      <c r="V412" s="68"/>
      <c r="W412" s="68"/>
      <c r="X412" s="68"/>
      <c r="Y412" s="68"/>
      <c r="Z412" s="68"/>
      <c r="AA412" s="68"/>
      <c r="AB412" s="68"/>
      <c r="AC412" s="68"/>
      <c r="AD412" s="68"/>
      <c r="AE412" s="68"/>
      <c r="AF412" s="68"/>
      <c r="AG412" s="68"/>
      <c r="AH412" s="68"/>
      <c r="AI412" s="68"/>
      <c r="AJ412" s="68"/>
      <c r="AK412" s="68"/>
      <c r="AL412" s="68"/>
    </row>
    <row r="413" spans="1:38" ht="12.75" customHeight="1" x14ac:dyDescent="0.2">
      <c r="A413" s="68"/>
      <c r="P413" s="68"/>
      <c r="Q413" s="68"/>
      <c r="R413" s="68"/>
      <c r="S413" s="68"/>
      <c r="T413" s="68"/>
      <c r="U413" s="68"/>
      <c r="V413" s="68"/>
      <c r="W413" s="68"/>
      <c r="X413" s="68"/>
      <c r="Y413" s="68"/>
      <c r="Z413" s="68"/>
      <c r="AA413" s="68"/>
      <c r="AB413" s="68"/>
      <c r="AC413" s="68"/>
      <c r="AD413" s="68"/>
      <c r="AE413" s="68"/>
      <c r="AF413" s="68"/>
      <c r="AG413" s="68"/>
      <c r="AH413" s="68"/>
      <c r="AI413" s="68"/>
      <c r="AJ413" s="68"/>
      <c r="AK413" s="68"/>
      <c r="AL413" s="68"/>
    </row>
    <row r="414" spans="1:38" ht="12.75" customHeight="1" x14ac:dyDescent="0.2">
      <c r="A414" s="68"/>
      <c r="P414" s="68"/>
      <c r="Q414" s="68"/>
      <c r="R414" s="68"/>
      <c r="S414" s="68"/>
      <c r="T414" s="68"/>
      <c r="U414" s="68"/>
      <c r="V414" s="68"/>
      <c r="W414" s="68"/>
      <c r="X414" s="68"/>
      <c r="Y414" s="68"/>
      <c r="Z414" s="68"/>
      <c r="AA414" s="68"/>
      <c r="AB414" s="68"/>
      <c r="AC414" s="68"/>
      <c r="AD414" s="68"/>
      <c r="AE414" s="68"/>
      <c r="AF414" s="68"/>
      <c r="AG414" s="68"/>
      <c r="AH414" s="68"/>
      <c r="AI414" s="68"/>
      <c r="AJ414" s="68"/>
      <c r="AK414" s="68"/>
      <c r="AL414" s="68"/>
    </row>
    <row r="415" spans="1:38" ht="12.75" customHeight="1" x14ac:dyDescent="0.2">
      <c r="A415" s="68"/>
      <c r="P415" s="68"/>
      <c r="Q415" s="68"/>
      <c r="R415" s="68"/>
      <c r="S415" s="68"/>
      <c r="T415" s="68"/>
      <c r="U415" s="68"/>
      <c r="V415" s="68"/>
      <c r="W415" s="68"/>
      <c r="X415" s="68"/>
      <c r="Y415" s="68"/>
      <c r="Z415" s="68"/>
      <c r="AA415" s="68"/>
      <c r="AB415" s="68"/>
      <c r="AC415" s="68"/>
      <c r="AD415" s="68"/>
      <c r="AE415" s="68"/>
      <c r="AF415" s="68"/>
      <c r="AG415" s="68"/>
      <c r="AH415" s="68"/>
      <c r="AI415" s="68"/>
      <c r="AJ415" s="68"/>
      <c r="AK415" s="68"/>
      <c r="AL415" s="68"/>
    </row>
    <row r="416" spans="1:38" ht="12.75" customHeight="1" x14ac:dyDescent="0.2">
      <c r="A416" s="68"/>
      <c r="P416" s="68"/>
      <c r="Q416" s="68"/>
      <c r="R416" s="68"/>
      <c r="S416" s="68"/>
      <c r="T416" s="68"/>
      <c r="U416" s="68"/>
      <c r="V416" s="68"/>
      <c r="W416" s="68"/>
      <c r="X416" s="68"/>
      <c r="Y416" s="68"/>
      <c r="Z416" s="68"/>
      <c r="AA416" s="68"/>
      <c r="AB416" s="68"/>
      <c r="AC416" s="68"/>
      <c r="AD416" s="68"/>
      <c r="AE416" s="68"/>
      <c r="AF416" s="68"/>
      <c r="AG416" s="68"/>
      <c r="AH416" s="68"/>
      <c r="AI416" s="68"/>
      <c r="AJ416" s="68"/>
      <c r="AK416" s="68"/>
      <c r="AL416" s="68"/>
    </row>
    <row r="417" spans="1:38" ht="12.75" customHeight="1" x14ac:dyDescent="0.2">
      <c r="A417" s="68"/>
      <c r="P417" s="68"/>
      <c r="Q417" s="68"/>
      <c r="R417" s="68"/>
      <c r="S417" s="68"/>
      <c r="T417" s="68"/>
      <c r="U417" s="68"/>
      <c r="V417" s="68"/>
      <c r="W417" s="68"/>
      <c r="X417" s="68"/>
      <c r="Y417" s="68"/>
      <c r="Z417" s="68"/>
      <c r="AA417" s="68"/>
      <c r="AB417" s="68"/>
      <c r="AC417" s="68"/>
      <c r="AD417" s="68"/>
      <c r="AE417" s="68"/>
      <c r="AF417" s="68"/>
      <c r="AG417" s="68"/>
      <c r="AH417" s="68"/>
      <c r="AI417" s="68"/>
      <c r="AJ417" s="68"/>
      <c r="AK417" s="68"/>
      <c r="AL417" s="68"/>
    </row>
    <row r="418" spans="1:38" ht="12.75" customHeight="1" x14ac:dyDescent="0.2">
      <c r="A418" s="68"/>
      <c r="P418" s="68"/>
      <c r="Q418" s="68"/>
      <c r="R418" s="68"/>
      <c r="S418" s="68"/>
      <c r="T418" s="68"/>
      <c r="U418" s="68"/>
      <c r="V418" s="68"/>
      <c r="W418" s="68"/>
      <c r="X418" s="68"/>
      <c r="Y418" s="68"/>
      <c r="Z418" s="68"/>
      <c r="AA418" s="68"/>
      <c r="AB418" s="68"/>
      <c r="AC418" s="68"/>
      <c r="AD418" s="68"/>
      <c r="AE418" s="68"/>
      <c r="AF418" s="68"/>
      <c r="AG418" s="68"/>
      <c r="AH418" s="68"/>
      <c r="AI418" s="68"/>
      <c r="AJ418" s="68"/>
      <c r="AK418" s="68"/>
      <c r="AL418" s="68"/>
    </row>
    <row r="419" spans="1:38" ht="12.75" customHeight="1" x14ac:dyDescent="0.2">
      <c r="A419" s="68"/>
      <c r="P419" s="68"/>
      <c r="Q419" s="68"/>
      <c r="R419" s="68"/>
      <c r="S419" s="68"/>
      <c r="T419" s="68"/>
      <c r="U419" s="68"/>
      <c r="V419" s="68"/>
      <c r="W419" s="68"/>
      <c r="X419" s="68"/>
      <c r="Y419" s="68"/>
      <c r="Z419" s="68"/>
      <c r="AA419" s="68"/>
      <c r="AB419" s="68"/>
      <c r="AC419" s="68"/>
      <c r="AD419" s="68"/>
      <c r="AE419" s="68"/>
      <c r="AF419" s="68"/>
      <c r="AG419" s="68"/>
      <c r="AH419" s="68"/>
      <c r="AI419" s="68"/>
      <c r="AJ419" s="68"/>
      <c r="AK419" s="68"/>
      <c r="AL419" s="68"/>
    </row>
    <row r="420" spans="1:38" ht="12.75" customHeight="1" x14ac:dyDescent="0.2">
      <c r="A420" s="68"/>
      <c r="P420" s="68"/>
      <c r="Q420" s="68"/>
      <c r="R420" s="68"/>
      <c r="S420" s="68"/>
      <c r="T420" s="68"/>
      <c r="U420" s="68"/>
      <c r="V420" s="68"/>
      <c r="W420" s="68"/>
      <c r="X420" s="68"/>
      <c r="Y420" s="68"/>
      <c r="Z420" s="68"/>
      <c r="AA420" s="68"/>
      <c r="AB420" s="68"/>
      <c r="AC420" s="68"/>
      <c r="AD420" s="68"/>
      <c r="AE420" s="68"/>
      <c r="AF420" s="68"/>
      <c r="AG420" s="68"/>
      <c r="AH420" s="68"/>
      <c r="AI420" s="68"/>
      <c r="AJ420" s="68"/>
      <c r="AK420" s="68"/>
      <c r="AL420" s="68"/>
    </row>
    <row r="421" spans="1:38" ht="12.75" customHeight="1" x14ac:dyDescent="0.2">
      <c r="A421" s="68"/>
      <c r="P421" s="68"/>
      <c r="Q421" s="68"/>
      <c r="R421" s="68"/>
      <c r="S421" s="68"/>
      <c r="T421" s="68"/>
      <c r="U421" s="68"/>
      <c r="V421" s="68"/>
      <c r="W421" s="68"/>
      <c r="X421" s="68"/>
      <c r="Y421" s="68"/>
      <c r="Z421" s="68"/>
      <c r="AA421" s="68"/>
      <c r="AB421" s="68"/>
      <c r="AC421" s="68"/>
      <c r="AD421" s="68"/>
      <c r="AE421" s="68"/>
      <c r="AF421" s="68"/>
      <c r="AG421" s="68"/>
      <c r="AH421" s="68"/>
      <c r="AI421" s="68"/>
      <c r="AJ421" s="68"/>
      <c r="AK421" s="68"/>
      <c r="AL421" s="68"/>
    </row>
    <row r="422" spans="1:38" ht="12.75" customHeight="1" x14ac:dyDescent="0.2">
      <c r="A422" s="68"/>
      <c r="P422" s="68"/>
      <c r="Q422" s="68"/>
      <c r="R422" s="68"/>
      <c r="S422" s="68"/>
      <c r="T422" s="68"/>
      <c r="U422" s="68"/>
      <c r="V422" s="68"/>
      <c r="W422" s="68"/>
      <c r="X422" s="68"/>
      <c r="Y422" s="68"/>
      <c r="Z422" s="68"/>
      <c r="AA422" s="68"/>
      <c r="AB422" s="68"/>
      <c r="AC422" s="68"/>
      <c r="AD422" s="68"/>
      <c r="AE422" s="68"/>
      <c r="AF422" s="68"/>
      <c r="AG422" s="68"/>
      <c r="AH422" s="68"/>
      <c r="AI422" s="68"/>
      <c r="AJ422" s="68"/>
      <c r="AK422" s="68"/>
      <c r="AL422" s="68"/>
    </row>
    <row r="423" spans="1:38" ht="12.75" customHeight="1" x14ac:dyDescent="0.2">
      <c r="A423" s="68"/>
      <c r="P423" s="68"/>
      <c r="Q423" s="68"/>
      <c r="R423" s="68"/>
      <c r="S423" s="68"/>
      <c r="T423" s="68"/>
      <c r="U423" s="68"/>
      <c r="V423" s="68"/>
      <c r="W423" s="68"/>
      <c r="X423" s="68"/>
      <c r="Y423" s="68"/>
      <c r="Z423" s="68"/>
      <c r="AA423" s="68"/>
      <c r="AB423" s="68"/>
      <c r="AC423" s="68"/>
      <c r="AD423" s="68"/>
      <c r="AE423" s="68"/>
      <c r="AF423" s="68"/>
      <c r="AG423" s="68"/>
      <c r="AH423" s="68"/>
      <c r="AI423" s="68"/>
      <c r="AJ423" s="68"/>
      <c r="AK423" s="68"/>
      <c r="AL423" s="68"/>
    </row>
    <row r="424" spans="1:38" ht="12.75" customHeight="1" x14ac:dyDescent="0.2">
      <c r="A424" s="68"/>
      <c r="P424" s="68"/>
      <c r="Q424" s="68"/>
      <c r="R424" s="68"/>
      <c r="S424" s="68"/>
      <c r="T424" s="68"/>
      <c r="U424" s="68"/>
      <c r="V424" s="68"/>
      <c r="W424" s="68"/>
      <c r="X424" s="68"/>
      <c r="Y424" s="68"/>
      <c r="Z424" s="68"/>
      <c r="AA424" s="68"/>
      <c r="AB424" s="68"/>
      <c r="AC424" s="68"/>
      <c r="AD424" s="68"/>
      <c r="AE424" s="68"/>
      <c r="AF424" s="68"/>
      <c r="AG424" s="68"/>
      <c r="AH424" s="68"/>
      <c r="AI424" s="68"/>
      <c r="AJ424" s="68"/>
      <c r="AK424" s="68"/>
      <c r="AL424" s="68"/>
    </row>
    <row r="425" spans="1:38" ht="12.75" customHeight="1" x14ac:dyDescent="0.2">
      <c r="A425" s="68"/>
      <c r="P425" s="68"/>
      <c r="Q425" s="68"/>
      <c r="R425" s="68"/>
      <c r="S425" s="68"/>
      <c r="T425" s="68"/>
      <c r="U425" s="68"/>
      <c r="V425" s="68"/>
      <c r="W425" s="68"/>
      <c r="X425" s="68"/>
      <c r="Y425" s="68"/>
      <c r="Z425" s="68"/>
      <c r="AA425" s="68"/>
      <c r="AB425" s="68"/>
      <c r="AC425" s="68"/>
      <c r="AD425" s="68"/>
      <c r="AE425" s="68"/>
      <c r="AF425" s="68"/>
      <c r="AG425" s="68"/>
      <c r="AH425" s="68"/>
      <c r="AI425" s="68"/>
      <c r="AJ425" s="68"/>
      <c r="AK425" s="68"/>
      <c r="AL425" s="68"/>
    </row>
    <row r="426" spans="1:38" ht="12.75" customHeight="1" x14ac:dyDescent="0.2">
      <c r="A426" s="68"/>
      <c r="P426" s="68"/>
      <c r="Q426" s="68"/>
      <c r="R426" s="68"/>
      <c r="S426" s="68"/>
      <c r="T426" s="68"/>
      <c r="U426" s="68"/>
      <c r="V426" s="68"/>
      <c r="W426" s="68"/>
      <c r="X426" s="68"/>
      <c r="Y426" s="68"/>
      <c r="Z426" s="68"/>
      <c r="AA426" s="68"/>
      <c r="AB426" s="68"/>
      <c r="AC426" s="68"/>
      <c r="AD426" s="68"/>
      <c r="AE426" s="68"/>
      <c r="AF426" s="68"/>
      <c r="AG426" s="68"/>
      <c r="AH426" s="68"/>
      <c r="AI426" s="68"/>
      <c r="AJ426" s="68"/>
      <c r="AK426" s="68"/>
      <c r="AL426" s="68"/>
    </row>
    <row r="427" spans="1:38" ht="12.75" customHeight="1" x14ac:dyDescent="0.2">
      <c r="A427" s="68"/>
      <c r="P427" s="68"/>
      <c r="Q427" s="68"/>
      <c r="R427" s="68"/>
      <c r="S427" s="68"/>
      <c r="T427" s="68"/>
      <c r="U427" s="68"/>
      <c r="V427" s="68"/>
      <c r="W427" s="68"/>
      <c r="X427" s="68"/>
      <c r="Y427" s="68"/>
      <c r="Z427" s="68"/>
      <c r="AA427" s="68"/>
      <c r="AB427" s="68"/>
      <c r="AC427" s="68"/>
      <c r="AD427" s="68"/>
      <c r="AE427" s="68"/>
      <c r="AF427" s="68"/>
      <c r="AG427" s="68"/>
      <c r="AH427" s="68"/>
      <c r="AI427" s="68"/>
      <c r="AJ427" s="68"/>
      <c r="AK427" s="68"/>
      <c r="AL427" s="68"/>
    </row>
    <row r="428" spans="1:38" ht="12.75" customHeight="1" x14ac:dyDescent="0.2">
      <c r="A428" s="68"/>
      <c r="P428" s="68"/>
      <c r="Q428" s="68"/>
      <c r="R428" s="68"/>
      <c r="S428" s="68"/>
      <c r="T428" s="68"/>
      <c r="U428" s="68"/>
      <c r="V428" s="68"/>
      <c r="W428" s="68"/>
      <c r="X428" s="68"/>
      <c r="Y428" s="68"/>
      <c r="Z428" s="68"/>
      <c r="AA428" s="68"/>
      <c r="AB428" s="68"/>
      <c r="AC428" s="68"/>
      <c r="AD428" s="68"/>
      <c r="AE428" s="68"/>
      <c r="AF428" s="68"/>
      <c r="AG428" s="68"/>
      <c r="AH428" s="68"/>
      <c r="AI428" s="68"/>
      <c r="AJ428" s="68"/>
      <c r="AK428" s="68"/>
      <c r="AL428" s="68"/>
    </row>
    <row r="429" spans="1:38" ht="12.75" customHeight="1" x14ac:dyDescent="0.2">
      <c r="A429" s="68"/>
      <c r="P429" s="68"/>
      <c r="Q429" s="68"/>
      <c r="R429" s="68"/>
      <c r="S429" s="68"/>
      <c r="T429" s="68"/>
      <c r="U429" s="68"/>
      <c r="V429" s="68"/>
      <c r="W429" s="68"/>
      <c r="X429" s="68"/>
      <c r="Y429" s="68"/>
      <c r="Z429" s="68"/>
      <c r="AA429" s="68"/>
      <c r="AB429" s="68"/>
      <c r="AC429" s="68"/>
      <c r="AD429" s="68"/>
      <c r="AE429" s="68"/>
      <c r="AF429" s="68"/>
      <c r="AG429" s="68"/>
      <c r="AH429" s="68"/>
      <c r="AI429" s="68"/>
      <c r="AJ429" s="68"/>
      <c r="AK429" s="68"/>
      <c r="AL429" s="68"/>
    </row>
    <row r="430" spans="1:38" ht="12.75" customHeight="1" x14ac:dyDescent="0.2">
      <c r="A430" s="68"/>
      <c r="P430" s="68"/>
      <c r="Q430" s="68"/>
      <c r="R430" s="68"/>
      <c r="S430" s="68"/>
      <c r="T430" s="68"/>
      <c r="U430" s="68"/>
      <c r="V430" s="68"/>
      <c r="W430" s="68"/>
      <c r="X430" s="68"/>
      <c r="Y430" s="68"/>
      <c r="Z430" s="68"/>
      <c r="AA430" s="68"/>
      <c r="AB430" s="68"/>
      <c r="AC430" s="68"/>
      <c r="AD430" s="68"/>
      <c r="AE430" s="68"/>
      <c r="AF430" s="68"/>
      <c r="AG430" s="68"/>
      <c r="AH430" s="68"/>
      <c r="AI430" s="68"/>
      <c r="AJ430" s="68"/>
      <c r="AK430" s="68"/>
      <c r="AL430" s="68"/>
    </row>
    <row r="431" spans="1:38" ht="12.75" customHeight="1" x14ac:dyDescent="0.2">
      <c r="A431" s="68"/>
      <c r="P431" s="68"/>
      <c r="Q431" s="68"/>
      <c r="R431" s="68"/>
      <c r="S431" s="68"/>
      <c r="T431" s="68"/>
      <c r="U431" s="68"/>
      <c r="V431" s="68"/>
      <c r="W431" s="68"/>
      <c r="X431" s="68"/>
      <c r="Y431" s="68"/>
      <c r="Z431" s="68"/>
      <c r="AA431" s="68"/>
      <c r="AB431" s="68"/>
      <c r="AC431" s="68"/>
      <c r="AD431" s="68"/>
      <c r="AE431" s="68"/>
      <c r="AF431" s="68"/>
      <c r="AG431" s="68"/>
      <c r="AH431" s="68"/>
      <c r="AI431" s="68"/>
      <c r="AJ431" s="68"/>
      <c r="AK431" s="68"/>
      <c r="AL431" s="68"/>
    </row>
    <row r="432" spans="1:38" ht="12.75" customHeight="1" x14ac:dyDescent="0.2">
      <c r="A432" s="68"/>
      <c r="P432" s="68"/>
      <c r="Q432" s="68"/>
      <c r="R432" s="68"/>
      <c r="S432" s="68"/>
      <c r="T432" s="68"/>
      <c r="U432" s="68"/>
      <c r="V432" s="68"/>
      <c r="W432" s="68"/>
      <c r="X432" s="68"/>
      <c r="Y432" s="68"/>
      <c r="Z432" s="68"/>
      <c r="AA432" s="68"/>
      <c r="AB432" s="68"/>
      <c r="AC432" s="68"/>
      <c r="AD432" s="68"/>
      <c r="AE432" s="68"/>
      <c r="AF432" s="68"/>
      <c r="AG432" s="68"/>
      <c r="AH432" s="68"/>
      <c r="AI432" s="68"/>
      <c r="AJ432" s="68"/>
      <c r="AK432" s="68"/>
      <c r="AL432" s="68"/>
    </row>
    <row r="433" spans="1:38" ht="12.75" customHeight="1" x14ac:dyDescent="0.2">
      <c r="A433" s="68"/>
      <c r="P433" s="68"/>
      <c r="Q433" s="68"/>
      <c r="R433" s="68"/>
      <c r="S433" s="68"/>
      <c r="T433" s="68"/>
      <c r="U433" s="68"/>
      <c r="V433" s="68"/>
      <c r="W433" s="68"/>
      <c r="X433" s="68"/>
      <c r="Y433" s="68"/>
      <c r="Z433" s="68"/>
      <c r="AA433" s="68"/>
      <c r="AB433" s="68"/>
      <c r="AC433" s="68"/>
      <c r="AD433" s="68"/>
      <c r="AE433" s="68"/>
      <c r="AF433" s="68"/>
      <c r="AG433" s="68"/>
      <c r="AH433" s="68"/>
      <c r="AI433" s="68"/>
      <c r="AJ433" s="68"/>
      <c r="AK433" s="68"/>
      <c r="AL433" s="68"/>
    </row>
    <row r="434" spans="1:38" ht="12.75" customHeight="1" x14ac:dyDescent="0.2">
      <c r="A434" s="68"/>
      <c r="P434" s="68"/>
      <c r="Q434" s="68"/>
      <c r="R434" s="68"/>
      <c r="S434" s="68"/>
      <c r="T434" s="68"/>
      <c r="U434" s="68"/>
      <c r="V434" s="68"/>
      <c r="W434" s="68"/>
      <c r="X434" s="68"/>
      <c r="Y434" s="68"/>
      <c r="Z434" s="68"/>
      <c r="AA434" s="68"/>
      <c r="AB434" s="68"/>
      <c r="AC434" s="68"/>
      <c r="AD434" s="68"/>
      <c r="AE434" s="68"/>
      <c r="AF434" s="68"/>
      <c r="AG434" s="68"/>
      <c r="AH434" s="68"/>
      <c r="AI434" s="68"/>
      <c r="AJ434" s="68"/>
      <c r="AK434" s="68"/>
      <c r="AL434" s="68"/>
    </row>
    <row r="435" spans="1:38" ht="12.75" customHeight="1" x14ac:dyDescent="0.2">
      <c r="A435" s="68"/>
      <c r="P435" s="68"/>
      <c r="Q435" s="68"/>
      <c r="R435" s="68"/>
      <c r="S435" s="68"/>
      <c r="T435" s="68"/>
      <c r="U435" s="68"/>
      <c r="V435" s="68"/>
      <c r="W435" s="68"/>
      <c r="X435" s="68"/>
      <c r="Y435" s="68"/>
      <c r="Z435" s="68"/>
      <c r="AA435" s="68"/>
      <c r="AB435" s="68"/>
      <c r="AC435" s="68"/>
      <c r="AD435" s="68"/>
      <c r="AE435" s="68"/>
      <c r="AF435" s="68"/>
      <c r="AG435" s="68"/>
      <c r="AH435" s="68"/>
      <c r="AI435" s="68"/>
      <c r="AJ435" s="68"/>
      <c r="AK435" s="68"/>
      <c r="AL435" s="68"/>
    </row>
    <row r="436" spans="1:38" ht="12.75" customHeight="1" x14ac:dyDescent="0.2">
      <c r="A436" s="68"/>
      <c r="P436" s="68"/>
      <c r="Q436" s="68"/>
      <c r="R436" s="68"/>
      <c r="S436" s="68"/>
      <c r="T436" s="68"/>
      <c r="U436" s="68"/>
      <c r="V436" s="68"/>
      <c r="W436" s="68"/>
      <c r="X436" s="68"/>
      <c r="Y436" s="68"/>
      <c r="Z436" s="68"/>
      <c r="AA436" s="68"/>
      <c r="AB436" s="68"/>
      <c r="AC436" s="68"/>
      <c r="AD436" s="68"/>
      <c r="AE436" s="68"/>
      <c r="AF436" s="68"/>
      <c r="AG436" s="68"/>
      <c r="AH436" s="68"/>
      <c r="AI436" s="68"/>
      <c r="AJ436" s="68"/>
      <c r="AK436" s="68"/>
      <c r="AL436" s="68"/>
    </row>
    <row r="437" spans="1:38" ht="12.75" customHeight="1" x14ac:dyDescent="0.2">
      <c r="A437" s="68"/>
      <c r="P437" s="68"/>
      <c r="Q437" s="68"/>
      <c r="R437" s="68"/>
      <c r="S437" s="68"/>
      <c r="T437" s="68"/>
      <c r="U437" s="68"/>
      <c r="V437" s="68"/>
      <c r="W437" s="68"/>
      <c r="X437" s="68"/>
      <c r="Y437" s="68"/>
      <c r="Z437" s="68"/>
      <c r="AA437" s="68"/>
      <c r="AB437" s="68"/>
      <c r="AC437" s="68"/>
      <c r="AD437" s="68"/>
      <c r="AE437" s="68"/>
      <c r="AF437" s="68"/>
      <c r="AG437" s="68"/>
      <c r="AH437" s="68"/>
      <c r="AI437" s="68"/>
      <c r="AJ437" s="68"/>
      <c r="AK437" s="68"/>
      <c r="AL437" s="68"/>
    </row>
    <row r="438" spans="1:38" ht="12.75" customHeight="1" x14ac:dyDescent="0.2">
      <c r="A438" s="68"/>
      <c r="P438" s="68"/>
      <c r="Q438" s="68"/>
      <c r="R438" s="68"/>
      <c r="S438" s="68"/>
      <c r="T438" s="68"/>
      <c r="U438" s="68"/>
      <c r="V438" s="68"/>
      <c r="W438" s="68"/>
      <c r="X438" s="68"/>
      <c r="Y438" s="68"/>
      <c r="Z438" s="68"/>
      <c r="AA438" s="68"/>
      <c r="AB438" s="68"/>
      <c r="AC438" s="68"/>
      <c r="AD438" s="68"/>
      <c r="AE438" s="68"/>
      <c r="AF438" s="68"/>
      <c r="AG438" s="68"/>
      <c r="AH438" s="68"/>
      <c r="AI438" s="68"/>
      <c r="AJ438" s="68"/>
      <c r="AK438" s="68"/>
      <c r="AL438" s="68"/>
    </row>
    <row r="439" spans="1:38" ht="12.75" customHeight="1" x14ac:dyDescent="0.2">
      <c r="A439" s="68"/>
      <c r="P439" s="68"/>
      <c r="Q439" s="68"/>
      <c r="R439" s="68"/>
      <c r="S439" s="68"/>
      <c r="T439" s="68"/>
      <c r="U439" s="68"/>
      <c r="V439" s="68"/>
      <c r="W439" s="68"/>
      <c r="X439" s="68"/>
      <c r="Y439" s="68"/>
      <c r="Z439" s="68"/>
      <c r="AA439" s="68"/>
      <c r="AB439" s="68"/>
      <c r="AC439" s="68"/>
      <c r="AD439" s="68"/>
      <c r="AE439" s="68"/>
      <c r="AF439" s="68"/>
      <c r="AG439" s="68"/>
      <c r="AH439" s="68"/>
      <c r="AI439" s="68"/>
      <c r="AJ439" s="68"/>
      <c r="AK439" s="68"/>
      <c r="AL439" s="68"/>
    </row>
    <row r="440" spans="1:38" ht="12.75" customHeight="1" x14ac:dyDescent="0.2">
      <c r="A440" s="68"/>
      <c r="P440" s="68"/>
      <c r="Q440" s="68"/>
      <c r="R440" s="68"/>
      <c r="S440" s="68"/>
      <c r="T440" s="68"/>
      <c r="U440" s="68"/>
      <c r="V440" s="68"/>
      <c r="W440" s="68"/>
      <c r="X440" s="68"/>
      <c r="Y440" s="68"/>
      <c r="Z440" s="68"/>
      <c r="AA440" s="68"/>
      <c r="AB440" s="68"/>
      <c r="AC440" s="68"/>
      <c r="AD440" s="68"/>
      <c r="AE440" s="68"/>
      <c r="AF440" s="68"/>
      <c r="AG440" s="68"/>
      <c r="AH440" s="68"/>
      <c r="AI440" s="68"/>
      <c r="AJ440" s="68"/>
      <c r="AK440" s="68"/>
      <c r="AL440" s="68"/>
    </row>
    <row r="441" spans="1:38" ht="12.75" customHeight="1" x14ac:dyDescent="0.2">
      <c r="A441" s="68"/>
      <c r="P441" s="68"/>
      <c r="Q441" s="68"/>
      <c r="R441" s="68"/>
      <c r="S441" s="68"/>
      <c r="T441" s="68"/>
      <c r="U441" s="68"/>
      <c r="V441" s="68"/>
      <c r="W441" s="68"/>
      <c r="X441" s="68"/>
      <c r="Y441" s="68"/>
      <c r="Z441" s="68"/>
      <c r="AA441" s="68"/>
      <c r="AB441" s="68"/>
      <c r="AC441" s="68"/>
      <c r="AD441" s="68"/>
      <c r="AE441" s="68"/>
      <c r="AF441" s="68"/>
      <c r="AG441" s="68"/>
      <c r="AH441" s="68"/>
      <c r="AI441" s="68"/>
      <c r="AJ441" s="68"/>
      <c r="AK441" s="68"/>
      <c r="AL441" s="68"/>
    </row>
    <row r="442" spans="1:38" ht="12.75" customHeight="1" x14ac:dyDescent="0.2">
      <c r="A442" s="68"/>
      <c r="P442" s="68"/>
      <c r="Q442" s="68"/>
      <c r="R442" s="68"/>
      <c r="S442" s="68"/>
      <c r="T442" s="68"/>
      <c r="U442" s="68"/>
      <c r="V442" s="68"/>
      <c r="W442" s="68"/>
      <c r="X442" s="68"/>
      <c r="Y442" s="68"/>
      <c r="Z442" s="68"/>
      <c r="AA442" s="68"/>
      <c r="AB442" s="68"/>
      <c r="AC442" s="68"/>
      <c r="AD442" s="68"/>
      <c r="AE442" s="68"/>
      <c r="AF442" s="68"/>
      <c r="AG442" s="68"/>
      <c r="AH442" s="68"/>
      <c r="AI442" s="68"/>
      <c r="AJ442" s="68"/>
      <c r="AK442" s="68"/>
      <c r="AL442" s="68"/>
    </row>
    <row r="443" spans="1:38" ht="12.75" customHeight="1" x14ac:dyDescent="0.2">
      <c r="A443" s="68"/>
      <c r="P443" s="68"/>
      <c r="Q443" s="68"/>
      <c r="R443" s="68"/>
      <c r="S443" s="68"/>
      <c r="T443" s="68"/>
      <c r="U443" s="68"/>
      <c r="V443" s="68"/>
      <c r="W443" s="68"/>
      <c r="X443" s="68"/>
      <c r="Y443" s="68"/>
      <c r="Z443" s="68"/>
      <c r="AA443" s="68"/>
      <c r="AB443" s="68"/>
      <c r="AC443" s="68"/>
      <c r="AD443" s="68"/>
      <c r="AE443" s="68"/>
      <c r="AF443" s="68"/>
      <c r="AG443" s="68"/>
      <c r="AH443" s="68"/>
      <c r="AI443" s="68"/>
      <c r="AJ443" s="68"/>
      <c r="AK443" s="68"/>
      <c r="AL443" s="68"/>
    </row>
    <row r="444" spans="1:38" ht="12.75" customHeight="1" x14ac:dyDescent="0.2">
      <c r="A444" s="68"/>
      <c r="P444" s="68"/>
      <c r="Q444" s="68"/>
      <c r="R444" s="68"/>
      <c r="S444" s="68"/>
      <c r="T444" s="68"/>
      <c r="U444" s="68"/>
      <c r="V444" s="68"/>
      <c r="W444" s="68"/>
      <c r="X444" s="68"/>
      <c r="Y444" s="68"/>
      <c r="Z444" s="68"/>
      <c r="AA444" s="68"/>
      <c r="AB444" s="68"/>
      <c r="AC444" s="68"/>
      <c r="AD444" s="68"/>
      <c r="AE444" s="68"/>
      <c r="AF444" s="68"/>
      <c r="AG444" s="68"/>
      <c r="AH444" s="68"/>
      <c r="AI444" s="68"/>
      <c r="AJ444" s="68"/>
      <c r="AK444" s="68"/>
      <c r="AL444" s="68"/>
    </row>
    <row r="445" spans="1:38" ht="12.75" customHeight="1" x14ac:dyDescent="0.2">
      <c r="A445" s="68"/>
      <c r="P445" s="68"/>
      <c r="Q445" s="68"/>
      <c r="R445" s="68"/>
      <c r="S445" s="68"/>
      <c r="T445" s="68"/>
      <c r="U445" s="68"/>
      <c r="V445" s="68"/>
      <c r="W445" s="68"/>
      <c r="X445" s="68"/>
      <c r="Y445" s="68"/>
      <c r="Z445" s="68"/>
      <c r="AA445" s="68"/>
      <c r="AB445" s="68"/>
      <c r="AC445" s="68"/>
      <c r="AD445" s="68"/>
      <c r="AE445" s="68"/>
      <c r="AF445" s="68"/>
      <c r="AG445" s="68"/>
      <c r="AH445" s="68"/>
      <c r="AI445" s="68"/>
      <c r="AJ445" s="68"/>
      <c r="AK445" s="68"/>
      <c r="AL445" s="68"/>
    </row>
    <row r="446" spans="1:38" ht="12.75" customHeight="1" x14ac:dyDescent="0.2">
      <c r="A446" s="68"/>
      <c r="P446" s="68"/>
      <c r="Q446" s="68"/>
      <c r="R446" s="68"/>
      <c r="S446" s="68"/>
      <c r="T446" s="68"/>
      <c r="U446" s="68"/>
      <c r="V446" s="68"/>
      <c r="W446" s="68"/>
      <c r="X446" s="68"/>
      <c r="Y446" s="68"/>
      <c r="Z446" s="68"/>
      <c r="AA446" s="68"/>
      <c r="AB446" s="68"/>
      <c r="AC446" s="68"/>
      <c r="AD446" s="68"/>
      <c r="AE446" s="68"/>
      <c r="AF446" s="68"/>
      <c r="AG446" s="68"/>
      <c r="AH446" s="68"/>
      <c r="AI446" s="68"/>
      <c r="AJ446" s="68"/>
      <c r="AK446" s="68"/>
      <c r="AL446" s="68"/>
    </row>
    <row r="447" spans="1:38" ht="12.75" customHeight="1" x14ac:dyDescent="0.2">
      <c r="A447" s="68"/>
      <c r="P447" s="68"/>
      <c r="Q447" s="68"/>
      <c r="R447" s="68"/>
      <c r="S447" s="68"/>
      <c r="T447" s="68"/>
      <c r="U447" s="68"/>
      <c r="V447" s="68"/>
      <c r="W447" s="68"/>
      <c r="X447" s="68"/>
      <c r="Y447" s="68"/>
      <c r="Z447" s="68"/>
      <c r="AA447" s="68"/>
      <c r="AB447" s="68"/>
      <c r="AC447" s="68"/>
      <c r="AD447" s="68"/>
      <c r="AE447" s="68"/>
      <c r="AF447" s="68"/>
      <c r="AG447" s="68"/>
      <c r="AH447" s="68"/>
      <c r="AI447" s="68"/>
      <c r="AJ447" s="68"/>
      <c r="AK447" s="68"/>
      <c r="AL447" s="68"/>
    </row>
    <row r="448" spans="1:38" ht="12.75" customHeight="1" x14ac:dyDescent="0.2">
      <c r="A448" s="68"/>
      <c r="P448" s="68"/>
      <c r="Q448" s="68"/>
      <c r="R448" s="68"/>
      <c r="S448" s="68"/>
      <c r="T448" s="68"/>
      <c r="U448" s="68"/>
      <c r="V448" s="68"/>
      <c r="W448" s="68"/>
      <c r="X448" s="68"/>
      <c r="Y448" s="68"/>
      <c r="Z448" s="68"/>
      <c r="AA448" s="68"/>
      <c r="AB448" s="68"/>
      <c r="AC448" s="68"/>
      <c r="AD448" s="68"/>
      <c r="AE448" s="68"/>
      <c r="AF448" s="68"/>
      <c r="AG448" s="68"/>
      <c r="AH448" s="68"/>
      <c r="AI448" s="68"/>
      <c r="AJ448" s="68"/>
      <c r="AK448" s="68"/>
      <c r="AL448" s="68"/>
    </row>
    <row r="449" spans="1:38" ht="12.75" customHeight="1" x14ac:dyDescent="0.2">
      <c r="A449" s="68"/>
      <c r="P449" s="68"/>
      <c r="Q449" s="68"/>
      <c r="R449" s="68"/>
      <c r="S449" s="68"/>
      <c r="T449" s="68"/>
      <c r="U449" s="68"/>
      <c r="V449" s="68"/>
      <c r="W449" s="68"/>
      <c r="X449" s="68"/>
      <c r="Y449" s="68"/>
      <c r="Z449" s="68"/>
      <c r="AA449" s="68"/>
      <c r="AB449" s="68"/>
      <c r="AC449" s="68"/>
      <c r="AD449" s="68"/>
      <c r="AE449" s="68"/>
      <c r="AF449" s="68"/>
      <c r="AG449" s="68"/>
      <c r="AH449" s="68"/>
      <c r="AI449" s="68"/>
      <c r="AJ449" s="68"/>
      <c r="AK449" s="68"/>
      <c r="AL449" s="68"/>
    </row>
    <row r="450" spans="1:38" ht="12.75" customHeight="1" x14ac:dyDescent="0.2">
      <c r="A450" s="68"/>
      <c r="P450" s="68"/>
      <c r="Q450" s="68"/>
      <c r="R450" s="68"/>
      <c r="S450" s="68"/>
      <c r="T450" s="68"/>
      <c r="U450" s="68"/>
      <c r="V450" s="68"/>
      <c r="W450" s="68"/>
      <c r="X450" s="68"/>
      <c r="Y450" s="68"/>
      <c r="Z450" s="68"/>
      <c r="AA450" s="68"/>
      <c r="AB450" s="68"/>
      <c r="AC450" s="68"/>
      <c r="AD450" s="68"/>
      <c r="AE450" s="68"/>
      <c r="AF450" s="68"/>
      <c r="AG450" s="68"/>
      <c r="AH450" s="68"/>
      <c r="AI450" s="68"/>
      <c r="AJ450" s="68"/>
      <c r="AK450" s="68"/>
      <c r="AL450" s="68"/>
    </row>
    <row r="451" spans="1:38" ht="12.75" customHeight="1" x14ac:dyDescent="0.2">
      <c r="A451" s="68"/>
      <c r="P451" s="68"/>
      <c r="Q451" s="68"/>
      <c r="R451" s="68"/>
      <c r="S451" s="68"/>
      <c r="T451" s="68"/>
      <c r="U451" s="68"/>
      <c r="V451" s="68"/>
      <c r="W451" s="68"/>
      <c r="X451" s="68"/>
      <c r="Y451" s="68"/>
      <c r="Z451" s="68"/>
      <c r="AA451" s="68"/>
      <c r="AB451" s="68"/>
      <c r="AC451" s="68"/>
      <c r="AD451" s="68"/>
      <c r="AE451" s="68"/>
      <c r="AF451" s="68"/>
      <c r="AG451" s="68"/>
      <c r="AH451" s="68"/>
      <c r="AI451" s="68"/>
      <c r="AJ451" s="68"/>
      <c r="AK451" s="68"/>
      <c r="AL451" s="68"/>
    </row>
    <row r="452" spans="1:38" ht="12.75" customHeight="1" x14ac:dyDescent="0.2">
      <c r="A452" s="68"/>
      <c r="P452" s="68"/>
      <c r="Q452" s="68"/>
      <c r="R452" s="68"/>
      <c r="S452" s="68"/>
      <c r="T452" s="68"/>
      <c r="U452" s="68"/>
      <c r="V452" s="68"/>
      <c r="W452" s="68"/>
      <c r="X452" s="68"/>
      <c r="Y452" s="68"/>
      <c r="Z452" s="68"/>
      <c r="AA452" s="68"/>
      <c r="AB452" s="68"/>
      <c r="AC452" s="68"/>
      <c r="AD452" s="68"/>
      <c r="AE452" s="68"/>
      <c r="AF452" s="68"/>
      <c r="AG452" s="68"/>
      <c r="AH452" s="68"/>
      <c r="AI452" s="68"/>
      <c r="AJ452" s="68"/>
      <c r="AK452" s="68"/>
      <c r="AL452" s="68"/>
    </row>
    <row r="453" spans="1:38" ht="12.75" customHeight="1" x14ac:dyDescent="0.2">
      <c r="A453" s="68"/>
      <c r="P453" s="68"/>
      <c r="Q453" s="68"/>
      <c r="R453" s="68"/>
      <c r="S453" s="68"/>
      <c r="T453" s="68"/>
      <c r="U453" s="68"/>
      <c r="V453" s="68"/>
      <c r="W453" s="68"/>
      <c r="X453" s="68"/>
      <c r="Y453" s="68"/>
      <c r="Z453" s="68"/>
      <c r="AA453" s="68"/>
      <c r="AB453" s="68"/>
      <c r="AC453" s="68"/>
      <c r="AD453" s="68"/>
      <c r="AE453" s="68"/>
      <c r="AF453" s="68"/>
      <c r="AG453" s="68"/>
      <c r="AH453" s="68"/>
      <c r="AI453" s="68"/>
      <c r="AJ453" s="68"/>
      <c r="AK453" s="68"/>
      <c r="AL453" s="68"/>
    </row>
    <row r="454" spans="1:38" ht="12.75" customHeight="1" x14ac:dyDescent="0.2">
      <c r="A454" s="68"/>
      <c r="P454" s="68"/>
      <c r="Q454" s="68"/>
      <c r="R454" s="68"/>
      <c r="S454" s="68"/>
      <c r="T454" s="68"/>
      <c r="U454" s="68"/>
      <c r="V454" s="68"/>
      <c r="W454" s="68"/>
      <c r="X454" s="68"/>
      <c r="Y454" s="68"/>
      <c r="Z454" s="68"/>
      <c r="AA454" s="68"/>
      <c r="AB454" s="68"/>
      <c r="AC454" s="68"/>
      <c r="AD454" s="68"/>
      <c r="AE454" s="68"/>
      <c r="AF454" s="68"/>
      <c r="AG454" s="68"/>
      <c r="AH454" s="68"/>
      <c r="AI454" s="68"/>
      <c r="AJ454" s="68"/>
      <c r="AK454" s="68"/>
      <c r="AL454" s="68"/>
    </row>
    <row r="455" spans="1:38" ht="12.75" customHeight="1" x14ac:dyDescent="0.2">
      <c r="A455" s="68"/>
      <c r="P455" s="68"/>
      <c r="Q455" s="68"/>
      <c r="R455" s="68"/>
      <c r="S455" s="68"/>
      <c r="T455" s="68"/>
      <c r="U455" s="68"/>
      <c r="V455" s="68"/>
      <c r="W455" s="68"/>
      <c r="X455" s="68"/>
      <c r="Y455" s="68"/>
      <c r="Z455" s="68"/>
      <c r="AA455" s="68"/>
      <c r="AB455" s="68"/>
      <c r="AC455" s="68"/>
      <c r="AD455" s="68"/>
      <c r="AE455" s="68"/>
      <c r="AF455" s="68"/>
      <c r="AG455" s="68"/>
      <c r="AH455" s="68"/>
      <c r="AI455" s="68"/>
      <c r="AJ455" s="68"/>
      <c r="AK455" s="68"/>
      <c r="AL455" s="68"/>
    </row>
    <row r="456" spans="1:38" ht="12.75" customHeight="1" x14ac:dyDescent="0.2">
      <c r="A456" s="68"/>
      <c r="P456" s="68"/>
      <c r="Q456" s="68"/>
      <c r="R456" s="68"/>
      <c r="S456" s="68"/>
      <c r="T456" s="68"/>
      <c r="U456" s="68"/>
      <c r="V456" s="68"/>
      <c r="W456" s="68"/>
      <c r="X456" s="68"/>
      <c r="Y456" s="68"/>
      <c r="Z456" s="68"/>
      <c r="AA456" s="68"/>
      <c r="AB456" s="68"/>
      <c r="AC456" s="68"/>
      <c r="AD456" s="68"/>
      <c r="AE456" s="68"/>
      <c r="AF456" s="68"/>
      <c r="AG456" s="68"/>
      <c r="AH456" s="68"/>
      <c r="AI456" s="68"/>
      <c r="AJ456" s="68"/>
      <c r="AK456" s="68"/>
      <c r="AL456" s="68"/>
    </row>
    <row r="457" spans="1:38" ht="12.75" customHeight="1" x14ac:dyDescent="0.2">
      <c r="A457" s="68"/>
      <c r="P457" s="68"/>
      <c r="Q457" s="68"/>
      <c r="R457" s="68"/>
      <c r="S457" s="68"/>
      <c r="T457" s="68"/>
      <c r="U457" s="68"/>
      <c r="V457" s="68"/>
      <c r="W457" s="68"/>
      <c r="X457" s="68"/>
      <c r="Y457" s="68"/>
      <c r="Z457" s="68"/>
      <c r="AA457" s="68"/>
      <c r="AB457" s="68"/>
      <c r="AC457" s="68"/>
      <c r="AD457" s="68"/>
      <c r="AE457" s="68"/>
      <c r="AF457" s="68"/>
      <c r="AG457" s="68"/>
      <c r="AH457" s="68"/>
      <c r="AI457" s="68"/>
      <c r="AJ457" s="68"/>
      <c r="AK457" s="68"/>
      <c r="AL457" s="68"/>
    </row>
    <row r="458" spans="1:38" ht="12.75" customHeight="1" x14ac:dyDescent="0.2">
      <c r="A458" s="68"/>
      <c r="P458" s="68"/>
      <c r="Q458" s="68"/>
      <c r="R458" s="68"/>
      <c r="S458" s="68"/>
      <c r="T458" s="68"/>
      <c r="U458" s="68"/>
      <c r="V458" s="68"/>
      <c r="W458" s="68"/>
      <c r="X458" s="68"/>
      <c r="Y458" s="68"/>
      <c r="Z458" s="68"/>
      <c r="AA458" s="68"/>
      <c r="AB458" s="68"/>
      <c r="AC458" s="68"/>
      <c r="AD458" s="68"/>
      <c r="AE458" s="68"/>
      <c r="AF458" s="68"/>
      <c r="AG458" s="68"/>
      <c r="AH458" s="68"/>
      <c r="AI458" s="68"/>
      <c r="AJ458" s="68"/>
      <c r="AK458" s="68"/>
      <c r="AL458" s="68"/>
    </row>
    <row r="459" spans="1:38" ht="12.75" customHeight="1" x14ac:dyDescent="0.2">
      <c r="A459" s="68"/>
      <c r="P459" s="68"/>
      <c r="Q459" s="68"/>
      <c r="R459" s="68"/>
      <c r="S459" s="68"/>
      <c r="T459" s="68"/>
      <c r="U459" s="68"/>
      <c r="V459" s="68"/>
      <c r="W459" s="68"/>
      <c r="X459" s="68"/>
      <c r="Y459" s="68"/>
      <c r="Z459" s="68"/>
      <c r="AA459" s="68"/>
      <c r="AB459" s="68"/>
      <c r="AC459" s="68"/>
      <c r="AD459" s="68"/>
      <c r="AE459" s="68"/>
      <c r="AF459" s="68"/>
      <c r="AG459" s="68"/>
      <c r="AH459" s="68"/>
      <c r="AI459" s="68"/>
      <c r="AJ459" s="68"/>
      <c r="AK459" s="68"/>
      <c r="AL459" s="68"/>
    </row>
    <row r="460" spans="1:38" ht="12.75" customHeight="1" x14ac:dyDescent="0.2">
      <c r="A460" s="68"/>
      <c r="P460" s="68"/>
      <c r="Q460" s="68"/>
      <c r="R460" s="68"/>
      <c r="S460" s="68"/>
      <c r="T460" s="68"/>
      <c r="U460" s="68"/>
      <c r="V460" s="68"/>
      <c r="W460" s="68"/>
      <c r="X460" s="68"/>
      <c r="Y460" s="68"/>
      <c r="Z460" s="68"/>
      <c r="AA460" s="68"/>
      <c r="AB460" s="68"/>
      <c r="AC460" s="68"/>
      <c r="AD460" s="68"/>
      <c r="AE460" s="68"/>
      <c r="AF460" s="68"/>
      <c r="AG460" s="68"/>
      <c r="AH460" s="68"/>
      <c r="AI460" s="68"/>
      <c r="AJ460" s="68"/>
      <c r="AK460" s="68"/>
      <c r="AL460" s="68"/>
    </row>
    <row r="461" spans="1:38" ht="12.75" customHeight="1" x14ac:dyDescent="0.2">
      <c r="A461" s="68"/>
      <c r="P461" s="68"/>
      <c r="Q461" s="68"/>
      <c r="R461" s="68"/>
      <c r="S461" s="68"/>
      <c r="T461" s="68"/>
      <c r="U461" s="68"/>
      <c r="V461" s="68"/>
      <c r="W461" s="68"/>
      <c r="X461" s="68"/>
      <c r="Y461" s="68"/>
      <c r="Z461" s="68"/>
      <c r="AA461" s="68"/>
      <c r="AB461" s="68"/>
      <c r="AC461" s="68"/>
      <c r="AD461" s="68"/>
      <c r="AE461" s="68"/>
      <c r="AF461" s="68"/>
      <c r="AG461" s="68"/>
      <c r="AH461" s="68"/>
      <c r="AI461" s="68"/>
      <c r="AJ461" s="68"/>
      <c r="AK461" s="68"/>
      <c r="AL461" s="68"/>
    </row>
    <row r="462" spans="1:38" ht="12.75" customHeight="1" x14ac:dyDescent="0.2">
      <c r="A462" s="68"/>
      <c r="P462" s="68"/>
      <c r="Q462" s="68"/>
      <c r="R462" s="68"/>
      <c r="S462" s="68"/>
      <c r="T462" s="68"/>
      <c r="U462" s="68"/>
      <c r="V462" s="68"/>
      <c r="W462" s="68"/>
      <c r="X462" s="68"/>
      <c r="Y462" s="68"/>
      <c r="Z462" s="68"/>
      <c r="AA462" s="68"/>
      <c r="AB462" s="68"/>
      <c r="AC462" s="68"/>
      <c r="AD462" s="68"/>
      <c r="AE462" s="68"/>
      <c r="AF462" s="68"/>
      <c r="AG462" s="68"/>
      <c r="AH462" s="68"/>
      <c r="AI462" s="68"/>
      <c r="AJ462" s="68"/>
      <c r="AK462" s="68"/>
      <c r="AL462" s="68"/>
    </row>
    <row r="463" spans="1:38" ht="12.75" customHeight="1" x14ac:dyDescent="0.2">
      <c r="A463" s="68"/>
      <c r="P463" s="68"/>
      <c r="Q463" s="68"/>
      <c r="R463" s="68"/>
      <c r="S463" s="68"/>
      <c r="T463" s="68"/>
      <c r="U463" s="68"/>
      <c r="V463" s="68"/>
      <c r="W463" s="68"/>
      <c r="X463" s="68"/>
      <c r="Y463" s="68"/>
      <c r="Z463" s="68"/>
      <c r="AA463" s="68"/>
      <c r="AB463" s="68"/>
      <c r="AC463" s="68"/>
      <c r="AD463" s="68"/>
      <c r="AE463" s="68"/>
      <c r="AF463" s="68"/>
      <c r="AG463" s="68"/>
      <c r="AH463" s="68"/>
      <c r="AI463" s="68"/>
      <c r="AJ463" s="68"/>
      <c r="AK463" s="68"/>
      <c r="AL463" s="68"/>
    </row>
    <row r="464" spans="1:38" ht="12.75" customHeight="1" x14ac:dyDescent="0.2">
      <c r="A464" s="68"/>
      <c r="P464" s="68"/>
      <c r="Q464" s="68"/>
      <c r="R464" s="68"/>
      <c r="S464" s="68"/>
      <c r="T464" s="68"/>
      <c r="U464" s="68"/>
      <c r="V464" s="68"/>
      <c r="W464" s="68"/>
      <c r="X464" s="68"/>
      <c r="Y464" s="68"/>
      <c r="Z464" s="68"/>
      <c r="AA464" s="68"/>
      <c r="AB464" s="68"/>
      <c r="AC464" s="68"/>
      <c r="AD464" s="68"/>
      <c r="AE464" s="68"/>
      <c r="AF464" s="68"/>
      <c r="AG464" s="68"/>
      <c r="AH464" s="68"/>
      <c r="AI464" s="68"/>
      <c r="AJ464" s="68"/>
      <c r="AK464" s="68"/>
      <c r="AL464" s="68"/>
    </row>
    <row r="465" spans="1:38" ht="12.75" customHeight="1" x14ac:dyDescent="0.2">
      <c r="A465" s="68"/>
      <c r="P465" s="68"/>
      <c r="Q465" s="68"/>
      <c r="R465" s="68"/>
      <c r="S465" s="68"/>
      <c r="T465" s="68"/>
      <c r="U465" s="68"/>
      <c r="V465" s="68"/>
      <c r="W465" s="68"/>
      <c r="X465" s="68"/>
      <c r="Y465" s="68"/>
      <c r="Z465" s="68"/>
      <c r="AA465" s="68"/>
      <c r="AB465" s="68"/>
      <c r="AC465" s="68"/>
      <c r="AD465" s="68"/>
      <c r="AE465" s="68"/>
      <c r="AF465" s="68"/>
      <c r="AG465" s="68"/>
      <c r="AH465" s="68"/>
      <c r="AI465" s="68"/>
      <c r="AJ465" s="68"/>
      <c r="AK465" s="68"/>
      <c r="AL465" s="68"/>
    </row>
    <row r="466" spans="1:38" ht="12.75" customHeight="1" x14ac:dyDescent="0.2">
      <c r="A466" s="68"/>
      <c r="P466" s="68"/>
      <c r="Q466" s="68"/>
      <c r="R466" s="68"/>
      <c r="S466" s="68"/>
      <c r="T466" s="68"/>
      <c r="U466" s="68"/>
      <c r="V466" s="68"/>
      <c r="W466" s="68"/>
      <c r="X466" s="68"/>
      <c r="Y466" s="68"/>
      <c r="Z466" s="68"/>
      <c r="AA466" s="68"/>
      <c r="AB466" s="68"/>
      <c r="AC466" s="68"/>
      <c r="AD466" s="68"/>
      <c r="AE466" s="68"/>
      <c r="AF466" s="68"/>
      <c r="AG466" s="68"/>
      <c r="AH466" s="68"/>
      <c r="AI466" s="68"/>
      <c r="AJ466" s="68"/>
      <c r="AK466" s="68"/>
      <c r="AL466" s="68"/>
    </row>
    <row r="467" spans="1:38" ht="12.75" customHeight="1" x14ac:dyDescent="0.2">
      <c r="A467" s="68"/>
      <c r="P467" s="68"/>
      <c r="Q467" s="68"/>
      <c r="R467" s="68"/>
      <c r="S467" s="68"/>
      <c r="T467" s="68"/>
      <c r="U467" s="68"/>
      <c r="V467" s="68"/>
      <c r="W467" s="68"/>
      <c r="X467" s="68"/>
      <c r="Y467" s="68"/>
      <c r="Z467" s="68"/>
      <c r="AA467" s="68"/>
      <c r="AB467" s="68"/>
      <c r="AC467" s="68"/>
      <c r="AD467" s="68"/>
      <c r="AE467" s="68"/>
      <c r="AF467" s="68"/>
      <c r="AG467" s="68"/>
      <c r="AH467" s="68"/>
      <c r="AI467" s="68"/>
      <c r="AJ467" s="68"/>
      <c r="AK467" s="68"/>
      <c r="AL467" s="68"/>
    </row>
    <row r="468" spans="1:38" ht="12.75" customHeight="1" x14ac:dyDescent="0.2">
      <c r="A468" s="68"/>
      <c r="P468" s="68"/>
      <c r="Q468" s="68"/>
      <c r="R468" s="68"/>
      <c r="S468" s="68"/>
      <c r="T468" s="68"/>
      <c r="U468" s="68"/>
      <c r="V468" s="68"/>
      <c r="W468" s="68"/>
      <c r="X468" s="68"/>
      <c r="Y468" s="68"/>
      <c r="Z468" s="68"/>
      <c r="AA468" s="68"/>
      <c r="AB468" s="68"/>
      <c r="AC468" s="68"/>
      <c r="AD468" s="68"/>
      <c r="AE468" s="68"/>
      <c r="AF468" s="68"/>
      <c r="AG468" s="68"/>
      <c r="AH468" s="68"/>
      <c r="AI468" s="68"/>
      <c r="AJ468" s="68"/>
      <c r="AK468" s="68"/>
      <c r="AL468" s="68"/>
    </row>
    <row r="469" spans="1:38" ht="12.75" customHeight="1" x14ac:dyDescent="0.2">
      <c r="A469" s="68"/>
      <c r="P469" s="68"/>
      <c r="Q469" s="68"/>
      <c r="R469" s="68"/>
      <c r="S469" s="68"/>
      <c r="T469" s="68"/>
      <c r="U469" s="68"/>
      <c r="V469" s="68"/>
      <c r="W469" s="68"/>
      <c r="X469" s="68"/>
      <c r="Y469" s="68"/>
      <c r="Z469" s="68"/>
      <c r="AA469" s="68"/>
      <c r="AB469" s="68"/>
      <c r="AC469" s="68"/>
      <c r="AD469" s="68"/>
      <c r="AE469" s="68"/>
      <c r="AF469" s="68"/>
      <c r="AG469" s="68"/>
      <c r="AH469" s="68"/>
      <c r="AI469" s="68"/>
      <c r="AJ469" s="68"/>
      <c r="AK469" s="68"/>
      <c r="AL469" s="68"/>
    </row>
    <row r="470" spans="1:38" ht="12.75" customHeight="1" x14ac:dyDescent="0.2">
      <c r="A470" s="68"/>
      <c r="P470" s="68"/>
      <c r="Q470" s="68"/>
      <c r="R470" s="68"/>
      <c r="S470" s="68"/>
      <c r="T470" s="68"/>
      <c r="U470" s="68"/>
      <c r="V470" s="68"/>
      <c r="W470" s="68"/>
      <c r="X470" s="68"/>
      <c r="Y470" s="68"/>
      <c r="Z470" s="68"/>
      <c r="AA470" s="68"/>
      <c r="AB470" s="68"/>
      <c r="AC470" s="68"/>
      <c r="AD470" s="68"/>
      <c r="AE470" s="68"/>
      <c r="AF470" s="68"/>
      <c r="AG470" s="68"/>
      <c r="AH470" s="68"/>
      <c r="AI470" s="68"/>
      <c r="AJ470" s="68"/>
      <c r="AK470" s="68"/>
      <c r="AL470" s="68"/>
    </row>
    <row r="471" spans="1:38" ht="12.75" customHeight="1" x14ac:dyDescent="0.2">
      <c r="A471" s="68"/>
      <c r="P471" s="68"/>
      <c r="Q471" s="68"/>
      <c r="R471" s="68"/>
      <c r="S471" s="68"/>
      <c r="T471" s="68"/>
      <c r="U471" s="68"/>
      <c r="V471" s="68"/>
      <c r="W471" s="68"/>
      <c r="X471" s="68"/>
      <c r="Y471" s="68"/>
      <c r="Z471" s="68"/>
      <c r="AA471" s="68"/>
      <c r="AB471" s="68"/>
      <c r="AC471" s="68"/>
      <c r="AD471" s="68"/>
      <c r="AE471" s="68"/>
      <c r="AF471" s="68"/>
      <c r="AG471" s="68"/>
      <c r="AH471" s="68"/>
      <c r="AI471" s="68"/>
      <c r="AJ471" s="68"/>
      <c r="AK471" s="68"/>
      <c r="AL471" s="68"/>
    </row>
    <row r="472" spans="1:38" ht="12.75" customHeight="1" x14ac:dyDescent="0.2">
      <c r="A472" s="68"/>
      <c r="P472" s="68"/>
      <c r="Q472" s="68"/>
      <c r="R472" s="68"/>
      <c r="S472" s="68"/>
      <c r="T472" s="68"/>
      <c r="U472" s="68"/>
      <c r="V472" s="68"/>
      <c r="W472" s="68"/>
      <c r="X472" s="68"/>
      <c r="Y472" s="68"/>
      <c r="Z472" s="68"/>
      <c r="AA472" s="68"/>
      <c r="AB472" s="68"/>
      <c r="AC472" s="68"/>
      <c r="AD472" s="68"/>
      <c r="AE472" s="68"/>
      <c r="AF472" s="68"/>
      <c r="AG472" s="68"/>
      <c r="AH472" s="68"/>
      <c r="AI472" s="68"/>
      <c r="AJ472" s="68"/>
      <c r="AK472" s="68"/>
      <c r="AL472" s="68"/>
    </row>
    <row r="473" spans="1:38" ht="12.75" customHeight="1" x14ac:dyDescent="0.2">
      <c r="A473" s="68"/>
      <c r="P473" s="68"/>
      <c r="Q473" s="68"/>
      <c r="R473" s="68"/>
      <c r="S473" s="68"/>
      <c r="T473" s="68"/>
      <c r="U473" s="68"/>
      <c r="V473" s="68"/>
      <c r="W473" s="68"/>
      <c r="X473" s="68"/>
      <c r="Y473" s="68"/>
      <c r="Z473" s="68"/>
      <c r="AA473" s="68"/>
      <c r="AB473" s="68"/>
      <c r="AC473" s="68"/>
      <c r="AD473" s="68"/>
      <c r="AE473" s="68"/>
      <c r="AF473" s="68"/>
      <c r="AG473" s="68"/>
      <c r="AH473" s="68"/>
      <c r="AI473" s="68"/>
      <c r="AJ473" s="68"/>
      <c r="AK473" s="68"/>
      <c r="AL473" s="68"/>
    </row>
    <row r="474" spans="1:38" ht="12.75" customHeight="1" x14ac:dyDescent="0.2">
      <c r="A474" s="68"/>
      <c r="P474" s="68"/>
      <c r="Q474" s="68"/>
      <c r="R474" s="68"/>
      <c r="S474" s="68"/>
      <c r="T474" s="68"/>
      <c r="U474" s="68"/>
      <c r="V474" s="68"/>
      <c r="W474" s="68"/>
      <c r="X474" s="68"/>
      <c r="Y474" s="68"/>
      <c r="Z474" s="68"/>
      <c r="AA474" s="68"/>
      <c r="AB474" s="68"/>
      <c r="AC474" s="68"/>
      <c r="AD474" s="68"/>
      <c r="AE474" s="68"/>
      <c r="AF474" s="68"/>
      <c r="AG474" s="68"/>
      <c r="AH474" s="68"/>
      <c r="AI474" s="68"/>
      <c r="AJ474" s="68"/>
      <c r="AK474" s="68"/>
      <c r="AL474" s="68"/>
    </row>
    <row r="475" spans="1:38" ht="12.75" customHeight="1" x14ac:dyDescent="0.2">
      <c r="A475" s="68"/>
      <c r="P475" s="68"/>
      <c r="Q475" s="68"/>
      <c r="R475" s="68"/>
      <c r="S475" s="68"/>
      <c r="T475" s="68"/>
      <c r="U475" s="68"/>
      <c r="V475" s="68"/>
      <c r="W475" s="68"/>
      <c r="X475" s="68"/>
      <c r="Y475" s="68"/>
      <c r="Z475" s="68"/>
      <c r="AA475" s="68"/>
      <c r="AB475" s="68"/>
      <c r="AC475" s="68"/>
      <c r="AD475" s="68"/>
      <c r="AE475" s="68"/>
      <c r="AF475" s="68"/>
      <c r="AG475" s="68"/>
      <c r="AH475" s="68"/>
      <c r="AI475" s="68"/>
      <c r="AJ475" s="68"/>
      <c r="AK475" s="68"/>
      <c r="AL475" s="68"/>
    </row>
    <row r="476" spans="1:38" ht="12.75" customHeight="1" x14ac:dyDescent="0.2">
      <c r="A476" s="68"/>
      <c r="P476" s="68"/>
      <c r="Q476" s="68"/>
      <c r="R476" s="68"/>
      <c r="S476" s="68"/>
      <c r="T476" s="68"/>
      <c r="U476" s="68"/>
      <c r="V476" s="68"/>
      <c r="W476" s="68"/>
      <c r="X476" s="68"/>
      <c r="Y476" s="68"/>
      <c r="Z476" s="68"/>
      <c r="AA476" s="68"/>
      <c r="AB476" s="68"/>
      <c r="AC476" s="68"/>
      <c r="AD476" s="68"/>
      <c r="AE476" s="68"/>
      <c r="AF476" s="68"/>
      <c r="AG476" s="68"/>
      <c r="AH476" s="68"/>
      <c r="AI476" s="68"/>
      <c r="AJ476" s="68"/>
      <c r="AK476" s="68"/>
      <c r="AL476" s="68"/>
    </row>
    <row r="477" spans="1:38" ht="12.75" customHeight="1" x14ac:dyDescent="0.2">
      <c r="A477" s="68"/>
      <c r="P477" s="68"/>
      <c r="Q477" s="68"/>
      <c r="R477" s="68"/>
      <c r="S477" s="68"/>
      <c r="T477" s="68"/>
      <c r="U477" s="68"/>
      <c r="V477" s="68"/>
      <c r="W477" s="68"/>
      <c r="X477" s="68"/>
      <c r="Y477" s="68"/>
      <c r="Z477" s="68"/>
      <c r="AA477" s="68"/>
      <c r="AB477" s="68"/>
      <c r="AC477" s="68"/>
      <c r="AD477" s="68"/>
      <c r="AE477" s="68"/>
      <c r="AF477" s="68"/>
      <c r="AG477" s="68"/>
      <c r="AH477" s="68"/>
      <c r="AI477" s="68"/>
      <c r="AJ477" s="68"/>
      <c r="AK477" s="68"/>
      <c r="AL477" s="68"/>
    </row>
    <row r="478" spans="1:38" ht="12.75" customHeight="1" x14ac:dyDescent="0.2">
      <c r="A478" s="68"/>
      <c r="P478" s="68"/>
      <c r="Q478" s="68"/>
      <c r="R478" s="68"/>
      <c r="S478" s="68"/>
      <c r="T478" s="68"/>
      <c r="U478" s="68"/>
      <c r="V478" s="68"/>
      <c r="W478" s="68"/>
      <c r="X478" s="68"/>
      <c r="Y478" s="68"/>
      <c r="Z478" s="68"/>
      <c r="AA478" s="68"/>
      <c r="AB478" s="68"/>
      <c r="AC478" s="68"/>
      <c r="AD478" s="68"/>
      <c r="AE478" s="68"/>
      <c r="AF478" s="68"/>
      <c r="AG478" s="68"/>
      <c r="AH478" s="68"/>
      <c r="AI478" s="68"/>
      <c r="AJ478" s="68"/>
      <c r="AK478" s="68"/>
      <c r="AL478" s="68"/>
    </row>
    <row r="479" spans="1:38" ht="12.75" customHeight="1" x14ac:dyDescent="0.2">
      <c r="A479" s="68"/>
      <c r="P479" s="68"/>
      <c r="Q479" s="68"/>
      <c r="R479" s="68"/>
      <c r="S479" s="68"/>
      <c r="T479" s="68"/>
      <c r="U479" s="68"/>
      <c r="V479" s="68"/>
      <c r="W479" s="68"/>
      <c r="X479" s="68"/>
      <c r="Y479" s="68"/>
      <c r="Z479" s="68"/>
      <c r="AA479" s="68"/>
      <c r="AB479" s="68"/>
      <c r="AC479" s="68"/>
      <c r="AD479" s="68"/>
      <c r="AE479" s="68"/>
      <c r="AF479" s="68"/>
      <c r="AG479" s="68"/>
      <c r="AH479" s="68"/>
      <c r="AI479" s="68"/>
      <c r="AJ479" s="68"/>
      <c r="AK479" s="68"/>
      <c r="AL479" s="68"/>
    </row>
    <row r="480" spans="1:38" ht="12.75" customHeight="1" x14ac:dyDescent="0.2">
      <c r="A480" s="68"/>
      <c r="P480" s="68"/>
      <c r="Q480" s="68"/>
      <c r="R480" s="68"/>
      <c r="S480" s="68"/>
      <c r="T480" s="68"/>
      <c r="U480" s="68"/>
      <c r="V480" s="68"/>
      <c r="W480" s="68"/>
      <c r="X480" s="68"/>
      <c r="Y480" s="68"/>
      <c r="Z480" s="68"/>
      <c r="AA480" s="68"/>
      <c r="AB480" s="68"/>
      <c r="AC480" s="68"/>
      <c r="AD480" s="68"/>
      <c r="AE480" s="68"/>
      <c r="AF480" s="68"/>
      <c r="AG480" s="68"/>
      <c r="AH480" s="68"/>
      <c r="AI480" s="68"/>
      <c r="AJ480" s="68"/>
      <c r="AK480" s="68"/>
      <c r="AL480" s="68"/>
    </row>
    <row r="481" spans="1:38" ht="12.75" customHeight="1" x14ac:dyDescent="0.2">
      <c r="A481" s="68"/>
      <c r="P481" s="68"/>
      <c r="Q481" s="68"/>
      <c r="R481" s="68"/>
      <c r="S481" s="68"/>
      <c r="T481" s="68"/>
      <c r="U481" s="68"/>
      <c r="V481" s="68"/>
      <c r="W481" s="68"/>
      <c r="X481" s="68"/>
      <c r="Y481" s="68"/>
      <c r="Z481" s="68"/>
      <c r="AA481" s="68"/>
      <c r="AB481" s="68"/>
      <c r="AC481" s="68"/>
      <c r="AD481" s="68"/>
      <c r="AE481" s="68"/>
      <c r="AF481" s="68"/>
      <c r="AG481" s="68"/>
      <c r="AH481" s="68"/>
      <c r="AI481" s="68"/>
      <c r="AJ481" s="68"/>
      <c r="AK481" s="68"/>
      <c r="AL481" s="68"/>
    </row>
    <row r="482" spans="1:38" ht="12.75" customHeight="1" x14ac:dyDescent="0.2">
      <c r="A482" s="68"/>
      <c r="P482" s="68"/>
      <c r="Q482" s="68"/>
      <c r="R482" s="68"/>
      <c r="S482" s="68"/>
      <c r="T482" s="68"/>
      <c r="U482" s="68"/>
      <c r="V482" s="68"/>
      <c r="W482" s="68"/>
      <c r="X482" s="68"/>
      <c r="Y482" s="68"/>
      <c r="Z482" s="68"/>
      <c r="AA482" s="68"/>
      <c r="AB482" s="68"/>
      <c r="AC482" s="68"/>
      <c r="AD482" s="68"/>
      <c r="AE482" s="68"/>
      <c r="AF482" s="68"/>
      <c r="AG482" s="68"/>
      <c r="AH482" s="68"/>
      <c r="AI482" s="68"/>
      <c r="AJ482" s="68"/>
      <c r="AK482" s="68"/>
      <c r="AL482" s="68"/>
    </row>
    <row r="483" spans="1:38" ht="12.75" customHeight="1" x14ac:dyDescent="0.2">
      <c r="A483" s="68"/>
      <c r="P483" s="68"/>
      <c r="Q483" s="68"/>
      <c r="R483" s="68"/>
      <c r="S483" s="68"/>
      <c r="T483" s="68"/>
      <c r="U483" s="68"/>
      <c r="V483" s="68"/>
      <c r="W483" s="68"/>
      <c r="X483" s="68"/>
      <c r="Y483" s="68"/>
      <c r="Z483" s="68"/>
      <c r="AA483" s="68"/>
      <c r="AB483" s="68"/>
      <c r="AC483" s="68"/>
      <c r="AD483" s="68"/>
      <c r="AE483" s="68"/>
      <c r="AF483" s="68"/>
      <c r="AG483" s="68"/>
      <c r="AH483" s="68"/>
      <c r="AI483" s="68"/>
      <c r="AJ483" s="68"/>
      <c r="AK483" s="68"/>
      <c r="AL483" s="68"/>
    </row>
    <row r="484" spans="1:38" ht="12.75" customHeight="1" x14ac:dyDescent="0.2">
      <c r="A484" s="68"/>
      <c r="P484" s="68"/>
      <c r="Q484" s="68"/>
      <c r="R484" s="68"/>
      <c r="S484" s="68"/>
      <c r="T484" s="68"/>
      <c r="U484" s="68"/>
      <c r="V484" s="68"/>
      <c r="W484" s="68"/>
      <c r="X484" s="68"/>
      <c r="Y484" s="68"/>
      <c r="Z484" s="68"/>
      <c r="AA484" s="68"/>
      <c r="AB484" s="68"/>
      <c r="AC484" s="68"/>
      <c r="AD484" s="68"/>
      <c r="AE484" s="68"/>
      <c r="AF484" s="68"/>
      <c r="AG484" s="68"/>
      <c r="AH484" s="68"/>
      <c r="AI484" s="68"/>
      <c r="AJ484" s="68"/>
      <c r="AK484" s="68"/>
      <c r="AL484" s="68"/>
    </row>
    <row r="485" spans="1:38" ht="12.75" customHeight="1" x14ac:dyDescent="0.2">
      <c r="A485" s="68"/>
      <c r="P485" s="68"/>
      <c r="Q485" s="68"/>
      <c r="R485" s="68"/>
      <c r="S485" s="68"/>
      <c r="T485" s="68"/>
      <c r="U485" s="68"/>
      <c r="V485" s="68"/>
      <c r="W485" s="68"/>
      <c r="X485" s="68"/>
      <c r="Y485" s="68"/>
      <c r="Z485" s="68"/>
      <c r="AA485" s="68"/>
      <c r="AB485" s="68"/>
      <c r="AC485" s="68"/>
      <c r="AD485" s="68"/>
      <c r="AE485" s="68"/>
      <c r="AF485" s="68"/>
      <c r="AG485" s="68"/>
      <c r="AH485" s="68"/>
      <c r="AI485" s="68"/>
      <c r="AJ485" s="68"/>
      <c r="AK485" s="68"/>
      <c r="AL485" s="68"/>
    </row>
    <row r="486" spans="1:38" ht="12.75" customHeight="1" x14ac:dyDescent="0.2">
      <c r="A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row>
    <row r="487" spans="1:38" ht="12.75" customHeight="1" x14ac:dyDescent="0.2">
      <c r="A487" s="68"/>
      <c r="P487" s="68"/>
      <c r="Q487" s="68"/>
      <c r="R487" s="68"/>
      <c r="S487" s="68"/>
      <c r="T487" s="68"/>
      <c r="U487" s="68"/>
      <c r="V487" s="68"/>
      <c r="W487" s="68"/>
      <c r="X487" s="68"/>
      <c r="Y487" s="68"/>
      <c r="Z487" s="68"/>
      <c r="AA487" s="68"/>
      <c r="AB487" s="68"/>
      <c r="AC487" s="68"/>
      <c r="AD487" s="68"/>
      <c r="AE487" s="68"/>
      <c r="AF487" s="68"/>
      <c r="AG487" s="68"/>
      <c r="AH487" s="68"/>
      <c r="AI487" s="68"/>
      <c r="AJ487" s="68"/>
      <c r="AK487" s="68"/>
      <c r="AL487" s="68"/>
    </row>
    <row r="488" spans="1:38" ht="12.75" customHeight="1" x14ac:dyDescent="0.2">
      <c r="A488" s="68"/>
      <c r="P488" s="68"/>
      <c r="Q488" s="68"/>
      <c r="R488" s="68"/>
      <c r="S488" s="68"/>
      <c r="T488" s="68"/>
      <c r="U488" s="68"/>
      <c r="V488" s="68"/>
      <c r="W488" s="68"/>
      <c r="X488" s="68"/>
      <c r="Y488" s="68"/>
      <c r="Z488" s="68"/>
      <c r="AA488" s="68"/>
      <c r="AB488" s="68"/>
      <c r="AC488" s="68"/>
      <c r="AD488" s="68"/>
      <c r="AE488" s="68"/>
      <c r="AF488" s="68"/>
      <c r="AG488" s="68"/>
      <c r="AH488" s="68"/>
      <c r="AI488" s="68"/>
      <c r="AJ488" s="68"/>
      <c r="AK488" s="68"/>
      <c r="AL488" s="68"/>
    </row>
    <row r="489" spans="1:38" ht="12.75" customHeight="1" x14ac:dyDescent="0.2">
      <c r="A489" s="68"/>
      <c r="P489" s="68"/>
      <c r="Q489" s="68"/>
      <c r="R489" s="68"/>
      <c r="S489" s="68"/>
      <c r="T489" s="68"/>
      <c r="U489" s="68"/>
      <c r="V489" s="68"/>
      <c r="W489" s="68"/>
      <c r="X489" s="68"/>
      <c r="Y489" s="68"/>
      <c r="Z489" s="68"/>
      <c r="AA489" s="68"/>
      <c r="AB489" s="68"/>
      <c r="AC489" s="68"/>
      <c r="AD489" s="68"/>
      <c r="AE489" s="68"/>
      <c r="AF489" s="68"/>
      <c r="AG489" s="68"/>
      <c r="AH489" s="68"/>
      <c r="AI489" s="68"/>
      <c r="AJ489" s="68"/>
      <c r="AK489" s="68"/>
      <c r="AL489" s="68"/>
    </row>
    <row r="490" spans="1:38" ht="12.75" customHeight="1" x14ac:dyDescent="0.2">
      <c r="A490" s="68"/>
      <c r="P490" s="68"/>
      <c r="Q490" s="68"/>
      <c r="R490" s="68"/>
      <c r="S490" s="68"/>
      <c r="T490" s="68"/>
      <c r="U490" s="68"/>
      <c r="V490" s="68"/>
      <c r="W490" s="68"/>
      <c r="X490" s="68"/>
      <c r="Y490" s="68"/>
      <c r="Z490" s="68"/>
      <c r="AA490" s="68"/>
      <c r="AB490" s="68"/>
      <c r="AC490" s="68"/>
      <c r="AD490" s="68"/>
      <c r="AE490" s="68"/>
      <c r="AF490" s="68"/>
      <c r="AG490" s="68"/>
      <c r="AH490" s="68"/>
      <c r="AI490" s="68"/>
      <c r="AJ490" s="68"/>
      <c r="AK490" s="68"/>
      <c r="AL490" s="68"/>
    </row>
    <row r="491" spans="1:38" ht="12.75" customHeight="1" x14ac:dyDescent="0.2">
      <c r="A491" s="68"/>
      <c r="P491" s="68"/>
      <c r="Q491" s="68"/>
      <c r="R491" s="68"/>
      <c r="S491" s="68"/>
      <c r="T491" s="68"/>
      <c r="U491" s="68"/>
      <c r="V491" s="68"/>
      <c r="W491" s="68"/>
      <c r="X491" s="68"/>
      <c r="Y491" s="68"/>
      <c r="Z491" s="68"/>
      <c r="AA491" s="68"/>
      <c r="AB491" s="68"/>
      <c r="AC491" s="68"/>
      <c r="AD491" s="68"/>
      <c r="AE491" s="68"/>
      <c r="AF491" s="68"/>
      <c r="AG491" s="68"/>
      <c r="AH491" s="68"/>
      <c r="AI491" s="68"/>
      <c r="AJ491" s="68"/>
      <c r="AK491" s="68"/>
      <c r="AL491" s="68"/>
    </row>
    <row r="492" spans="1:38" ht="12.75" customHeight="1" x14ac:dyDescent="0.2">
      <c r="A492" s="68"/>
      <c r="P492" s="68"/>
      <c r="Q492" s="68"/>
      <c r="R492" s="68"/>
      <c r="S492" s="68"/>
      <c r="T492" s="68"/>
      <c r="U492" s="68"/>
      <c r="V492" s="68"/>
      <c r="W492" s="68"/>
      <c r="X492" s="68"/>
      <c r="Y492" s="68"/>
      <c r="Z492" s="68"/>
      <c r="AA492" s="68"/>
      <c r="AB492" s="68"/>
      <c r="AC492" s="68"/>
      <c r="AD492" s="68"/>
      <c r="AE492" s="68"/>
      <c r="AF492" s="68"/>
      <c r="AG492" s="68"/>
      <c r="AH492" s="68"/>
      <c r="AI492" s="68"/>
      <c r="AJ492" s="68"/>
      <c r="AK492" s="68"/>
      <c r="AL492" s="68"/>
    </row>
    <row r="493" spans="1:38" ht="12.75" customHeight="1" x14ac:dyDescent="0.2">
      <c r="A493" s="68"/>
      <c r="P493" s="68"/>
      <c r="Q493" s="68"/>
      <c r="R493" s="68"/>
      <c r="S493" s="68"/>
      <c r="T493" s="68"/>
      <c r="U493" s="68"/>
      <c r="V493" s="68"/>
      <c r="W493" s="68"/>
      <c r="X493" s="68"/>
      <c r="Y493" s="68"/>
      <c r="Z493" s="68"/>
      <c r="AA493" s="68"/>
      <c r="AB493" s="68"/>
      <c r="AC493" s="68"/>
      <c r="AD493" s="68"/>
      <c r="AE493" s="68"/>
      <c r="AF493" s="68"/>
      <c r="AG493" s="68"/>
      <c r="AH493" s="68"/>
      <c r="AI493" s="68"/>
      <c r="AJ493" s="68"/>
      <c r="AK493" s="68"/>
      <c r="AL493" s="68"/>
    </row>
    <row r="494" spans="1:38" ht="12.75" customHeight="1" x14ac:dyDescent="0.2">
      <c r="A494" s="68"/>
      <c r="P494" s="68"/>
      <c r="Q494" s="68"/>
      <c r="R494" s="68"/>
      <c r="S494" s="68"/>
      <c r="T494" s="68"/>
      <c r="U494" s="68"/>
      <c r="V494" s="68"/>
      <c r="W494" s="68"/>
      <c r="X494" s="68"/>
      <c r="Y494" s="68"/>
      <c r="Z494" s="68"/>
      <c r="AA494" s="68"/>
      <c r="AB494" s="68"/>
      <c r="AC494" s="68"/>
      <c r="AD494" s="68"/>
      <c r="AE494" s="68"/>
      <c r="AF494" s="68"/>
      <c r="AG494" s="68"/>
      <c r="AH494" s="68"/>
      <c r="AI494" s="68"/>
      <c r="AJ494" s="68"/>
      <c r="AK494" s="68"/>
      <c r="AL494" s="68"/>
    </row>
    <row r="495" spans="1:38" ht="12.75" customHeight="1" x14ac:dyDescent="0.2">
      <c r="A495" s="68"/>
      <c r="P495" s="68"/>
      <c r="Q495" s="68"/>
      <c r="R495" s="68"/>
      <c r="S495" s="68"/>
      <c r="T495" s="68"/>
      <c r="U495" s="68"/>
      <c r="V495" s="68"/>
      <c r="W495" s="68"/>
      <c r="X495" s="68"/>
      <c r="Y495" s="68"/>
      <c r="Z495" s="68"/>
      <c r="AA495" s="68"/>
      <c r="AB495" s="68"/>
      <c r="AC495" s="68"/>
      <c r="AD495" s="68"/>
      <c r="AE495" s="68"/>
      <c r="AF495" s="68"/>
      <c r="AG495" s="68"/>
      <c r="AH495" s="68"/>
      <c r="AI495" s="68"/>
      <c r="AJ495" s="68"/>
      <c r="AK495" s="68"/>
      <c r="AL495" s="68"/>
    </row>
    <row r="496" spans="1:38" ht="12.75" customHeight="1" x14ac:dyDescent="0.2">
      <c r="A496" s="68"/>
      <c r="P496" s="68"/>
      <c r="Q496" s="68"/>
      <c r="R496" s="68"/>
      <c r="S496" s="68"/>
      <c r="T496" s="68"/>
      <c r="U496" s="68"/>
      <c r="V496" s="68"/>
      <c r="W496" s="68"/>
      <c r="X496" s="68"/>
      <c r="Y496" s="68"/>
      <c r="Z496" s="68"/>
      <c r="AA496" s="68"/>
      <c r="AB496" s="68"/>
      <c r="AC496" s="68"/>
      <c r="AD496" s="68"/>
      <c r="AE496" s="68"/>
      <c r="AF496" s="68"/>
      <c r="AG496" s="68"/>
      <c r="AH496" s="68"/>
      <c r="AI496" s="68"/>
      <c r="AJ496" s="68"/>
      <c r="AK496" s="68"/>
      <c r="AL496" s="68"/>
    </row>
    <row r="497" spans="1:38" ht="12.75" customHeight="1" x14ac:dyDescent="0.2">
      <c r="A497" s="68"/>
      <c r="P497" s="68"/>
      <c r="Q497" s="68"/>
      <c r="R497" s="68"/>
      <c r="S497" s="68"/>
      <c r="T497" s="68"/>
      <c r="U497" s="68"/>
      <c r="V497" s="68"/>
      <c r="W497" s="68"/>
      <c r="X497" s="68"/>
      <c r="Y497" s="68"/>
      <c r="Z497" s="68"/>
      <c r="AA497" s="68"/>
      <c r="AB497" s="68"/>
      <c r="AC497" s="68"/>
      <c r="AD497" s="68"/>
      <c r="AE497" s="68"/>
      <c r="AF497" s="68"/>
      <c r="AG497" s="68"/>
      <c r="AH497" s="68"/>
      <c r="AI497" s="68"/>
      <c r="AJ497" s="68"/>
      <c r="AK497" s="68"/>
      <c r="AL497" s="68"/>
    </row>
    <row r="498" spans="1:38" ht="12.75" customHeight="1" x14ac:dyDescent="0.2">
      <c r="A498" s="68"/>
      <c r="P498" s="68"/>
      <c r="Q498" s="68"/>
      <c r="R498" s="68"/>
      <c r="S498" s="68"/>
      <c r="T498" s="68"/>
      <c r="U498" s="68"/>
      <c r="V498" s="68"/>
      <c r="W498" s="68"/>
      <c r="X498" s="68"/>
      <c r="Y498" s="68"/>
      <c r="Z498" s="68"/>
      <c r="AA498" s="68"/>
      <c r="AB498" s="68"/>
      <c r="AC498" s="68"/>
      <c r="AD498" s="68"/>
      <c r="AE498" s="68"/>
      <c r="AF498" s="68"/>
      <c r="AG498" s="68"/>
      <c r="AH498" s="68"/>
      <c r="AI498" s="68"/>
      <c r="AJ498" s="68"/>
      <c r="AK498" s="68"/>
      <c r="AL498" s="68"/>
    </row>
    <row r="499" spans="1:38" ht="12.75" customHeight="1" x14ac:dyDescent="0.2">
      <c r="A499" s="68"/>
      <c r="P499" s="68"/>
      <c r="Q499" s="68"/>
      <c r="R499" s="68"/>
      <c r="S499" s="68"/>
      <c r="T499" s="68"/>
      <c r="U499" s="68"/>
      <c r="V499" s="68"/>
      <c r="W499" s="68"/>
      <c r="X499" s="68"/>
      <c r="Y499" s="68"/>
      <c r="Z499" s="68"/>
      <c r="AA499" s="68"/>
      <c r="AB499" s="68"/>
      <c r="AC499" s="68"/>
      <c r="AD499" s="68"/>
      <c r="AE499" s="68"/>
      <c r="AF499" s="68"/>
      <c r="AG499" s="68"/>
      <c r="AH499" s="68"/>
      <c r="AI499" s="68"/>
      <c r="AJ499" s="68"/>
      <c r="AK499" s="68"/>
      <c r="AL499" s="68"/>
    </row>
    <row r="500" spans="1:38" ht="12.75" customHeight="1" x14ac:dyDescent="0.2">
      <c r="A500" s="68"/>
      <c r="P500" s="68"/>
      <c r="Q500" s="68"/>
      <c r="R500" s="68"/>
      <c r="S500" s="68"/>
      <c r="T500" s="68"/>
      <c r="U500" s="68"/>
      <c r="V500" s="68"/>
      <c r="W500" s="68"/>
      <c r="X500" s="68"/>
      <c r="Y500" s="68"/>
      <c r="Z500" s="68"/>
      <c r="AA500" s="68"/>
      <c r="AB500" s="68"/>
      <c r="AC500" s="68"/>
      <c r="AD500" s="68"/>
      <c r="AE500" s="68"/>
      <c r="AF500" s="68"/>
      <c r="AG500" s="68"/>
      <c r="AH500" s="68"/>
      <c r="AI500" s="68"/>
      <c r="AJ500" s="68"/>
      <c r="AK500" s="68"/>
      <c r="AL500" s="68"/>
    </row>
    <row r="501" spans="1:38" ht="12.75" customHeight="1" x14ac:dyDescent="0.2">
      <c r="A501" s="68"/>
      <c r="P501" s="68"/>
      <c r="Q501" s="68"/>
      <c r="R501" s="68"/>
      <c r="S501" s="68"/>
      <c r="T501" s="68"/>
      <c r="U501" s="68"/>
      <c r="V501" s="68"/>
      <c r="W501" s="68"/>
      <c r="X501" s="68"/>
      <c r="Y501" s="68"/>
      <c r="Z501" s="68"/>
      <c r="AA501" s="68"/>
      <c r="AB501" s="68"/>
      <c r="AC501" s="68"/>
      <c r="AD501" s="68"/>
      <c r="AE501" s="68"/>
      <c r="AF501" s="68"/>
      <c r="AG501" s="68"/>
      <c r="AH501" s="68"/>
      <c r="AI501" s="68"/>
      <c r="AJ501" s="68"/>
      <c r="AK501" s="68"/>
      <c r="AL501" s="68"/>
    </row>
    <row r="502" spans="1:38" ht="12.75" customHeight="1" x14ac:dyDescent="0.2">
      <c r="A502" s="68"/>
      <c r="P502" s="68"/>
      <c r="Q502" s="68"/>
      <c r="R502" s="68"/>
      <c r="S502" s="68"/>
      <c r="T502" s="68"/>
      <c r="U502" s="68"/>
      <c r="V502" s="68"/>
      <c r="W502" s="68"/>
      <c r="X502" s="68"/>
      <c r="Y502" s="68"/>
      <c r="Z502" s="68"/>
      <c r="AA502" s="68"/>
      <c r="AB502" s="68"/>
      <c r="AC502" s="68"/>
      <c r="AD502" s="68"/>
      <c r="AE502" s="68"/>
      <c r="AF502" s="68"/>
      <c r="AG502" s="68"/>
      <c r="AH502" s="68"/>
      <c r="AI502" s="68"/>
      <c r="AJ502" s="68"/>
      <c r="AK502" s="68"/>
      <c r="AL502" s="68"/>
    </row>
    <row r="503" spans="1:38" ht="12.75" customHeight="1" x14ac:dyDescent="0.2">
      <c r="A503" s="68"/>
      <c r="P503" s="68"/>
      <c r="Q503" s="68"/>
      <c r="R503" s="68"/>
      <c r="S503" s="68"/>
      <c r="T503" s="68"/>
      <c r="U503" s="68"/>
      <c r="V503" s="68"/>
      <c r="W503" s="68"/>
      <c r="X503" s="68"/>
      <c r="Y503" s="68"/>
      <c r="Z503" s="68"/>
      <c r="AA503" s="68"/>
      <c r="AB503" s="68"/>
      <c r="AC503" s="68"/>
      <c r="AD503" s="68"/>
      <c r="AE503" s="68"/>
      <c r="AF503" s="68"/>
      <c r="AG503" s="68"/>
      <c r="AH503" s="68"/>
      <c r="AI503" s="68"/>
      <c r="AJ503" s="68"/>
      <c r="AK503" s="68"/>
      <c r="AL503" s="68"/>
    </row>
    <row r="504" spans="1:38" ht="12.75" customHeight="1" x14ac:dyDescent="0.2">
      <c r="A504" s="68"/>
      <c r="P504" s="68"/>
      <c r="Q504" s="68"/>
      <c r="R504" s="68"/>
      <c r="S504" s="68"/>
      <c r="T504" s="68"/>
      <c r="U504" s="68"/>
      <c r="V504" s="68"/>
      <c r="W504" s="68"/>
      <c r="X504" s="68"/>
      <c r="Y504" s="68"/>
      <c r="Z504" s="68"/>
      <c r="AA504" s="68"/>
      <c r="AB504" s="68"/>
      <c r="AC504" s="68"/>
      <c r="AD504" s="68"/>
      <c r="AE504" s="68"/>
      <c r="AF504" s="68"/>
      <c r="AG504" s="68"/>
      <c r="AH504" s="68"/>
      <c r="AI504" s="68"/>
      <c r="AJ504" s="68"/>
      <c r="AK504" s="68"/>
      <c r="AL504" s="68"/>
    </row>
    <row r="505" spans="1:38" ht="12.75" customHeight="1" x14ac:dyDescent="0.2">
      <c r="A505" s="68"/>
      <c r="P505" s="68"/>
      <c r="Q505" s="68"/>
      <c r="R505" s="68"/>
      <c r="S505" s="68"/>
      <c r="T505" s="68"/>
      <c r="U505" s="68"/>
      <c r="V505" s="68"/>
      <c r="W505" s="68"/>
      <c r="X505" s="68"/>
      <c r="Y505" s="68"/>
      <c r="Z505" s="68"/>
      <c r="AA505" s="68"/>
      <c r="AB505" s="68"/>
      <c r="AC505" s="68"/>
      <c r="AD505" s="68"/>
      <c r="AE505" s="68"/>
      <c r="AF505" s="68"/>
      <c r="AG505" s="68"/>
      <c r="AH505" s="68"/>
      <c r="AI505" s="68"/>
      <c r="AJ505" s="68"/>
      <c r="AK505" s="68"/>
      <c r="AL505" s="68"/>
    </row>
    <row r="506" spans="1:38" ht="12.75" customHeight="1" x14ac:dyDescent="0.2">
      <c r="A506" s="68"/>
      <c r="P506" s="68"/>
      <c r="Q506" s="68"/>
      <c r="R506" s="68"/>
      <c r="S506" s="68"/>
      <c r="T506" s="68"/>
      <c r="U506" s="68"/>
      <c r="V506" s="68"/>
      <c r="W506" s="68"/>
      <c r="X506" s="68"/>
      <c r="Y506" s="68"/>
      <c r="Z506" s="68"/>
      <c r="AA506" s="68"/>
      <c r="AB506" s="68"/>
      <c r="AC506" s="68"/>
      <c r="AD506" s="68"/>
      <c r="AE506" s="68"/>
      <c r="AF506" s="68"/>
      <c r="AG506" s="68"/>
      <c r="AH506" s="68"/>
      <c r="AI506" s="68"/>
      <c r="AJ506" s="68"/>
      <c r="AK506" s="68"/>
      <c r="AL506" s="68"/>
    </row>
    <row r="507" spans="1:38" ht="12.75" customHeight="1" x14ac:dyDescent="0.2">
      <c r="A507" s="68"/>
      <c r="P507" s="68"/>
      <c r="Q507" s="68"/>
      <c r="R507" s="68"/>
      <c r="S507" s="68"/>
      <c r="T507" s="68"/>
      <c r="U507" s="68"/>
      <c r="V507" s="68"/>
      <c r="W507" s="68"/>
      <c r="X507" s="68"/>
      <c r="Y507" s="68"/>
      <c r="Z507" s="68"/>
      <c r="AA507" s="68"/>
      <c r="AB507" s="68"/>
      <c r="AC507" s="68"/>
      <c r="AD507" s="68"/>
      <c r="AE507" s="68"/>
      <c r="AF507" s="68"/>
      <c r="AG507" s="68"/>
      <c r="AH507" s="68"/>
      <c r="AI507" s="68"/>
      <c r="AJ507" s="68"/>
      <c r="AK507" s="68"/>
      <c r="AL507" s="68"/>
    </row>
    <row r="508" spans="1:38" ht="12.75" customHeight="1" x14ac:dyDescent="0.2">
      <c r="A508" s="68"/>
      <c r="P508" s="68"/>
      <c r="Q508" s="68"/>
      <c r="R508" s="68"/>
      <c r="S508" s="68"/>
      <c r="T508" s="68"/>
      <c r="U508" s="68"/>
      <c r="V508" s="68"/>
      <c r="W508" s="68"/>
      <c r="X508" s="68"/>
      <c r="Y508" s="68"/>
      <c r="Z508" s="68"/>
      <c r="AA508" s="68"/>
      <c r="AB508" s="68"/>
      <c r="AC508" s="68"/>
      <c r="AD508" s="68"/>
      <c r="AE508" s="68"/>
      <c r="AF508" s="68"/>
      <c r="AG508" s="68"/>
      <c r="AH508" s="68"/>
      <c r="AI508" s="68"/>
      <c r="AJ508" s="68"/>
      <c r="AK508" s="68"/>
      <c r="AL508" s="68"/>
    </row>
    <row r="509" spans="1:38" ht="12.75" customHeight="1" x14ac:dyDescent="0.2">
      <c r="A509" s="68"/>
      <c r="P509" s="68"/>
      <c r="Q509" s="68"/>
      <c r="R509" s="68"/>
      <c r="S509" s="68"/>
      <c r="T509" s="68"/>
      <c r="U509" s="68"/>
      <c r="V509" s="68"/>
      <c r="W509" s="68"/>
      <c r="X509" s="68"/>
      <c r="Y509" s="68"/>
      <c r="Z509" s="68"/>
      <c r="AA509" s="68"/>
      <c r="AB509" s="68"/>
      <c r="AC509" s="68"/>
      <c r="AD509" s="68"/>
      <c r="AE509" s="68"/>
      <c r="AF509" s="68"/>
      <c r="AG509" s="68"/>
      <c r="AH509" s="68"/>
      <c r="AI509" s="68"/>
      <c r="AJ509" s="68"/>
      <c r="AK509" s="68"/>
      <c r="AL509" s="68"/>
    </row>
    <row r="510" spans="1:38" ht="12.75" customHeight="1" x14ac:dyDescent="0.2">
      <c r="A510" s="68"/>
      <c r="P510" s="68"/>
      <c r="Q510" s="68"/>
      <c r="R510" s="68"/>
      <c r="S510" s="68"/>
      <c r="T510" s="68"/>
      <c r="U510" s="68"/>
      <c r="V510" s="68"/>
      <c r="W510" s="68"/>
      <c r="X510" s="68"/>
      <c r="Y510" s="68"/>
      <c r="Z510" s="68"/>
      <c r="AA510" s="68"/>
      <c r="AB510" s="68"/>
      <c r="AC510" s="68"/>
      <c r="AD510" s="68"/>
      <c r="AE510" s="68"/>
      <c r="AF510" s="68"/>
      <c r="AG510" s="68"/>
      <c r="AH510" s="68"/>
      <c r="AI510" s="68"/>
      <c r="AJ510" s="68"/>
      <c r="AK510" s="68"/>
      <c r="AL510" s="68"/>
    </row>
    <row r="511" spans="1:38" ht="12.75" customHeight="1" x14ac:dyDescent="0.2">
      <c r="A511" s="68"/>
      <c r="P511" s="68"/>
      <c r="Q511" s="68"/>
      <c r="R511" s="68"/>
      <c r="S511" s="68"/>
      <c r="T511" s="68"/>
      <c r="U511" s="68"/>
      <c r="V511" s="68"/>
      <c r="W511" s="68"/>
      <c r="X511" s="68"/>
      <c r="Y511" s="68"/>
      <c r="Z511" s="68"/>
      <c r="AA511" s="68"/>
      <c r="AB511" s="68"/>
      <c r="AC511" s="68"/>
      <c r="AD511" s="68"/>
      <c r="AE511" s="68"/>
      <c r="AF511" s="68"/>
      <c r="AG511" s="68"/>
      <c r="AH511" s="68"/>
      <c r="AI511" s="68"/>
      <c r="AJ511" s="68"/>
      <c r="AK511" s="68"/>
      <c r="AL511" s="68"/>
    </row>
    <row r="512" spans="1:38" ht="12.75" customHeight="1" x14ac:dyDescent="0.2">
      <c r="A512" s="68"/>
      <c r="P512" s="68"/>
      <c r="Q512" s="68"/>
      <c r="R512" s="68"/>
      <c r="S512" s="68"/>
      <c r="T512" s="68"/>
      <c r="U512" s="68"/>
      <c r="V512" s="68"/>
      <c r="W512" s="68"/>
      <c r="X512" s="68"/>
      <c r="Y512" s="68"/>
      <c r="Z512" s="68"/>
      <c r="AA512" s="68"/>
      <c r="AB512" s="68"/>
      <c r="AC512" s="68"/>
      <c r="AD512" s="68"/>
      <c r="AE512" s="68"/>
      <c r="AF512" s="68"/>
      <c r="AG512" s="68"/>
      <c r="AH512" s="68"/>
      <c r="AI512" s="68"/>
      <c r="AJ512" s="68"/>
      <c r="AK512" s="68"/>
      <c r="AL512" s="68"/>
    </row>
    <row r="513" spans="1:38" ht="12.75" customHeight="1" x14ac:dyDescent="0.2">
      <c r="A513" s="68"/>
      <c r="P513" s="68"/>
      <c r="Q513" s="68"/>
      <c r="R513" s="68"/>
      <c r="S513" s="68"/>
      <c r="T513" s="68"/>
      <c r="U513" s="68"/>
      <c r="V513" s="68"/>
      <c r="W513" s="68"/>
      <c r="X513" s="68"/>
      <c r="Y513" s="68"/>
      <c r="Z513" s="68"/>
      <c r="AA513" s="68"/>
      <c r="AB513" s="68"/>
      <c r="AC513" s="68"/>
      <c r="AD513" s="68"/>
      <c r="AE513" s="68"/>
      <c r="AF513" s="68"/>
      <c r="AG513" s="68"/>
      <c r="AH513" s="68"/>
      <c r="AI513" s="68"/>
      <c r="AJ513" s="68"/>
      <c r="AK513" s="68"/>
      <c r="AL513" s="68"/>
    </row>
    <row r="514" spans="1:38" ht="12.75" customHeight="1" x14ac:dyDescent="0.2">
      <c r="A514" s="68"/>
      <c r="P514" s="68"/>
      <c r="Q514" s="68"/>
      <c r="R514" s="68"/>
      <c r="S514" s="68"/>
      <c r="T514" s="68"/>
      <c r="U514" s="68"/>
      <c r="V514" s="68"/>
      <c r="W514" s="68"/>
      <c r="X514" s="68"/>
      <c r="Y514" s="68"/>
      <c r="Z514" s="68"/>
      <c r="AA514" s="68"/>
      <c r="AB514" s="68"/>
      <c r="AC514" s="68"/>
      <c r="AD514" s="68"/>
      <c r="AE514" s="68"/>
      <c r="AF514" s="68"/>
      <c r="AG514" s="68"/>
      <c r="AH514" s="68"/>
      <c r="AI514" s="68"/>
      <c r="AJ514" s="68"/>
      <c r="AK514" s="68"/>
      <c r="AL514" s="68"/>
    </row>
    <row r="515" spans="1:38" ht="12.75" customHeight="1" x14ac:dyDescent="0.2">
      <c r="A515" s="68"/>
      <c r="P515" s="68"/>
      <c r="Q515" s="68"/>
      <c r="R515" s="68"/>
      <c r="S515" s="68"/>
      <c r="T515" s="68"/>
      <c r="U515" s="68"/>
      <c r="V515" s="68"/>
      <c r="W515" s="68"/>
      <c r="X515" s="68"/>
      <c r="Y515" s="68"/>
      <c r="Z515" s="68"/>
      <c r="AA515" s="68"/>
      <c r="AB515" s="68"/>
      <c r="AC515" s="68"/>
      <c r="AD515" s="68"/>
      <c r="AE515" s="68"/>
      <c r="AF515" s="68"/>
      <c r="AG515" s="68"/>
      <c r="AH515" s="68"/>
      <c r="AI515" s="68"/>
      <c r="AJ515" s="68"/>
      <c r="AK515" s="68"/>
      <c r="AL515" s="68"/>
    </row>
    <row r="516" spans="1:38" ht="12.75" customHeight="1" x14ac:dyDescent="0.2">
      <c r="A516" s="68"/>
      <c r="P516" s="68"/>
      <c r="Q516" s="68"/>
      <c r="R516" s="68"/>
      <c r="S516" s="68"/>
      <c r="T516" s="68"/>
      <c r="U516" s="68"/>
      <c r="V516" s="68"/>
      <c r="W516" s="68"/>
      <c r="X516" s="68"/>
      <c r="Y516" s="68"/>
      <c r="Z516" s="68"/>
      <c r="AA516" s="68"/>
      <c r="AB516" s="68"/>
      <c r="AC516" s="68"/>
      <c r="AD516" s="68"/>
      <c r="AE516" s="68"/>
      <c r="AF516" s="68"/>
      <c r="AG516" s="68"/>
      <c r="AH516" s="68"/>
      <c r="AI516" s="68"/>
      <c r="AJ516" s="68"/>
      <c r="AK516" s="68"/>
      <c r="AL516" s="68"/>
    </row>
    <row r="517" spans="1:38" ht="12.75" customHeight="1" x14ac:dyDescent="0.2">
      <c r="A517" s="68"/>
      <c r="P517" s="68"/>
      <c r="Q517" s="68"/>
      <c r="R517" s="68"/>
      <c r="S517" s="68"/>
      <c r="T517" s="68"/>
      <c r="U517" s="68"/>
      <c r="V517" s="68"/>
      <c r="W517" s="68"/>
      <c r="X517" s="68"/>
      <c r="Y517" s="68"/>
      <c r="Z517" s="68"/>
      <c r="AA517" s="68"/>
      <c r="AB517" s="68"/>
      <c r="AC517" s="68"/>
      <c r="AD517" s="68"/>
      <c r="AE517" s="68"/>
      <c r="AF517" s="68"/>
      <c r="AG517" s="68"/>
      <c r="AH517" s="68"/>
      <c r="AI517" s="68"/>
      <c r="AJ517" s="68"/>
      <c r="AK517" s="68"/>
      <c r="AL517" s="68"/>
    </row>
    <row r="518" spans="1:38" ht="12.75" customHeight="1" x14ac:dyDescent="0.2">
      <c r="A518" s="68"/>
      <c r="P518" s="68"/>
      <c r="Q518" s="68"/>
      <c r="R518" s="68"/>
      <c r="S518" s="68"/>
      <c r="T518" s="68"/>
      <c r="U518" s="68"/>
      <c r="V518" s="68"/>
      <c r="W518" s="68"/>
      <c r="X518" s="68"/>
      <c r="Y518" s="68"/>
      <c r="Z518" s="68"/>
      <c r="AA518" s="68"/>
      <c r="AB518" s="68"/>
      <c r="AC518" s="68"/>
      <c r="AD518" s="68"/>
      <c r="AE518" s="68"/>
      <c r="AF518" s="68"/>
      <c r="AG518" s="68"/>
      <c r="AH518" s="68"/>
      <c r="AI518" s="68"/>
      <c r="AJ518" s="68"/>
      <c r="AK518" s="68"/>
      <c r="AL518" s="68"/>
    </row>
    <row r="519" spans="1:38" ht="12.75" customHeight="1" x14ac:dyDescent="0.2">
      <c r="A519" s="68"/>
      <c r="P519" s="68"/>
      <c r="Q519" s="68"/>
      <c r="R519" s="68"/>
      <c r="S519" s="68"/>
      <c r="T519" s="68"/>
      <c r="U519" s="68"/>
      <c r="V519" s="68"/>
      <c r="W519" s="68"/>
      <c r="X519" s="68"/>
      <c r="Y519" s="68"/>
      <c r="Z519" s="68"/>
      <c r="AA519" s="68"/>
      <c r="AB519" s="68"/>
      <c r="AC519" s="68"/>
      <c r="AD519" s="68"/>
      <c r="AE519" s="68"/>
      <c r="AF519" s="68"/>
      <c r="AG519" s="68"/>
      <c r="AH519" s="68"/>
      <c r="AI519" s="68"/>
      <c r="AJ519" s="68"/>
      <c r="AK519" s="68"/>
      <c r="AL519" s="68"/>
    </row>
    <row r="520" spans="1:38" ht="12.75" customHeight="1" x14ac:dyDescent="0.2">
      <c r="A520" s="68"/>
      <c r="P520" s="68"/>
      <c r="Q520" s="68"/>
      <c r="R520" s="68"/>
      <c r="S520" s="68"/>
      <c r="T520" s="68"/>
      <c r="U520" s="68"/>
      <c r="V520" s="68"/>
      <c r="W520" s="68"/>
      <c r="X520" s="68"/>
      <c r="Y520" s="68"/>
      <c r="Z520" s="68"/>
      <c r="AA520" s="68"/>
      <c r="AB520" s="68"/>
      <c r="AC520" s="68"/>
      <c r="AD520" s="68"/>
      <c r="AE520" s="68"/>
      <c r="AF520" s="68"/>
      <c r="AG520" s="68"/>
      <c r="AH520" s="68"/>
      <c r="AI520" s="68"/>
      <c r="AJ520" s="68"/>
      <c r="AK520" s="68"/>
      <c r="AL520" s="68"/>
    </row>
    <row r="521" spans="1:38" ht="12.75" customHeight="1" x14ac:dyDescent="0.2">
      <c r="A521" s="68"/>
      <c r="P521" s="68"/>
      <c r="Q521" s="68"/>
      <c r="R521" s="68"/>
      <c r="S521" s="68"/>
      <c r="T521" s="68"/>
      <c r="U521" s="68"/>
      <c r="V521" s="68"/>
      <c r="W521" s="68"/>
      <c r="X521" s="68"/>
      <c r="Y521" s="68"/>
      <c r="Z521" s="68"/>
      <c r="AA521" s="68"/>
      <c r="AB521" s="68"/>
      <c r="AC521" s="68"/>
      <c r="AD521" s="68"/>
      <c r="AE521" s="68"/>
      <c r="AF521" s="68"/>
      <c r="AG521" s="68"/>
      <c r="AH521" s="68"/>
      <c r="AI521" s="68"/>
      <c r="AJ521" s="68"/>
      <c r="AK521" s="68"/>
      <c r="AL521" s="68"/>
    </row>
    <row r="522" spans="1:38" ht="12.75" customHeight="1" x14ac:dyDescent="0.2">
      <c r="A522" s="68"/>
      <c r="P522" s="68"/>
      <c r="Q522" s="68"/>
      <c r="R522" s="68"/>
      <c r="S522" s="68"/>
      <c r="T522" s="68"/>
      <c r="U522" s="68"/>
      <c r="V522" s="68"/>
      <c r="W522" s="68"/>
      <c r="X522" s="68"/>
      <c r="Y522" s="68"/>
      <c r="Z522" s="68"/>
      <c r="AA522" s="68"/>
      <c r="AB522" s="68"/>
      <c r="AC522" s="68"/>
      <c r="AD522" s="68"/>
      <c r="AE522" s="68"/>
      <c r="AF522" s="68"/>
      <c r="AG522" s="68"/>
      <c r="AH522" s="68"/>
      <c r="AI522" s="68"/>
      <c r="AJ522" s="68"/>
      <c r="AK522" s="68"/>
      <c r="AL522" s="68"/>
    </row>
    <row r="523" spans="1:38" ht="12.75" customHeight="1" x14ac:dyDescent="0.2">
      <c r="A523" s="68"/>
      <c r="P523" s="68"/>
      <c r="Q523" s="68"/>
      <c r="R523" s="68"/>
      <c r="S523" s="68"/>
      <c r="T523" s="68"/>
      <c r="U523" s="68"/>
      <c r="V523" s="68"/>
      <c r="W523" s="68"/>
      <c r="X523" s="68"/>
      <c r="Y523" s="68"/>
      <c r="Z523" s="68"/>
      <c r="AA523" s="68"/>
      <c r="AB523" s="68"/>
      <c r="AC523" s="68"/>
      <c r="AD523" s="68"/>
      <c r="AE523" s="68"/>
      <c r="AF523" s="68"/>
      <c r="AG523" s="68"/>
      <c r="AH523" s="68"/>
      <c r="AI523" s="68"/>
      <c r="AJ523" s="68"/>
      <c r="AK523" s="68"/>
      <c r="AL523" s="68"/>
    </row>
    <row r="524" spans="1:38" ht="12.75" customHeight="1" x14ac:dyDescent="0.2">
      <c r="A524" s="68"/>
      <c r="P524" s="68"/>
      <c r="Q524" s="68"/>
      <c r="R524" s="68"/>
      <c r="S524" s="68"/>
      <c r="T524" s="68"/>
      <c r="U524" s="68"/>
      <c r="V524" s="68"/>
      <c r="W524" s="68"/>
      <c r="X524" s="68"/>
      <c r="Y524" s="68"/>
      <c r="Z524" s="68"/>
      <c r="AA524" s="68"/>
      <c r="AB524" s="68"/>
      <c r="AC524" s="68"/>
      <c r="AD524" s="68"/>
      <c r="AE524" s="68"/>
      <c r="AF524" s="68"/>
      <c r="AG524" s="68"/>
      <c r="AH524" s="68"/>
      <c r="AI524" s="68"/>
      <c r="AJ524" s="68"/>
      <c r="AK524" s="68"/>
      <c r="AL524" s="68"/>
    </row>
    <row r="525" spans="1:38" ht="12.75" customHeight="1" x14ac:dyDescent="0.2">
      <c r="A525" s="68"/>
      <c r="P525" s="68"/>
      <c r="Q525" s="68"/>
      <c r="R525" s="68"/>
      <c r="S525" s="68"/>
      <c r="T525" s="68"/>
      <c r="U525" s="68"/>
      <c r="V525" s="68"/>
      <c r="W525" s="68"/>
      <c r="X525" s="68"/>
      <c r="Y525" s="68"/>
      <c r="Z525" s="68"/>
      <c r="AA525" s="68"/>
      <c r="AB525" s="68"/>
      <c r="AC525" s="68"/>
      <c r="AD525" s="68"/>
      <c r="AE525" s="68"/>
      <c r="AF525" s="68"/>
      <c r="AG525" s="68"/>
      <c r="AH525" s="68"/>
      <c r="AI525" s="68"/>
      <c r="AJ525" s="68"/>
      <c r="AK525" s="68"/>
      <c r="AL525" s="68"/>
    </row>
    <row r="526" spans="1:38" ht="12.75" customHeight="1" x14ac:dyDescent="0.2">
      <c r="A526" s="68"/>
      <c r="P526" s="68"/>
      <c r="Q526" s="68"/>
      <c r="R526" s="68"/>
      <c r="S526" s="68"/>
      <c r="T526" s="68"/>
      <c r="U526" s="68"/>
      <c r="V526" s="68"/>
      <c r="W526" s="68"/>
      <c r="X526" s="68"/>
      <c r="Y526" s="68"/>
      <c r="Z526" s="68"/>
      <c r="AA526" s="68"/>
      <c r="AB526" s="68"/>
      <c r="AC526" s="68"/>
      <c r="AD526" s="68"/>
      <c r="AE526" s="68"/>
      <c r="AF526" s="68"/>
      <c r="AG526" s="68"/>
      <c r="AH526" s="68"/>
      <c r="AI526" s="68"/>
      <c r="AJ526" s="68"/>
      <c r="AK526" s="68"/>
      <c r="AL526" s="68"/>
    </row>
    <row r="527" spans="1:38" ht="12.75" customHeight="1" x14ac:dyDescent="0.2">
      <c r="A527" s="68"/>
      <c r="P527" s="68"/>
      <c r="Q527" s="68"/>
      <c r="R527" s="68"/>
      <c r="S527" s="68"/>
      <c r="T527" s="68"/>
      <c r="U527" s="68"/>
      <c r="V527" s="68"/>
      <c r="W527" s="68"/>
      <c r="X527" s="68"/>
      <c r="Y527" s="68"/>
      <c r="Z527" s="68"/>
      <c r="AA527" s="68"/>
      <c r="AB527" s="68"/>
      <c r="AC527" s="68"/>
      <c r="AD527" s="68"/>
      <c r="AE527" s="68"/>
      <c r="AF527" s="68"/>
      <c r="AG527" s="68"/>
      <c r="AH527" s="68"/>
      <c r="AI527" s="68"/>
      <c r="AJ527" s="68"/>
      <c r="AK527" s="68"/>
      <c r="AL527" s="68"/>
    </row>
    <row r="528" spans="1:38" ht="12.75" customHeight="1" x14ac:dyDescent="0.2">
      <c r="A528" s="68"/>
      <c r="P528" s="68"/>
      <c r="Q528" s="68"/>
      <c r="R528" s="68"/>
      <c r="S528" s="68"/>
      <c r="T528" s="68"/>
      <c r="U528" s="68"/>
      <c r="V528" s="68"/>
      <c r="W528" s="68"/>
      <c r="X528" s="68"/>
      <c r="Y528" s="68"/>
      <c r="Z528" s="68"/>
      <c r="AA528" s="68"/>
      <c r="AB528" s="68"/>
      <c r="AC528" s="68"/>
      <c r="AD528" s="68"/>
      <c r="AE528" s="68"/>
      <c r="AF528" s="68"/>
      <c r="AG528" s="68"/>
      <c r="AH528" s="68"/>
      <c r="AI528" s="68"/>
      <c r="AJ528" s="68"/>
      <c r="AK528" s="68"/>
      <c r="AL528" s="68"/>
    </row>
    <row r="529" spans="1:38" ht="12.75" customHeight="1" x14ac:dyDescent="0.2">
      <c r="A529" s="68"/>
      <c r="P529" s="68"/>
      <c r="Q529" s="68"/>
      <c r="R529" s="68"/>
      <c r="S529" s="68"/>
      <c r="T529" s="68"/>
      <c r="U529" s="68"/>
      <c r="V529" s="68"/>
      <c r="W529" s="68"/>
      <c r="X529" s="68"/>
      <c r="Y529" s="68"/>
      <c r="Z529" s="68"/>
      <c r="AA529" s="68"/>
      <c r="AB529" s="68"/>
      <c r="AC529" s="68"/>
      <c r="AD529" s="68"/>
      <c r="AE529" s="68"/>
      <c r="AF529" s="68"/>
      <c r="AG529" s="68"/>
      <c r="AH529" s="68"/>
      <c r="AI529" s="68"/>
      <c r="AJ529" s="68"/>
      <c r="AK529" s="68"/>
      <c r="AL529" s="68"/>
    </row>
    <row r="530" spans="1:38" ht="12.75" customHeight="1" x14ac:dyDescent="0.2">
      <c r="A530" s="68"/>
      <c r="P530" s="68"/>
      <c r="Q530" s="68"/>
      <c r="R530" s="68"/>
      <c r="S530" s="68"/>
      <c r="T530" s="68"/>
      <c r="U530" s="68"/>
      <c r="V530" s="68"/>
      <c r="W530" s="68"/>
      <c r="X530" s="68"/>
      <c r="Y530" s="68"/>
      <c r="Z530" s="68"/>
      <c r="AA530" s="68"/>
      <c r="AB530" s="68"/>
      <c r="AC530" s="68"/>
      <c r="AD530" s="68"/>
      <c r="AE530" s="68"/>
      <c r="AF530" s="68"/>
      <c r="AG530" s="68"/>
      <c r="AH530" s="68"/>
      <c r="AI530" s="68"/>
      <c r="AJ530" s="68"/>
      <c r="AK530" s="68"/>
      <c r="AL530" s="68"/>
    </row>
    <row r="531" spans="1:38" ht="12.75" customHeight="1" x14ac:dyDescent="0.2">
      <c r="A531" s="68"/>
      <c r="P531" s="68"/>
      <c r="Q531" s="68"/>
      <c r="R531" s="68"/>
      <c r="S531" s="68"/>
      <c r="T531" s="68"/>
      <c r="U531" s="68"/>
      <c r="V531" s="68"/>
      <c r="W531" s="68"/>
      <c r="X531" s="68"/>
      <c r="Y531" s="68"/>
      <c r="Z531" s="68"/>
      <c r="AA531" s="68"/>
      <c r="AB531" s="68"/>
      <c r="AC531" s="68"/>
      <c r="AD531" s="68"/>
      <c r="AE531" s="68"/>
      <c r="AF531" s="68"/>
      <c r="AG531" s="68"/>
      <c r="AH531" s="68"/>
      <c r="AI531" s="68"/>
      <c r="AJ531" s="68"/>
      <c r="AK531" s="68"/>
      <c r="AL531" s="68"/>
    </row>
    <row r="532" spans="1:38" ht="12.75" customHeight="1" x14ac:dyDescent="0.2">
      <c r="A532" s="68"/>
      <c r="P532" s="68"/>
      <c r="Q532" s="68"/>
      <c r="R532" s="68"/>
      <c r="S532" s="68"/>
      <c r="T532" s="68"/>
      <c r="U532" s="68"/>
      <c r="V532" s="68"/>
      <c r="W532" s="68"/>
      <c r="X532" s="68"/>
      <c r="Y532" s="68"/>
      <c r="Z532" s="68"/>
      <c r="AA532" s="68"/>
      <c r="AB532" s="68"/>
      <c r="AC532" s="68"/>
      <c r="AD532" s="68"/>
      <c r="AE532" s="68"/>
      <c r="AF532" s="68"/>
      <c r="AG532" s="68"/>
      <c r="AH532" s="68"/>
      <c r="AI532" s="68"/>
      <c r="AJ532" s="68"/>
      <c r="AK532" s="68"/>
      <c r="AL532" s="68"/>
    </row>
    <row r="533" spans="1:38" ht="12.75" customHeight="1" x14ac:dyDescent="0.2">
      <c r="A533" s="68"/>
      <c r="P533" s="68"/>
      <c r="Q533" s="68"/>
      <c r="R533" s="68"/>
      <c r="S533" s="68"/>
      <c r="T533" s="68"/>
      <c r="U533" s="68"/>
      <c r="V533" s="68"/>
      <c r="W533" s="68"/>
      <c r="X533" s="68"/>
      <c r="Y533" s="68"/>
      <c r="Z533" s="68"/>
      <c r="AA533" s="68"/>
      <c r="AB533" s="68"/>
      <c r="AC533" s="68"/>
      <c r="AD533" s="68"/>
      <c r="AE533" s="68"/>
      <c r="AF533" s="68"/>
      <c r="AG533" s="68"/>
      <c r="AH533" s="68"/>
      <c r="AI533" s="68"/>
      <c r="AJ533" s="68"/>
      <c r="AK533" s="68"/>
      <c r="AL533" s="68"/>
    </row>
    <row r="534" spans="1:38" ht="12.75" customHeight="1" x14ac:dyDescent="0.2">
      <c r="A534" s="68"/>
      <c r="P534" s="68"/>
      <c r="Q534" s="68"/>
      <c r="R534" s="68"/>
      <c r="S534" s="68"/>
      <c r="T534" s="68"/>
      <c r="U534" s="68"/>
      <c r="V534" s="68"/>
      <c r="W534" s="68"/>
      <c r="X534" s="68"/>
      <c r="Y534" s="68"/>
      <c r="Z534" s="68"/>
      <c r="AA534" s="68"/>
      <c r="AB534" s="68"/>
      <c r="AC534" s="68"/>
      <c r="AD534" s="68"/>
      <c r="AE534" s="68"/>
      <c r="AF534" s="68"/>
      <c r="AG534" s="68"/>
      <c r="AH534" s="68"/>
      <c r="AI534" s="68"/>
      <c r="AJ534" s="68"/>
      <c r="AK534" s="68"/>
      <c r="AL534" s="68"/>
    </row>
    <row r="535" spans="1:38" ht="12.75" customHeight="1" x14ac:dyDescent="0.2">
      <c r="A535" s="68"/>
      <c r="P535" s="68"/>
      <c r="Q535" s="68"/>
      <c r="R535" s="68"/>
      <c r="S535" s="68"/>
      <c r="T535" s="68"/>
      <c r="U535" s="68"/>
      <c r="V535" s="68"/>
      <c r="W535" s="68"/>
      <c r="X535" s="68"/>
      <c r="Y535" s="68"/>
      <c r="Z535" s="68"/>
      <c r="AA535" s="68"/>
      <c r="AB535" s="68"/>
      <c r="AC535" s="68"/>
      <c r="AD535" s="68"/>
      <c r="AE535" s="68"/>
      <c r="AF535" s="68"/>
      <c r="AG535" s="68"/>
      <c r="AH535" s="68"/>
      <c r="AI535" s="68"/>
      <c r="AJ535" s="68"/>
      <c r="AK535" s="68"/>
      <c r="AL535" s="68"/>
    </row>
    <row r="536" spans="1:38" ht="12.75" customHeight="1" x14ac:dyDescent="0.2">
      <c r="A536" s="68"/>
      <c r="P536" s="68"/>
      <c r="Q536" s="68"/>
      <c r="R536" s="68"/>
      <c r="S536" s="68"/>
      <c r="T536" s="68"/>
      <c r="U536" s="68"/>
      <c r="V536" s="68"/>
      <c r="W536" s="68"/>
      <c r="X536" s="68"/>
      <c r="Y536" s="68"/>
      <c r="Z536" s="68"/>
      <c r="AA536" s="68"/>
      <c r="AB536" s="68"/>
      <c r="AC536" s="68"/>
      <c r="AD536" s="68"/>
      <c r="AE536" s="68"/>
      <c r="AF536" s="68"/>
      <c r="AG536" s="68"/>
      <c r="AH536" s="68"/>
      <c r="AI536" s="68"/>
      <c r="AJ536" s="68"/>
      <c r="AK536" s="68"/>
      <c r="AL536" s="68"/>
    </row>
    <row r="537" spans="1:38" ht="12.75" customHeight="1" x14ac:dyDescent="0.2">
      <c r="A537" s="68"/>
      <c r="P537" s="68"/>
      <c r="Q537" s="68"/>
      <c r="R537" s="68"/>
      <c r="S537" s="68"/>
      <c r="T537" s="68"/>
      <c r="U537" s="68"/>
      <c r="V537" s="68"/>
      <c r="W537" s="68"/>
      <c r="X537" s="68"/>
      <c r="Y537" s="68"/>
      <c r="Z537" s="68"/>
      <c r="AA537" s="68"/>
      <c r="AB537" s="68"/>
      <c r="AC537" s="68"/>
      <c r="AD537" s="68"/>
      <c r="AE537" s="68"/>
      <c r="AF537" s="68"/>
      <c r="AG537" s="68"/>
      <c r="AH537" s="68"/>
      <c r="AI537" s="68"/>
      <c r="AJ537" s="68"/>
      <c r="AK537" s="68"/>
      <c r="AL537" s="68"/>
    </row>
    <row r="538" spans="1:38" ht="12.75" customHeight="1" x14ac:dyDescent="0.2">
      <c r="A538" s="68"/>
      <c r="P538" s="68"/>
      <c r="Q538" s="68"/>
      <c r="R538" s="68"/>
      <c r="S538" s="68"/>
      <c r="T538" s="68"/>
      <c r="U538" s="68"/>
      <c r="V538" s="68"/>
      <c r="W538" s="68"/>
      <c r="X538" s="68"/>
      <c r="Y538" s="68"/>
      <c r="Z538" s="68"/>
      <c r="AA538" s="68"/>
      <c r="AB538" s="68"/>
      <c r="AC538" s="68"/>
      <c r="AD538" s="68"/>
      <c r="AE538" s="68"/>
      <c r="AF538" s="68"/>
      <c r="AG538" s="68"/>
      <c r="AH538" s="68"/>
      <c r="AI538" s="68"/>
      <c r="AJ538" s="68"/>
      <c r="AK538" s="68"/>
      <c r="AL538" s="68"/>
    </row>
    <row r="539" spans="1:38" ht="12.75" customHeight="1" x14ac:dyDescent="0.2">
      <c r="A539" s="68"/>
      <c r="P539" s="68"/>
      <c r="Q539" s="68"/>
      <c r="R539" s="68"/>
      <c r="S539" s="68"/>
      <c r="T539" s="68"/>
      <c r="U539" s="68"/>
      <c r="V539" s="68"/>
      <c r="W539" s="68"/>
      <c r="X539" s="68"/>
      <c r="Y539" s="68"/>
      <c r="Z539" s="68"/>
      <c r="AA539" s="68"/>
      <c r="AB539" s="68"/>
      <c r="AC539" s="68"/>
      <c r="AD539" s="68"/>
      <c r="AE539" s="68"/>
      <c r="AF539" s="68"/>
      <c r="AG539" s="68"/>
      <c r="AH539" s="68"/>
      <c r="AI539" s="68"/>
      <c r="AJ539" s="68"/>
      <c r="AK539" s="68"/>
      <c r="AL539" s="68"/>
    </row>
    <row r="540" spans="1:38" ht="12.75" customHeight="1" x14ac:dyDescent="0.2">
      <c r="A540" s="68"/>
      <c r="P540" s="68"/>
      <c r="Q540" s="68"/>
      <c r="R540" s="68"/>
      <c r="S540" s="68"/>
      <c r="T540" s="68"/>
      <c r="U540" s="68"/>
      <c r="V540" s="68"/>
      <c r="W540" s="68"/>
      <c r="X540" s="68"/>
      <c r="Y540" s="68"/>
      <c r="Z540" s="68"/>
      <c r="AA540" s="68"/>
      <c r="AB540" s="68"/>
      <c r="AC540" s="68"/>
      <c r="AD540" s="68"/>
      <c r="AE540" s="68"/>
      <c r="AF540" s="68"/>
      <c r="AG540" s="68"/>
      <c r="AH540" s="68"/>
      <c r="AI540" s="68"/>
      <c r="AJ540" s="68"/>
      <c r="AK540" s="68"/>
      <c r="AL540" s="68"/>
    </row>
    <row r="541" spans="1:38" ht="12.75" customHeight="1" x14ac:dyDescent="0.2">
      <c r="A541" s="68"/>
      <c r="P541" s="68"/>
      <c r="Q541" s="68"/>
      <c r="R541" s="68"/>
      <c r="S541" s="68"/>
      <c r="T541" s="68"/>
      <c r="U541" s="68"/>
      <c r="V541" s="68"/>
      <c r="W541" s="68"/>
      <c r="X541" s="68"/>
      <c r="Y541" s="68"/>
      <c r="Z541" s="68"/>
      <c r="AA541" s="68"/>
      <c r="AB541" s="68"/>
      <c r="AC541" s="68"/>
      <c r="AD541" s="68"/>
      <c r="AE541" s="68"/>
      <c r="AF541" s="68"/>
      <c r="AG541" s="68"/>
      <c r="AH541" s="68"/>
      <c r="AI541" s="68"/>
      <c r="AJ541" s="68"/>
      <c r="AK541" s="68"/>
      <c r="AL541" s="68"/>
    </row>
    <row r="542" spans="1:38" ht="12.75" customHeight="1" x14ac:dyDescent="0.2">
      <c r="A542" s="68"/>
      <c r="P542" s="68"/>
      <c r="Q542" s="68"/>
      <c r="R542" s="68"/>
      <c r="S542" s="68"/>
      <c r="T542" s="68"/>
      <c r="U542" s="68"/>
      <c r="V542" s="68"/>
      <c r="W542" s="68"/>
      <c r="X542" s="68"/>
      <c r="Y542" s="68"/>
      <c r="Z542" s="68"/>
      <c r="AA542" s="68"/>
      <c r="AB542" s="68"/>
      <c r="AC542" s="68"/>
      <c r="AD542" s="68"/>
      <c r="AE542" s="68"/>
      <c r="AF542" s="68"/>
      <c r="AG542" s="68"/>
      <c r="AH542" s="68"/>
      <c r="AI542" s="68"/>
      <c r="AJ542" s="68"/>
      <c r="AK542" s="68"/>
      <c r="AL542" s="68"/>
    </row>
    <row r="543" spans="1:38" ht="12.75" customHeight="1" x14ac:dyDescent="0.2">
      <c r="A543" s="68"/>
      <c r="P543" s="68"/>
      <c r="Q543" s="68"/>
      <c r="R543" s="68"/>
      <c r="S543" s="68"/>
      <c r="T543" s="68"/>
      <c r="U543" s="68"/>
      <c r="V543" s="68"/>
      <c r="W543" s="68"/>
      <c r="X543" s="68"/>
      <c r="Y543" s="68"/>
      <c r="Z543" s="68"/>
      <c r="AA543" s="68"/>
      <c r="AB543" s="68"/>
      <c r="AC543" s="68"/>
      <c r="AD543" s="68"/>
      <c r="AE543" s="68"/>
      <c r="AF543" s="68"/>
      <c r="AG543" s="68"/>
      <c r="AH543" s="68"/>
      <c r="AI543" s="68"/>
      <c r="AJ543" s="68"/>
      <c r="AK543" s="68"/>
      <c r="AL543" s="68"/>
    </row>
    <row r="544" spans="1:38" ht="12.75" customHeight="1" x14ac:dyDescent="0.2">
      <c r="A544" s="68"/>
      <c r="P544" s="68"/>
      <c r="Q544" s="68"/>
      <c r="R544" s="68"/>
      <c r="S544" s="68"/>
      <c r="T544" s="68"/>
      <c r="U544" s="68"/>
      <c r="V544" s="68"/>
      <c r="W544" s="68"/>
      <c r="X544" s="68"/>
      <c r="Y544" s="68"/>
      <c r="Z544" s="68"/>
      <c r="AA544" s="68"/>
      <c r="AB544" s="68"/>
      <c r="AC544" s="68"/>
      <c r="AD544" s="68"/>
      <c r="AE544" s="68"/>
      <c r="AF544" s="68"/>
      <c r="AG544" s="68"/>
      <c r="AH544" s="68"/>
      <c r="AI544" s="68"/>
      <c r="AJ544" s="68"/>
      <c r="AK544" s="68"/>
      <c r="AL544" s="68"/>
    </row>
    <row r="545" spans="1:38" ht="12.75" customHeight="1" x14ac:dyDescent="0.2">
      <c r="A545" s="68"/>
      <c r="P545" s="68"/>
      <c r="Q545" s="68"/>
      <c r="R545" s="68"/>
      <c r="S545" s="68"/>
      <c r="T545" s="68"/>
      <c r="U545" s="68"/>
      <c r="V545" s="68"/>
      <c r="W545" s="68"/>
      <c r="X545" s="68"/>
      <c r="Y545" s="68"/>
      <c r="Z545" s="68"/>
      <c r="AA545" s="68"/>
      <c r="AB545" s="68"/>
      <c r="AC545" s="68"/>
      <c r="AD545" s="68"/>
      <c r="AE545" s="68"/>
      <c r="AF545" s="68"/>
      <c r="AG545" s="68"/>
      <c r="AH545" s="68"/>
      <c r="AI545" s="68"/>
      <c r="AJ545" s="68"/>
      <c r="AK545" s="68"/>
      <c r="AL545" s="68"/>
    </row>
    <row r="546" spans="1:38" ht="12.75" customHeight="1" x14ac:dyDescent="0.2">
      <c r="A546" s="68"/>
      <c r="P546" s="68"/>
      <c r="Q546" s="68"/>
      <c r="R546" s="68"/>
      <c r="S546" s="68"/>
      <c r="T546" s="68"/>
      <c r="U546" s="68"/>
      <c r="V546" s="68"/>
      <c r="W546" s="68"/>
      <c r="X546" s="68"/>
      <c r="Y546" s="68"/>
      <c r="Z546" s="68"/>
      <c r="AA546" s="68"/>
      <c r="AB546" s="68"/>
      <c r="AC546" s="68"/>
      <c r="AD546" s="68"/>
      <c r="AE546" s="68"/>
      <c r="AF546" s="68"/>
      <c r="AG546" s="68"/>
      <c r="AH546" s="68"/>
      <c r="AI546" s="68"/>
      <c r="AJ546" s="68"/>
      <c r="AK546" s="68"/>
      <c r="AL546" s="68"/>
    </row>
    <row r="547" spans="1:38" ht="12.75" customHeight="1" x14ac:dyDescent="0.2">
      <c r="A547" s="68"/>
      <c r="P547" s="68"/>
      <c r="Q547" s="68"/>
      <c r="R547" s="68"/>
      <c r="S547" s="68"/>
      <c r="T547" s="68"/>
      <c r="U547" s="68"/>
      <c r="V547" s="68"/>
      <c r="W547" s="68"/>
      <c r="X547" s="68"/>
      <c r="Y547" s="68"/>
      <c r="Z547" s="68"/>
      <c r="AA547" s="68"/>
      <c r="AB547" s="68"/>
      <c r="AC547" s="68"/>
      <c r="AD547" s="68"/>
      <c r="AE547" s="68"/>
      <c r="AF547" s="68"/>
      <c r="AG547" s="68"/>
      <c r="AH547" s="68"/>
      <c r="AI547" s="68"/>
      <c r="AJ547" s="68"/>
      <c r="AK547" s="68"/>
      <c r="AL547" s="68"/>
    </row>
    <row r="548" spans="1:38" ht="12.75" customHeight="1" x14ac:dyDescent="0.2">
      <c r="A548" s="68"/>
      <c r="P548" s="68"/>
      <c r="Q548" s="68"/>
      <c r="R548" s="68"/>
      <c r="S548" s="68"/>
      <c r="T548" s="68"/>
      <c r="U548" s="68"/>
      <c r="V548" s="68"/>
      <c r="W548" s="68"/>
      <c r="X548" s="68"/>
      <c r="Y548" s="68"/>
      <c r="Z548" s="68"/>
      <c r="AA548" s="68"/>
      <c r="AB548" s="68"/>
      <c r="AC548" s="68"/>
      <c r="AD548" s="68"/>
      <c r="AE548" s="68"/>
      <c r="AF548" s="68"/>
      <c r="AG548" s="68"/>
      <c r="AH548" s="68"/>
      <c r="AI548" s="68"/>
      <c r="AJ548" s="68"/>
      <c r="AK548" s="68"/>
      <c r="AL548" s="68"/>
    </row>
    <row r="549" spans="1:38" ht="12.75" customHeight="1" x14ac:dyDescent="0.2">
      <c r="A549" s="68"/>
      <c r="P549" s="68"/>
      <c r="Q549" s="68"/>
      <c r="R549" s="68"/>
      <c r="S549" s="68"/>
      <c r="T549" s="68"/>
      <c r="U549" s="68"/>
      <c r="V549" s="68"/>
      <c r="W549" s="68"/>
      <c r="X549" s="68"/>
      <c r="Y549" s="68"/>
      <c r="Z549" s="68"/>
      <c r="AA549" s="68"/>
      <c r="AB549" s="68"/>
      <c r="AC549" s="68"/>
      <c r="AD549" s="68"/>
      <c r="AE549" s="68"/>
      <c r="AF549" s="68"/>
      <c r="AG549" s="68"/>
      <c r="AH549" s="68"/>
      <c r="AI549" s="68"/>
      <c r="AJ549" s="68"/>
      <c r="AK549" s="68"/>
      <c r="AL549" s="68"/>
    </row>
    <row r="550" spans="1:38" ht="12.75" customHeight="1" x14ac:dyDescent="0.2">
      <c r="A550" s="68"/>
      <c r="P550" s="68"/>
      <c r="Q550" s="68"/>
      <c r="R550" s="68"/>
      <c r="S550" s="68"/>
      <c r="T550" s="68"/>
      <c r="U550" s="68"/>
      <c r="V550" s="68"/>
      <c r="W550" s="68"/>
      <c r="X550" s="68"/>
      <c r="Y550" s="68"/>
      <c r="Z550" s="68"/>
      <c r="AA550" s="68"/>
      <c r="AB550" s="68"/>
      <c r="AC550" s="68"/>
      <c r="AD550" s="68"/>
      <c r="AE550" s="68"/>
      <c r="AF550" s="68"/>
      <c r="AG550" s="68"/>
      <c r="AH550" s="68"/>
      <c r="AI550" s="68"/>
      <c r="AJ550" s="68"/>
      <c r="AK550" s="68"/>
      <c r="AL550" s="68"/>
    </row>
    <row r="551" spans="1:38" ht="12.75" customHeight="1" x14ac:dyDescent="0.2">
      <c r="A551" s="68"/>
      <c r="P551" s="68"/>
      <c r="Q551" s="68"/>
      <c r="R551" s="68"/>
      <c r="S551" s="68"/>
      <c r="T551" s="68"/>
      <c r="U551" s="68"/>
      <c r="V551" s="68"/>
      <c r="W551" s="68"/>
      <c r="X551" s="68"/>
      <c r="Y551" s="68"/>
      <c r="Z551" s="68"/>
      <c r="AA551" s="68"/>
      <c r="AB551" s="68"/>
      <c r="AC551" s="68"/>
      <c r="AD551" s="68"/>
      <c r="AE551" s="68"/>
      <c r="AF551" s="68"/>
      <c r="AG551" s="68"/>
      <c r="AH551" s="68"/>
      <c r="AI551" s="68"/>
      <c r="AJ551" s="68"/>
      <c r="AK551" s="68"/>
      <c r="AL551" s="68"/>
    </row>
    <row r="552" spans="1:38" ht="12.75" customHeight="1" x14ac:dyDescent="0.2">
      <c r="A552" s="68"/>
      <c r="P552" s="68"/>
      <c r="Q552" s="68"/>
      <c r="R552" s="68"/>
      <c r="S552" s="68"/>
      <c r="T552" s="68"/>
      <c r="U552" s="68"/>
      <c r="V552" s="68"/>
      <c r="W552" s="68"/>
      <c r="X552" s="68"/>
      <c r="Y552" s="68"/>
      <c r="Z552" s="68"/>
      <c r="AA552" s="68"/>
      <c r="AB552" s="68"/>
      <c r="AC552" s="68"/>
      <c r="AD552" s="68"/>
      <c r="AE552" s="68"/>
      <c r="AF552" s="68"/>
      <c r="AG552" s="68"/>
      <c r="AH552" s="68"/>
      <c r="AI552" s="68"/>
      <c r="AJ552" s="68"/>
      <c r="AK552" s="68"/>
      <c r="AL552" s="68"/>
    </row>
    <row r="553" spans="1:38" ht="12.75" customHeight="1" x14ac:dyDescent="0.2">
      <c r="A553" s="68"/>
      <c r="P553" s="68"/>
      <c r="Q553" s="68"/>
      <c r="R553" s="68"/>
      <c r="S553" s="68"/>
      <c r="T553" s="68"/>
      <c r="U553" s="68"/>
      <c r="V553" s="68"/>
      <c r="W553" s="68"/>
      <c r="X553" s="68"/>
      <c r="Y553" s="68"/>
      <c r="Z553" s="68"/>
      <c r="AA553" s="68"/>
      <c r="AB553" s="68"/>
      <c r="AC553" s="68"/>
      <c r="AD553" s="68"/>
      <c r="AE553" s="68"/>
      <c r="AF553" s="68"/>
      <c r="AG553" s="68"/>
      <c r="AH553" s="68"/>
      <c r="AI553" s="68"/>
      <c r="AJ553" s="68"/>
      <c r="AK553" s="68"/>
      <c r="AL553" s="68"/>
    </row>
    <row r="554" spans="1:38" ht="12.75" customHeight="1" x14ac:dyDescent="0.2">
      <c r="A554" s="68"/>
      <c r="P554" s="68"/>
      <c r="Q554" s="68"/>
      <c r="R554" s="68"/>
      <c r="S554" s="68"/>
      <c r="T554" s="68"/>
      <c r="U554" s="68"/>
      <c r="V554" s="68"/>
      <c r="W554" s="68"/>
      <c r="X554" s="68"/>
      <c r="Y554" s="68"/>
      <c r="Z554" s="68"/>
      <c r="AA554" s="68"/>
      <c r="AB554" s="68"/>
      <c r="AC554" s="68"/>
      <c r="AD554" s="68"/>
      <c r="AE554" s="68"/>
      <c r="AF554" s="68"/>
      <c r="AG554" s="68"/>
      <c r="AH554" s="68"/>
      <c r="AI554" s="68"/>
      <c r="AJ554" s="68"/>
      <c r="AK554" s="68"/>
      <c r="AL554" s="68"/>
    </row>
    <row r="555" spans="1:38" ht="12.75" customHeight="1" x14ac:dyDescent="0.2">
      <c r="A555" s="68"/>
      <c r="P555" s="68"/>
      <c r="Q555" s="68"/>
      <c r="R555" s="68"/>
      <c r="S555" s="68"/>
      <c r="T555" s="68"/>
      <c r="U555" s="68"/>
      <c r="V555" s="68"/>
      <c r="W555" s="68"/>
      <c r="X555" s="68"/>
      <c r="Y555" s="68"/>
      <c r="Z555" s="68"/>
      <c r="AA555" s="68"/>
      <c r="AB555" s="68"/>
      <c r="AC555" s="68"/>
      <c r="AD555" s="68"/>
      <c r="AE555" s="68"/>
      <c r="AF555" s="68"/>
      <c r="AG555" s="68"/>
      <c r="AH555" s="68"/>
      <c r="AI555" s="68"/>
      <c r="AJ555" s="68"/>
      <c r="AK555" s="68"/>
      <c r="AL555" s="68"/>
    </row>
    <row r="556" spans="1:38" ht="12.75" customHeight="1" x14ac:dyDescent="0.2">
      <c r="A556" s="68"/>
      <c r="P556" s="68"/>
      <c r="Q556" s="68"/>
      <c r="R556" s="68"/>
      <c r="S556" s="68"/>
      <c r="T556" s="68"/>
      <c r="U556" s="68"/>
      <c r="V556" s="68"/>
      <c r="W556" s="68"/>
      <c r="X556" s="68"/>
      <c r="Y556" s="68"/>
      <c r="Z556" s="68"/>
      <c r="AA556" s="68"/>
      <c r="AB556" s="68"/>
      <c r="AC556" s="68"/>
      <c r="AD556" s="68"/>
      <c r="AE556" s="68"/>
      <c r="AF556" s="68"/>
      <c r="AG556" s="68"/>
      <c r="AH556" s="68"/>
      <c r="AI556" s="68"/>
      <c r="AJ556" s="68"/>
      <c r="AK556" s="68"/>
      <c r="AL556" s="68"/>
    </row>
    <row r="557" spans="1:38" ht="12.75" customHeight="1" x14ac:dyDescent="0.2">
      <c r="A557" s="68"/>
      <c r="P557" s="68"/>
      <c r="Q557" s="68"/>
      <c r="R557" s="68"/>
      <c r="S557" s="68"/>
      <c r="T557" s="68"/>
      <c r="U557" s="68"/>
      <c r="V557" s="68"/>
      <c r="W557" s="68"/>
      <c r="X557" s="68"/>
      <c r="Y557" s="68"/>
      <c r="Z557" s="68"/>
      <c r="AA557" s="68"/>
      <c r="AB557" s="68"/>
      <c r="AC557" s="68"/>
      <c r="AD557" s="68"/>
      <c r="AE557" s="68"/>
      <c r="AF557" s="68"/>
      <c r="AG557" s="68"/>
      <c r="AH557" s="68"/>
      <c r="AI557" s="68"/>
      <c r="AJ557" s="68"/>
      <c r="AK557" s="68"/>
      <c r="AL557" s="68"/>
    </row>
    <row r="558" spans="1:38" ht="12.75" customHeight="1" x14ac:dyDescent="0.2">
      <c r="A558" s="68"/>
      <c r="P558" s="68"/>
      <c r="Q558" s="68"/>
      <c r="R558" s="68"/>
      <c r="S558" s="68"/>
      <c r="T558" s="68"/>
      <c r="U558" s="68"/>
      <c r="V558" s="68"/>
      <c r="W558" s="68"/>
      <c r="X558" s="68"/>
      <c r="Y558" s="68"/>
      <c r="Z558" s="68"/>
      <c r="AA558" s="68"/>
      <c r="AB558" s="68"/>
      <c r="AC558" s="68"/>
      <c r="AD558" s="68"/>
      <c r="AE558" s="68"/>
      <c r="AF558" s="68"/>
      <c r="AG558" s="68"/>
      <c r="AH558" s="68"/>
      <c r="AI558" s="68"/>
      <c r="AJ558" s="68"/>
      <c r="AK558" s="68"/>
      <c r="AL558" s="68"/>
    </row>
    <row r="559" spans="1:38" ht="12.75" customHeight="1" x14ac:dyDescent="0.2">
      <c r="A559" s="68"/>
      <c r="P559" s="68"/>
      <c r="Q559" s="68"/>
      <c r="R559" s="68"/>
      <c r="S559" s="68"/>
      <c r="T559" s="68"/>
      <c r="U559" s="68"/>
      <c r="V559" s="68"/>
      <c r="W559" s="68"/>
      <c r="X559" s="68"/>
      <c r="Y559" s="68"/>
      <c r="Z559" s="68"/>
      <c r="AA559" s="68"/>
      <c r="AB559" s="68"/>
      <c r="AC559" s="68"/>
      <c r="AD559" s="68"/>
      <c r="AE559" s="68"/>
      <c r="AF559" s="68"/>
      <c r="AG559" s="68"/>
      <c r="AH559" s="68"/>
      <c r="AI559" s="68"/>
      <c r="AJ559" s="68"/>
      <c r="AK559" s="68"/>
      <c r="AL559" s="68"/>
    </row>
    <row r="560" spans="1:38" ht="12.75" customHeight="1" x14ac:dyDescent="0.2">
      <c r="A560" s="68"/>
      <c r="P560" s="68"/>
      <c r="Q560" s="68"/>
      <c r="R560" s="68"/>
      <c r="S560" s="68"/>
      <c r="T560" s="68"/>
      <c r="U560" s="68"/>
      <c r="V560" s="68"/>
      <c r="W560" s="68"/>
      <c r="X560" s="68"/>
      <c r="Y560" s="68"/>
      <c r="Z560" s="68"/>
      <c r="AA560" s="68"/>
      <c r="AB560" s="68"/>
      <c r="AC560" s="68"/>
      <c r="AD560" s="68"/>
      <c r="AE560" s="68"/>
      <c r="AF560" s="68"/>
      <c r="AG560" s="68"/>
      <c r="AH560" s="68"/>
      <c r="AI560" s="68"/>
      <c r="AJ560" s="68"/>
      <c r="AK560" s="68"/>
      <c r="AL560" s="68"/>
    </row>
    <row r="561" spans="1:38" ht="12.75" customHeight="1" x14ac:dyDescent="0.2">
      <c r="A561" s="68"/>
      <c r="P561" s="68"/>
      <c r="Q561" s="68"/>
      <c r="R561" s="68"/>
      <c r="S561" s="68"/>
      <c r="T561" s="68"/>
      <c r="U561" s="68"/>
      <c r="V561" s="68"/>
      <c r="W561" s="68"/>
      <c r="X561" s="68"/>
      <c r="Y561" s="68"/>
      <c r="Z561" s="68"/>
      <c r="AA561" s="68"/>
      <c r="AB561" s="68"/>
      <c r="AC561" s="68"/>
      <c r="AD561" s="68"/>
      <c r="AE561" s="68"/>
      <c r="AF561" s="68"/>
      <c r="AG561" s="68"/>
      <c r="AH561" s="68"/>
      <c r="AI561" s="68"/>
      <c r="AJ561" s="68"/>
      <c r="AK561" s="68"/>
      <c r="AL561" s="68"/>
    </row>
    <row r="562" spans="1:38" ht="12.75" customHeight="1" x14ac:dyDescent="0.2">
      <c r="A562" s="68"/>
      <c r="P562" s="68"/>
      <c r="Q562" s="68"/>
      <c r="R562" s="68"/>
      <c r="S562" s="68"/>
      <c r="T562" s="68"/>
      <c r="U562" s="68"/>
      <c r="V562" s="68"/>
      <c r="W562" s="68"/>
      <c r="X562" s="68"/>
      <c r="Y562" s="68"/>
      <c r="Z562" s="68"/>
      <c r="AA562" s="68"/>
      <c r="AB562" s="68"/>
      <c r="AC562" s="68"/>
      <c r="AD562" s="68"/>
      <c r="AE562" s="68"/>
      <c r="AF562" s="68"/>
      <c r="AG562" s="68"/>
      <c r="AH562" s="68"/>
      <c r="AI562" s="68"/>
      <c r="AJ562" s="68"/>
      <c r="AK562" s="68"/>
      <c r="AL562" s="68"/>
    </row>
    <row r="563" spans="1:38" ht="12.75" customHeight="1" x14ac:dyDescent="0.2">
      <c r="A563" s="68"/>
      <c r="P563" s="68"/>
      <c r="Q563" s="68"/>
      <c r="R563" s="68"/>
      <c r="S563" s="68"/>
      <c r="T563" s="68"/>
      <c r="U563" s="68"/>
      <c r="V563" s="68"/>
      <c r="W563" s="68"/>
      <c r="X563" s="68"/>
      <c r="Y563" s="68"/>
      <c r="Z563" s="68"/>
      <c r="AA563" s="68"/>
      <c r="AB563" s="68"/>
      <c r="AC563" s="68"/>
      <c r="AD563" s="68"/>
      <c r="AE563" s="68"/>
      <c r="AF563" s="68"/>
      <c r="AG563" s="68"/>
      <c r="AH563" s="68"/>
      <c r="AI563" s="68"/>
      <c r="AJ563" s="68"/>
      <c r="AK563" s="68"/>
      <c r="AL563" s="68"/>
    </row>
    <row r="564" spans="1:38" ht="12.75" customHeight="1" x14ac:dyDescent="0.2">
      <c r="A564" s="68"/>
      <c r="P564" s="68"/>
      <c r="Q564" s="68"/>
      <c r="R564" s="68"/>
      <c r="S564" s="68"/>
      <c r="T564" s="68"/>
      <c r="U564" s="68"/>
      <c r="V564" s="68"/>
      <c r="W564" s="68"/>
      <c r="X564" s="68"/>
      <c r="Y564" s="68"/>
      <c r="Z564" s="68"/>
      <c r="AA564" s="68"/>
      <c r="AB564" s="68"/>
      <c r="AC564" s="68"/>
      <c r="AD564" s="68"/>
      <c r="AE564" s="68"/>
      <c r="AF564" s="68"/>
      <c r="AG564" s="68"/>
      <c r="AH564" s="68"/>
      <c r="AI564" s="68"/>
      <c r="AJ564" s="68"/>
      <c r="AK564" s="68"/>
      <c r="AL564" s="68"/>
    </row>
    <row r="565" spans="1:38" ht="12.75" customHeight="1" x14ac:dyDescent="0.2">
      <c r="A565" s="68"/>
      <c r="P565" s="68"/>
      <c r="Q565" s="68"/>
      <c r="R565" s="68"/>
      <c r="S565" s="68"/>
      <c r="T565" s="68"/>
      <c r="U565" s="68"/>
      <c r="V565" s="68"/>
      <c r="W565" s="68"/>
      <c r="X565" s="68"/>
      <c r="Y565" s="68"/>
      <c r="Z565" s="68"/>
      <c r="AA565" s="68"/>
      <c r="AB565" s="68"/>
      <c r="AC565" s="68"/>
      <c r="AD565" s="68"/>
      <c r="AE565" s="68"/>
      <c r="AF565" s="68"/>
      <c r="AG565" s="68"/>
      <c r="AH565" s="68"/>
      <c r="AI565" s="68"/>
      <c r="AJ565" s="68"/>
      <c r="AK565" s="68"/>
      <c r="AL565" s="68"/>
    </row>
    <row r="566" spans="1:38" ht="12.75" customHeight="1" x14ac:dyDescent="0.2">
      <c r="A566" s="68"/>
      <c r="P566" s="68"/>
      <c r="Q566" s="68"/>
      <c r="R566" s="68"/>
      <c r="S566" s="68"/>
      <c r="T566" s="68"/>
      <c r="U566" s="68"/>
      <c r="V566" s="68"/>
      <c r="W566" s="68"/>
      <c r="X566" s="68"/>
      <c r="Y566" s="68"/>
      <c r="Z566" s="68"/>
      <c r="AA566" s="68"/>
      <c r="AB566" s="68"/>
      <c r="AC566" s="68"/>
      <c r="AD566" s="68"/>
      <c r="AE566" s="68"/>
      <c r="AF566" s="68"/>
      <c r="AG566" s="68"/>
      <c r="AH566" s="68"/>
      <c r="AI566" s="68"/>
      <c r="AJ566" s="68"/>
      <c r="AK566" s="68"/>
      <c r="AL566" s="68"/>
    </row>
    <row r="567" spans="1:38" ht="12.75" customHeight="1" x14ac:dyDescent="0.2">
      <c r="A567" s="68"/>
      <c r="P567" s="68"/>
      <c r="Q567" s="68"/>
      <c r="R567" s="68"/>
      <c r="S567" s="68"/>
      <c r="T567" s="68"/>
      <c r="U567" s="68"/>
      <c r="V567" s="68"/>
      <c r="W567" s="68"/>
      <c r="X567" s="68"/>
      <c r="Y567" s="68"/>
      <c r="Z567" s="68"/>
      <c r="AA567" s="68"/>
      <c r="AB567" s="68"/>
      <c r="AC567" s="68"/>
      <c r="AD567" s="68"/>
      <c r="AE567" s="68"/>
      <c r="AF567" s="68"/>
      <c r="AG567" s="68"/>
      <c r="AH567" s="68"/>
      <c r="AI567" s="68"/>
      <c r="AJ567" s="68"/>
      <c r="AK567" s="68"/>
      <c r="AL567" s="68"/>
    </row>
    <row r="568" spans="1:38" ht="12.75" customHeight="1" x14ac:dyDescent="0.2">
      <c r="A568" s="68"/>
      <c r="P568" s="68"/>
      <c r="Q568" s="68"/>
      <c r="R568" s="68"/>
      <c r="S568" s="68"/>
      <c r="T568" s="68"/>
      <c r="U568" s="68"/>
      <c r="V568" s="68"/>
      <c r="W568" s="68"/>
      <c r="X568" s="68"/>
      <c r="Y568" s="68"/>
      <c r="Z568" s="68"/>
      <c r="AA568" s="68"/>
      <c r="AB568" s="68"/>
      <c r="AC568" s="68"/>
      <c r="AD568" s="68"/>
      <c r="AE568" s="68"/>
      <c r="AF568" s="68"/>
      <c r="AG568" s="68"/>
      <c r="AH568" s="68"/>
      <c r="AI568" s="68"/>
      <c r="AJ568" s="68"/>
      <c r="AK568" s="68"/>
      <c r="AL568" s="68"/>
    </row>
    <row r="569" spans="1:38" ht="12.75" customHeight="1" x14ac:dyDescent="0.2">
      <c r="A569" s="68"/>
      <c r="P569" s="68"/>
      <c r="Q569" s="68"/>
      <c r="R569" s="68"/>
      <c r="S569" s="68"/>
      <c r="T569" s="68"/>
      <c r="U569" s="68"/>
      <c r="V569" s="68"/>
      <c r="W569" s="68"/>
      <c r="X569" s="68"/>
      <c r="Y569" s="68"/>
      <c r="Z569" s="68"/>
      <c r="AA569" s="68"/>
      <c r="AB569" s="68"/>
      <c r="AC569" s="68"/>
      <c r="AD569" s="68"/>
      <c r="AE569" s="68"/>
      <c r="AF569" s="68"/>
      <c r="AG569" s="68"/>
      <c r="AH569" s="68"/>
      <c r="AI569" s="68"/>
      <c r="AJ569" s="68"/>
      <c r="AK569" s="68"/>
      <c r="AL569" s="68"/>
    </row>
    <row r="570" spans="1:38" ht="12.75" customHeight="1" x14ac:dyDescent="0.2">
      <c r="A570" s="68"/>
      <c r="P570" s="68"/>
      <c r="Q570" s="68"/>
      <c r="R570" s="68"/>
      <c r="S570" s="68"/>
      <c r="T570" s="68"/>
      <c r="U570" s="68"/>
      <c r="V570" s="68"/>
      <c r="W570" s="68"/>
      <c r="X570" s="68"/>
      <c r="Y570" s="68"/>
      <c r="Z570" s="68"/>
      <c r="AA570" s="68"/>
      <c r="AB570" s="68"/>
      <c r="AC570" s="68"/>
      <c r="AD570" s="68"/>
      <c r="AE570" s="68"/>
      <c r="AF570" s="68"/>
      <c r="AG570" s="68"/>
      <c r="AH570" s="68"/>
      <c r="AI570" s="68"/>
      <c r="AJ570" s="68"/>
      <c r="AK570" s="68"/>
      <c r="AL570" s="68"/>
    </row>
    <row r="571" spans="1:38" ht="12.75" customHeight="1" x14ac:dyDescent="0.2">
      <c r="A571" s="68"/>
      <c r="P571" s="68"/>
      <c r="Q571" s="68"/>
      <c r="R571" s="68"/>
      <c r="S571" s="68"/>
      <c r="T571" s="68"/>
      <c r="U571" s="68"/>
      <c r="V571" s="68"/>
      <c r="W571" s="68"/>
      <c r="X571" s="68"/>
      <c r="Y571" s="68"/>
      <c r="Z571" s="68"/>
      <c r="AA571" s="68"/>
      <c r="AB571" s="68"/>
      <c r="AC571" s="68"/>
      <c r="AD571" s="68"/>
      <c r="AE571" s="68"/>
      <c r="AF571" s="68"/>
      <c r="AG571" s="68"/>
      <c r="AH571" s="68"/>
      <c r="AI571" s="68"/>
      <c r="AJ571" s="68"/>
      <c r="AK571" s="68"/>
      <c r="AL571" s="68"/>
    </row>
    <row r="572" spans="1:38" ht="12.75" customHeight="1" x14ac:dyDescent="0.2">
      <c r="A572" s="68"/>
      <c r="P572" s="68"/>
      <c r="Q572" s="68"/>
      <c r="R572" s="68"/>
      <c r="S572" s="68"/>
      <c r="T572" s="68"/>
      <c r="U572" s="68"/>
      <c r="V572" s="68"/>
      <c r="W572" s="68"/>
      <c r="X572" s="68"/>
      <c r="Y572" s="68"/>
      <c r="Z572" s="68"/>
      <c r="AA572" s="68"/>
      <c r="AB572" s="68"/>
      <c r="AC572" s="68"/>
      <c r="AD572" s="68"/>
      <c r="AE572" s="68"/>
      <c r="AF572" s="68"/>
      <c r="AG572" s="68"/>
      <c r="AH572" s="68"/>
      <c r="AI572" s="68"/>
      <c r="AJ572" s="68"/>
      <c r="AK572" s="68"/>
      <c r="AL572" s="68"/>
    </row>
    <row r="573" spans="1:38" ht="12.75" customHeight="1" x14ac:dyDescent="0.2">
      <c r="A573" s="68"/>
      <c r="P573" s="68"/>
      <c r="Q573" s="68"/>
      <c r="R573" s="68"/>
      <c r="S573" s="68"/>
      <c r="T573" s="68"/>
      <c r="U573" s="68"/>
      <c r="V573" s="68"/>
      <c r="W573" s="68"/>
      <c r="X573" s="68"/>
      <c r="Y573" s="68"/>
      <c r="Z573" s="68"/>
      <c r="AA573" s="68"/>
      <c r="AB573" s="68"/>
      <c r="AC573" s="68"/>
      <c r="AD573" s="68"/>
      <c r="AE573" s="68"/>
      <c r="AF573" s="68"/>
      <c r="AG573" s="68"/>
      <c r="AH573" s="68"/>
      <c r="AI573" s="68"/>
      <c r="AJ573" s="68"/>
      <c r="AK573" s="68"/>
      <c r="AL573" s="68"/>
    </row>
    <row r="574" spans="1:38" ht="12.75" customHeight="1" x14ac:dyDescent="0.2">
      <c r="A574" s="68"/>
      <c r="P574" s="68"/>
      <c r="Q574" s="68"/>
      <c r="R574" s="68"/>
      <c r="S574" s="68"/>
      <c r="T574" s="68"/>
      <c r="U574" s="68"/>
      <c r="V574" s="68"/>
      <c r="W574" s="68"/>
      <c r="X574" s="68"/>
      <c r="Y574" s="68"/>
      <c r="Z574" s="68"/>
      <c r="AA574" s="68"/>
      <c r="AB574" s="68"/>
      <c r="AC574" s="68"/>
      <c r="AD574" s="68"/>
      <c r="AE574" s="68"/>
      <c r="AF574" s="68"/>
      <c r="AG574" s="68"/>
      <c r="AH574" s="68"/>
      <c r="AI574" s="68"/>
      <c r="AJ574" s="68"/>
      <c r="AK574" s="68"/>
      <c r="AL574" s="68"/>
    </row>
    <row r="575" spans="1:38" ht="12.75" customHeight="1" x14ac:dyDescent="0.2">
      <c r="A575" s="68"/>
      <c r="P575" s="68"/>
      <c r="Q575" s="68"/>
      <c r="R575" s="68"/>
      <c r="S575" s="68"/>
      <c r="T575" s="68"/>
      <c r="U575" s="68"/>
      <c r="V575" s="68"/>
      <c r="W575" s="68"/>
      <c r="X575" s="68"/>
      <c r="Y575" s="68"/>
      <c r="Z575" s="68"/>
      <c r="AA575" s="68"/>
      <c r="AB575" s="68"/>
      <c r="AC575" s="68"/>
      <c r="AD575" s="68"/>
      <c r="AE575" s="68"/>
      <c r="AF575" s="68"/>
      <c r="AG575" s="68"/>
      <c r="AH575" s="68"/>
      <c r="AI575" s="68"/>
      <c r="AJ575" s="68"/>
      <c r="AK575" s="68"/>
      <c r="AL575" s="68"/>
    </row>
    <row r="576" spans="1:38" ht="12.75" customHeight="1" x14ac:dyDescent="0.2">
      <c r="A576" s="68"/>
      <c r="P576" s="68"/>
      <c r="Q576" s="68"/>
      <c r="R576" s="68"/>
      <c r="S576" s="68"/>
      <c r="T576" s="68"/>
      <c r="U576" s="68"/>
      <c r="V576" s="68"/>
      <c r="W576" s="68"/>
      <c r="X576" s="68"/>
      <c r="Y576" s="68"/>
      <c r="Z576" s="68"/>
      <c r="AA576" s="68"/>
      <c r="AB576" s="68"/>
      <c r="AC576" s="68"/>
      <c r="AD576" s="68"/>
      <c r="AE576" s="68"/>
      <c r="AF576" s="68"/>
      <c r="AG576" s="68"/>
      <c r="AH576" s="68"/>
      <c r="AI576" s="68"/>
      <c r="AJ576" s="68"/>
      <c r="AK576" s="68"/>
      <c r="AL576" s="68"/>
    </row>
    <row r="577" spans="1:38" ht="12.75" customHeight="1" x14ac:dyDescent="0.2">
      <c r="A577" s="68"/>
      <c r="P577" s="68"/>
      <c r="Q577" s="68"/>
      <c r="R577" s="68"/>
      <c r="S577" s="68"/>
      <c r="T577" s="68"/>
      <c r="U577" s="68"/>
      <c r="V577" s="68"/>
      <c r="W577" s="68"/>
      <c r="X577" s="68"/>
      <c r="Y577" s="68"/>
      <c r="Z577" s="68"/>
      <c r="AA577" s="68"/>
      <c r="AB577" s="68"/>
      <c r="AC577" s="68"/>
      <c r="AD577" s="68"/>
      <c r="AE577" s="68"/>
      <c r="AF577" s="68"/>
      <c r="AG577" s="68"/>
      <c r="AH577" s="68"/>
      <c r="AI577" s="68"/>
      <c r="AJ577" s="68"/>
      <c r="AK577" s="68"/>
      <c r="AL577" s="68"/>
    </row>
    <row r="578" spans="1:38" ht="12.75" customHeight="1" x14ac:dyDescent="0.2">
      <c r="A578" s="68"/>
      <c r="P578" s="68"/>
      <c r="Q578" s="68"/>
      <c r="R578" s="68"/>
      <c r="S578" s="68"/>
      <c r="T578" s="68"/>
      <c r="U578" s="68"/>
      <c r="V578" s="68"/>
      <c r="W578" s="68"/>
      <c r="X578" s="68"/>
      <c r="Y578" s="68"/>
      <c r="Z578" s="68"/>
      <c r="AA578" s="68"/>
      <c r="AB578" s="68"/>
      <c r="AC578" s="68"/>
      <c r="AD578" s="68"/>
      <c r="AE578" s="68"/>
      <c r="AF578" s="68"/>
      <c r="AG578" s="68"/>
      <c r="AH578" s="68"/>
      <c r="AI578" s="68"/>
      <c r="AJ578" s="68"/>
      <c r="AK578" s="68"/>
      <c r="AL578" s="68"/>
    </row>
    <row r="579" spans="1:38" ht="12.75" customHeight="1" x14ac:dyDescent="0.2">
      <c r="A579" s="68"/>
      <c r="P579" s="68"/>
      <c r="Q579" s="68"/>
      <c r="R579" s="68"/>
      <c r="S579" s="68"/>
      <c r="T579" s="68"/>
      <c r="U579" s="68"/>
      <c r="V579" s="68"/>
      <c r="W579" s="68"/>
      <c r="X579" s="68"/>
      <c r="Y579" s="68"/>
      <c r="Z579" s="68"/>
      <c r="AA579" s="68"/>
      <c r="AB579" s="68"/>
      <c r="AC579" s="68"/>
      <c r="AD579" s="68"/>
      <c r="AE579" s="68"/>
      <c r="AF579" s="68"/>
      <c r="AG579" s="68"/>
      <c r="AH579" s="68"/>
      <c r="AI579" s="68"/>
      <c r="AJ579" s="68"/>
      <c r="AK579" s="68"/>
      <c r="AL579" s="68"/>
    </row>
    <row r="580" spans="1:38" ht="12.75" customHeight="1" x14ac:dyDescent="0.2">
      <c r="A580" s="68"/>
      <c r="P580" s="68"/>
      <c r="Q580" s="68"/>
      <c r="R580" s="68"/>
      <c r="S580" s="68"/>
      <c r="T580" s="68"/>
      <c r="U580" s="68"/>
      <c r="V580" s="68"/>
      <c r="W580" s="68"/>
      <c r="X580" s="68"/>
      <c r="Y580" s="68"/>
      <c r="Z580" s="68"/>
      <c r="AA580" s="68"/>
      <c r="AB580" s="68"/>
      <c r="AC580" s="68"/>
      <c r="AD580" s="68"/>
      <c r="AE580" s="68"/>
      <c r="AF580" s="68"/>
      <c r="AG580" s="68"/>
      <c r="AH580" s="68"/>
      <c r="AI580" s="68"/>
      <c r="AJ580" s="68"/>
      <c r="AK580" s="68"/>
      <c r="AL580" s="68"/>
    </row>
    <row r="581" spans="1:38" ht="12.75" customHeight="1" x14ac:dyDescent="0.2">
      <c r="A581" s="68"/>
      <c r="P581" s="68"/>
      <c r="Q581" s="68"/>
      <c r="R581" s="68"/>
      <c r="S581" s="68"/>
      <c r="T581" s="68"/>
      <c r="U581" s="68"/>
      <c r="V581" s="68"/>
      <c r="W581" s="68"/>
      <c r="X581" s="68"/>
      <c r="Y581" s="68"/>
      <c r="Z581" s="68"/>
      <c r="AA581" s="68"/>
      <c r="AB581" s="68"/>
      <c r="AC581" s="68"/>
      <c r="AD581" s="68"/>
      <c r="AE581" s="68"/>
      <c r="AF581" s="68"/>
      <c r="AG581" s="68"/>
      <c r="AH581" s="68"/>
      <c r="AI581" s="68"/>
      <c r="AJ581" s="68"/>
      <c r="AK581" s="68"/>
      <c r="AL581" s="68"/>
    </row>
    <row r="582" spans="1:38" ht="12.75" customHeight="1" x14ac:dyDescent="0.2">
      <c r="A582" s="68"/>
      <c r="P582" s="68"/>
      <c r="Q582" s="68"/>
      <c r="R582" s="68"/>
      <c r="S582" s="68"/>
      <c r="T582" s="68"/>
      <c r="U582" s="68"/>
      <c r="V582" s="68"/>
      <c r="W582" s="68"/>
      <c r="X582" s="68"/>
      <c r="Y582" s="68"/>
      <c r="Z582" s="68"/>
      <c r="AA582" s="68"/>
      <c r="AB582" s="68"/>
      <c r="AC582" s="68"/>
      <c r="AD582" s="68"/>
      <c r="AE582" s="68"/>
      <c r="AF582" s="68"/>
      <c r="AG582" s="68"/>
      <c r="AH582" s="68"/>
      <c r="AI582" s="68"/>
      <c r="AJ582" s="68"/>
      <c r="AK582" s="68"/>
      <c r="AL582" s="68"/>
    </row>
    <row r="583" spans="1:38" ht="12.75" customHeight="1" x14ac:dyDescent="0.2">
      <c r="A583" s="68"/>
      <c r="P583" s="68"/>
      <c r="Q583" s="68"/>
      <c r="R583" s="68"/>
      <c r="S583" s="68"/>
      <c r="T583" s="68"/>
      <c r="U583" s="68"/>
      <c r="V583" s="68"/>
      <c r="W583" s="68"/>
      <c r="X583" s="68"/>
      <c r="Y583" s="68"/>
      <c r="Z583" s="68"/>
      <c r="AA583" s="68"/>
      <c r="AB583" s="68"/>
      <c r="AC583" s="68"/>
      <c r="AD583" s="68"/>
      <c r="AE583" s="68"/>
      <c r="AF583" s="68"/>
      <c r="AG583" s="68"/>
      <c r="AH583" s="68"/>
      <c r="AI583" s="68"/>
      <c r="AJ583" s="68"/>
      <c r="AK583" s="68"/>
      <c r="AL583" s="68"/>
    </row>
    <row r="584" spans="1:38" ht="12.75" customHeight="1" x14ac:dyDescent="0.2">
      <c r="A584" s="68"/>
      <c r="P584" s="68"/>
      <c r="Q584" s="68"/>
      <c r="R584" s="68"/>
      <c r="S584" s="68"/>
      <c r="T584" s="68"/>
      <c r="U584" s="68"/>
      <c r="V584" s="68"/>
      <c r="W584" s="68"/>
      <c r="X584" s="68"/>
      <c r="Y584" s="68"/>
      <c r="Z584" s="68"/>
      <c r="AA584" s="68"/>
      <c r="AB584" s="68"/>
      <c r="AC584" s="68"/>
      <c r="AD584" s="68"/>
      <c r="AE584" s="68"/>
      <c r="AF584" s="68"/>
      <c r="AG584" s="68"/>
      <c r="AH584" s="68"/>
      <c r="AI584" s="68"/>
      <c r="AJ584" s="68"/>
      <c r="AK584" s="68"/>
      <c r="AL584" s="68"/>
    </row>
    <row r="585" spans="1:38" ht="12.75" customHeight="1" x14ac:dyDescent="0.2">
      <c r="A585" s="68"/>
      <c r="P585" s="68"/>
      <c r="Q585" s="68"/>
      <c r="R585" s="68"/>
      <c r="S585" s="68"/>
      <c r="T585" s="68"/>
      <c r="U585" s="68"/>
      <c r="V585" s="68"/>
      <c r="W585" s="68"/>
      <c r="X585" s="68"/>
      <c r="Y585" s="68"/>
      <c r="Z585" s="68"/>
      <c r="AA585" s="68"/>
      <c r="AB585" s="68"/>
      <c r="AC585" s="68"/>
      <c r="AD585" s="68"/>
      <c r="AE585" s="68"/>
      <c r="AF585" s="68"/>
      <c r="AG585" s="68"/>
      <c r="AH585" s="68"/>
      <c r="AI585" s="68"/>
      <c r="AJ585" s="68"/>
      <c r="AK585" s="68"/>
      <c r="AL585" s="68"/>
    </row>
    <row r="586" spans="1:38" ht="12.75" customHeight="1" x14ac:dyDescent="0.2">
      <c r="A586" s="68"/>
      <c r="P586" s="68"/>
      <c r="Q586" s="68"/>
      <c r="R586" s="68"/>
      <c r="S586" s="68"/>
      <c r="T586" s="68"/>
      <c r="U586" s="68"/>
      <c r="V586" s="68"/>
      <c r="W586" s="68"/>
      <c r="X586" s="68"/>
      <c r="Y586" s="68"/>
      <c r="Z586" s="68"/>
      <c r="AA586" s="68"/>
      <c r="AB586" s="68"/>
      <c r="AC586" s="68"/>
      <c r="AD586" s="68"/>
      <c r="AE586" s="68"/>
      <c r="AF586" s="68"/>
      <c r="AG586" s="68"/>
      <c r="AH586" s="68"/>
      <c r="AI586" s="68"/>
      <c r="AJ586" s="68"/>
      <c r="AK586" s="68"/>
      <c r="AL586" s="68"/>
    </row>
    <row r="587" spans="1:38" ht="12.75" customHeight="1" x14ac:dyDescent="0.2">
      <c r="A587" s="68"/>
      <c r="P587" s="68"/>
      <c r="Q587" s="68"/>
      <c r="R587" s="68"/>
      <c r="S587" s="68"/>
      <c r="T587" s="68"/>
      <c r="U587" s="68"/>
      <c r="V587" s="68"/>
      <c r="W587" s="68"/>
      <c r="X587" s="68"/>
      <c r="Y587" s="68"/>
      <c r="Z587" s="68"/>
      <c r="AA587" s="68"/>
      <c r="AB587" s="68"/>
      <c r="AC587" s="68"/>
      <c r="AD587" s="68"/>
      <c r="AE587" s="68"/>
      <c r="AF587" s="68"/>
      <c r="AG587" s="68"/>
      <c r="AH587" s="68"/>
      <c r="AI587" s="68"/>
      <c r="AJ587" s="68"/>
      <c r="AK587" s="68"/>
      <c r="AL587" s="68"/>
    </row>
    <row r="588" spans="1:38" ht="12.75" customHeight="1" x14ac:dyDescent="0.2">
      <c r="A588" s="68"/>
      <c r="P588" s="68"/>
      <c r="Q588" s="68"/>
      <c r="R588" s="68"/>
      <c r="S588" s="68"/>
      <c r="T588" s="68"/>
      <c r="U588" s="68"/>
      <c r="V588" s="68"/>
      <c r="W588" s="68"/>
      <c r="X588" s="68"/>
      <c r="Y588" s="68"/>
      <c r="Z588" s="68"/>
      <c r="AA588" s="68"/>
      <c r="AB588" s="68"/>
      <c r="AC588" s="68"/>
      <c r="AD588" s="68"/>
      <c r="AE588" s="68"/>
      <c r="AF588" s="68"/>
      <c r="AG588" s="68"/>
      <c r="AH588" s="68"/>
      <c r="AI588" s="68"/>
      <c r="AJ588" s="68"/>
      <c r="AK588" s="68"/>
      <c r="AL588" s="68"/>
    </row>
    <row r="589" spans="1:38" ht="12.75" customHeight="1" x14ac:dyDescent="0.2">
      <c r="A589" s="68"/>
      <c r="P589" s="68"/>
      <c r="Q589" s="68"/>
      <c r="R589" s="68"/>
      <c r="S589" s="68"/>
      <c r="T589" s="68"/>
      <c r="U589" s="68"/>
      <c r="V589" s="68"/>
      <c r="W589" s="68"/>
      <c r="X589" s="68"/>
      <c r="Y589" s="68"/>
      <c r="Z589" s="68"/>
      <c r="AA589" s="68"/>
      <c r="AB589" s="68"/>
      <c r="AC589" s="68"/>
      <c r="AD589" s="68"/>
      <c r="AE589" s="68"/>
      <c r="AF589" s="68"/>
      <c r="AG589" s="68"/>
      <c r="AH589" s="68"/>
      <c r="AI589" s="68"/>
      <c r="AJ589" s="68"/>
      <c r="AK589" s="68"/>
      <c r="AL589" s="68"/>
    </row>
    <row r="590" spans="1:38" ht="12.75" customHeight="1" x14ac:dyDescent="0.2">
      <c r="A590" s="68"/>
      <c r="P590" s="68"/>
      <c r="Q590" s="68"/>
      <c r="R590" s="68"/>
      <c r="S590" s="68"/>
      <c r="T590" s="68"/>
      <c r="U590" s="68"/>
      <c r="V590" s="68"/>
      <c r="W590" s="68"/>
      <c r="X590" s="68"/>
      <c r="Y590" s="68"/>
      <c r="Z590" s="68"/>
      <c r="AA590" s="68"/>
      <c r="AB590" s="68"/>
      <c r="AC590" s="68"/>
      <c r="AD590" s="68"/>
      <c r="AE590" s="68"/>
      <c r="AF590" s="68"/>
      <c r="AG590" s="68"/>
      <c r="AH590" s="68"/>
      <c r="AI590" s="68"/>
      <c r="AJ590" s="68"/>
      <c r="AK590" s="68"/>
      <c r="AL590" s="68"/>
    </row>
    <row r="591" spans="1:38" ht="12.75" customHeight="1" x14ac:dyDescent="0.2">
      <c r="A591" s="68"/>
      <c r="P591" s="68"/>
      <c r="Q591" s="68"/>
      <c r="R591" s="68"/>
      <c r="S591" s="68"/>
      <c r="T591" s="68"/>
      <c r="U591" s="68"/>
      <c r="V591" s="68"/>
      <c r="W591" s="68"/>
      <c r="X591" s="68"/>
      <c r="Y591" s="68"/>
      <c r="Z591" s="68"/>
      <c r="AA591" s="68"/>
      <c r="AB591" s="68"/>
      <c r="AC591" s="68"/>
      <c r="AD591" s="68"/>
      <c r="AE591" s="68"/>
      <c r="AF591" s="68"/>
      <c r="AG591" s="68"/>
      <c r="AH591" s="68"/>
      <c r="AI591" s="68"/>
      <c r="AJ591" s="68"/>
      <c r="AK591" s="68"/>
      <c r="AL591" s="68"/>
    </row>
    <row r="592" spans="1:38" ht="12.75" customHeight="1" x14ac:dyDescent="0.2">
      <c r="A592" s="68"/>
      <c r="P592" s="68"/>
      <c r="Q592" s="68"/>
      <c r="R592" s="68"/>
      <c r="S592" s="68"/>
      <c r="T592" s="68"/>
      <c r="U592" s="68"/>
      <c r="V592" s="68"/>
      <c r="W592" s="68"/>
      <c r="X592" s="68"/>
      <c r="Y592" s="68"/>
      <c r="Z592" s="68"/>
      <c r="AA592" s="68"/>
      <c r="AB592" s="68"/>
      <c r="AC592" s="68"/>
      <c r="AD592" s="68"/>
      <c r="AE592" s="68"/>
      <c r="AF592" s="68"/>
      <c r="AG592" s="68"/>
      <c r="AH592" s="68"/>
      <c r="AI592" s="68"/>
      <c r="AJ592" s="68"/>
      <c r="AK592" s="68"/>
      <c r="AL592" s="68"/>
    </row>
    <row r="593" spans="1:38" ht="12.75" customHeight="1" x14ac:dyDescent="0.2">
      <c r="A593" s="68"/>
      <c r="P593" s="68"/>
      <c r="Q593" s="68"/>
      <c r="R593" s="68"/>
      <c r="S593" s="68"/>
      <c r="T593" s="68"/>
      <c r="U593" s="68"/>
      <c r="V593" s="68"/>
      <c r="W593" s="68"/>
      <c r="X593" s="68"/>
      <c r="Y593" s="68"/>
      <c r="Z593" s="68"/>
      <c r="AA593" s="68"/>
      <c r="AB593" s="68"/>
      <c r="AC593" s="68"/>
      <c r="AD593" s="68"/>
      <c r="AE593" s="68"/>
      <c r="AF593" s="68"/>
      <c r="AG593" s="68"/>
      <c r="AH593" s="68"/>
      <c r="AI593" s="68"/>
      <c r="AJ593" s="68"/>
      <c r="AK593" s="68"/>
      <c r="AL593" s="68"/>
    </row>
    <row r="594" spans="1:38" ht="12.75" customHeight="1" x14ac:dyDescent="0.2">
      <c r="A594" s="68"/>
      <c r="P594" s="68"/>
      <c r="Q594" s="68"/>
      <c r="R594" s="68"/>
      <c r="S594" s="68"/>
      <c r="T594" s="68"/>
      <c r="U594" s="68"/>
      <c r="V594" s="68"/>
      <c r="W594" s="68"/>
      <c r="X594" s="68"/>
      <c r="Y594" s="68"/>
      <c r="Z594" s="68"/>
      <c r="AA594" s="68"/>
      <c r="AB594" s="68"/>
      <c r="AC594" s="68"/>
      <c r="AD594" s="68"/>
      <c r="AE594" s="68"/>
      <c r="AF594" s="68"/>
      <c r="AG594" s="68"/>
      <c r="AH594" s="68"/>
      <c r="AI594" s="68"/>
      <c r="AJ594" s="68"/>
      <c r="AK594" s="68"/>
      <c r="AL594" s="68"/>
    </row>
    <row r="595" spans="1:38" ht="12.75" customHeight="1" x14ac:dyDescent="0.2">
      <c r="A595" s="68"/>
      <c r="P595" s="68"/>
      <c r="Q595" s="68"/>
      <c r="R595" s="68"/>
      <c r="S595" s="68"/>
      <c r="T595" s="68"/>
      <c r="U595" s="68"/>
      <c r="V595" s="68"/>
      <c r="W595" s="68"/>
      <c r="X595" s="68"/>
      <c r="Y595" s="68"/>
      <c r="Z595" s="68"/>
      <c r="AA595" s="68"/>
      <c r="AB595" s="68"/>
      <c r="AC595" s="68"/>
      <c r="AD595" s="68"/>
      <c r="AE595" s="68"/>
      <c r="AF595" s="68"/>
      <c r="AG595" s="68"/>
      <c r="AH595" s="68"/>
      <c r="AI595" s="68"/>
      <c r="AJ595" s="68"/>
      <c r="AK595" s="68"/>
      <c r="AL595" s="68"/>
    </row>
    <row r="596" spans="1:38" ht="12.75" customHeight="1" x14ac:dyDescent="0.2">
      <c r="A596" s="68"/>
      <c r="P596" s="68"/>
      <c r="Q596" s="68"/>
      <c r="R596" s="68"/>
      <c r="S596" s="68"/>
      <c r="T596" s="68"/>
      <c r="U596" s="68"/>
      <c r="V596" s="68"/>
      <c r="W596" s="68"/>
      <c r="X596" s="68"/>
      <c r="Y596" s="68"/>
      <c r="Z596" s="68"/>
      <c r="AA596" s="68"/>
      <c r="AB596" s="68"/>
      <c r="AC596" s="68"/>
      <c r="AD596" s="68"/>
      <c r="AE596" s="68"/>
      <c r="AF596" s="68"/>
      <c r="AG596" s="68"/>
      <c r="AH596" s="68"/>
      <c r="AI596" s="68"/>
      <c r="AJ596" s="68"/>
      <c r="AK596" s="68"/>
      <c r="AL596" s="68"/>
    </row>
    <row r="597" spans="1:38" ht="12.75" customHeight="1" x14ac:dyDescent="0.2">
      <c r="A597" s="68"/>
      <c r="P597" s="68"/>
      <c r="Q597" s="68"/>
      <c r="R597" s="68"/>
      <c r="S597" s="68"/>
      <c r="T597" s="68"/>
      <c r="U597" s="68"/>
      <c r="V597" s="68"/>
      <c r="W597" s="68"/>
      <c r="X597" s="68"/>
      <c r="Y597" s="68"/>
      <c r="Z597" s="68"/>
      <c r="AA597" s="68"/>
      <c r="AB597" s="68"/>
      <c r="AC597" s="68"/>
      <c r="AD597" s="68"/>
      <c r="AE597" s="68"/>
      <c r="AF597" s="68"/>
      <c r="AG597" s="68"/>
      <c r="AH597" s="68"/>
      <c r="AI597" s="68"/>
      <c r="AJ597" s="68"/>
      <c r="AK597" s="68"/>
      <c r="AL597" s="68"/>
    </row>
    <row r="598" spans="1:38" ht="12.75" customHeight="1" x14ac:dyDescent="0.2">
      <c r="A598" s="68"/>
      <c r="P598" s="68"/>
      <c r="Q598" s="68"/>
      <c r="R598" s="68"/>
      <c r="S598" s="68"/>
      <c r="T598" s="68"/>
      <c r="U598" s="68"/>
      <c r="V598" s="68"/>
      <c r="W598" s="68"/>
      <c r="X598" s="68"/>
      <c r="Y598" s="68"/>
      <c r="Z598" s="68"/>
      <c r="AA598" s="68"/>
      <c r="AB598" s="68"/>
      <c r="AC598" s="68"/>
      <c r="AD598" s="68"/>
      <c r="AE598" s="68"/>
      <c r="AF598" s="68"/>
      <c r="AG598" s="68"/>
      <c r="AH598" s="68"/>
      <c r="AI598" s="68"/>
      <c r="AJ598" s="68"/>
      <c r="AK598" s="68"/>
      <c r="AL598" s="68"/>
    </row>
    <row r="599" spans="1:38" ht="12.75" customHeight="1" x14ac:dyDescent="0.2">
      <c r="A599" s="68"/>
      <c r="P599" s="68"/>
      <c r="Q599" s="68"/>
      <c r="R599" s="68"/>
      <c r="S599" s="68"/>
      <c r="T599" s="68"/>
      <c r="U599" s="68"/>
      <c r="V599" s="68"/>
      <c r="W599" s="68"/>
      <c r="X599" s="68"/>
      <c r="Y599" s="68"/>
      <c r="Z599" s="68"/>
      <c r="AA599" s="68"/>
      <c r="AB599" s="68"/>
      <c r="AC599" s="68"/>
      <c r="AD599" s="68"/>
      <c r="AE599" s="68"/>
      <c r="AF599" s="68"/>
      <c r="AG599" s="68"/>
      <c r="AH599" s="68"/>
      <c r="AI599" s="68"/>
      <c r="AJ599" s="68"/>
      <c r="AK599" s="68"/>
      <c r="AL599" s="68"/>
    </row>
    <row r="600" spans="1:38" ht="12.75" customHeight="1" x14ac:dyDescent="0.2">
      <c r="A600" s="68"/>
      <c r="P600" s="68"/>
      <c r="Q600" s="68"/>
      <c r="R600" s="68"/>
      <c r="S600" s="68"/>
      <c r="T600" s="68"/>
      <c r="U600" s="68"/>
      <c r="V600" s="68"/>
      <c r="W600" s="68"/>
      <c r="X600" s="68"/>
      <c r="Y600" s="68"/>
      <c r="Z600" s="68"/>
      <c r="AA600" s="68"/>
      <c r="AB600" s="68"/>
      <c r="AC600" s="68"/>
      <c r="AD600" s="68"/>
      <c r="AE600" s="68"/>
      <c r="AF600" s="68"/>
      <c r="AG600" s="68"/>
      <c r="AH600" s="68"/>
      <c r="AI600" s="68"/>
      <c r="AJ600" s="68"/>
      <c r="AK600" s="68"/>
      <c r="AL600" s="68"/>
    </row>
    <row r="601" spans="1:38" ht="12.75" customHeight="1" x14ac:dyDescent="0.2">
      <c r="A601" s="68"/>
      <c r="P601" s="68"/>
      <c r="Q601" s="68"/>
      <c r="R601" s="68"/>
      <c r="S601" s="68"/>
      <c r="T601" s="68"/>
      <c r="U601" s="68"/>
      <c r="V601" s="68"/>
      <c r="W601" s="68"/>
      <c r="X601" s="68"/>
      <c r="Y601" s="68"/>
      <c r="Z601" s="68"/>
      <c r="AA601" s="68"/>
      <c r="AB601" s="68"/>
      <c r="AC601" s="68"/>
      <c r="AD601" s="68"/>
      <c r="AE601" s="68"/>
      <c r="AF601" s="68"/>
      <c r="AG601" s="68"/>
      <c r="AH601" s="68"/>
      <c r="AI601" s="68"/>
      <c r="AJ601" s="68"/>
      <c r="AK601" s="68"/>
      <c r="AL601" s="68"/>
    </row>
    <row r="602" spans="1:38" ht="12.75" customHeight="1" x14ac:dyDescent="0.2">
      <c r="A602" s="68"/>
      <c r="P602" s="68"/>
      <c r="Q602" s="68"/>
      <c r="R602" s="68"/>
      <c r="S602" s="68"/>
      <c r="T602" s="68"/>
      <c r="U602" s="68"/>
      <c r="V602" s="68"/>
      <c r="W602" s="68"/>
      <c r="X602" s="68"/>
      <c r="Y602" s="68"/>
      <c r="Z602" s="68"/>
      <c r="AA602" s="68"/>
      <c r="AB602" s="68"/>
      <c r="AC602" s="68"/>
      <c r="AD602" s="68"/>
      <c r="AE602" s="68"/>
      <c r="AF602" s="68"/>
      <c r="AG602" s="68"/>
      <c r="AH602" s="68"/>
      <c r="AI602" s="68"/>
      <c r="AJ602" s="68"/>
      <c r="AK602" s="68"/>
      <c r="AL602" s="68"/>
    </row>
    <row r="603" spans="1:38" ht="12.75" customHeight="1" x14ac:dyDescent="0.2">
      <c r="A603" s="68"/>
      <c r="P603" s="68"/>
      <c r="Q603" s="68"/>
      <c r="R603" s="68"/>
      <c r="S603" s="68"/>
      <c r="T603" s="68"/>
      <c r="U603" s="68"/>
      <c r="V603" s="68"/>
      <c r="W603" s="68"/>
      <c r="X603" s="68"/>
      <c r="Y603" s="68"/>
      <c r="Z603" s="68"/>
      <c r="AA603" s="68"/>
      <c r="AB603" s="68"/>
      <c r="AC603" s="68"/>
      <c r="AD603" s="68"/>
      <c r="AE603" s="68"/>
      <c r="AF603" s="68"/>
      <c r="AG603" s="68"/>
      <c r="AH603" s="68"/>
      <c r="AI603" s="68"/>
      <c r="AJ603" s="68"/>
      <c r="AK603" s="68"/>
      <c r="AL603" s="68"/>
    </row>
    <row r="604" spans="1:38" ht="12.75" customHeight="1" x14ac:dyDescent="0.2">
      <c r="A604" s="68"/>
      <c r="P604" s="68"/>
      <c r="Q604" s="68"/>
      <c r="R604" s="68"/>
      <c r="S604" s="68"/>
      <c r="T604" s="68"/>
      <c r="U604" s="68"/>
      <c r="V604" s="68"/>
      <c r="W604" s="68"/>
      <c r="X604" s="68"/>
      <c r="Y604" s="68"/>
      <c r="Z604" s="68"/>
      <c r="AA604" s="68"/>
      <c r="AB604" s="68"/>
      <c r="AC604" s="68"/>
      <c r="AD604" s="68"/>
      <c r="AE604" s="68"/>
      <c r="AF604" s="68"/>
      <c r="AG604" s="68"/>
      <c r="AH604" s="68"/>
      <c r="AI604" s="68"/>
      <c r="AJ604" s="68"/>
      <c r="AK604" s="68"/>
      <c r="AL604" s="68"/>
    </row>
    <row r="605" spans="1:38" ht="12.75" customHeight="1" x14ac:dyDescent="0.2">
      <c r="A605" s="68"/>
      <c r="P605" s="68"/>
      <c r="Q605" s="68"/>
      <c r="R605" s="68"/>
      <c r="S605" s="68"/>
      <c r="T605" s="68"/>
      <c r="U605" s="68"/>
      <c r="V605" s="68"/>
      <c r="W605" s="68"/>
      <c r="X605" s="68"/>
      <c r="Y605" s="68"/>
      <c r="Z605" s="68"/>
      <c r="AA605" s="68"/>
      <c r="AB605" s="68"/>
      <c r="AC605" s="68"/>
      <c r="AD605" s="68"/>
      <c r="AE605" s="68"/>
      <c r="AF605" s="68"/>
      <c r="AG605" s="68"/>
      <c r="AH605" s="68"/>
      <c r="AI605" s="68"/>
      <c r="AJ605" s="68"/>
      <c r="AK605" s="68"/>
      <c r="AL605" s="68"/>
    </row>
    <row r="606" spans="1:38" ht="12.75" customHeight="1" x14ac:dyDescent="0.2">
      <c r="A606" s="68"/>
      <c r="P606" s="68"/>
      <c r="Q606" s="68"/>
      <c r="R606" s="68"/>
      <c r="S606" s="68"/>
      <c r="T606" s="68"/>
      <c r="U606" s="68"/>
      <c r="V606" s="68"/>
      <c r="W606" s="68"/>
      <c r="X606" s="68"/>
      <c r="Y606" s="68"/>
      <c r="Z606" s="68"/>
      <c r="AA606" s="68"/>
      <c r="AB606" s="68"/>
      <c r="AC606" s="68"/>
      <c r="AD606" s="68"/>
      <c r="AE606" s="68"/>
      <c r="AF606" s="68"/>
      <c r="AG606" s="68"/>
      <c r="AH606" s="68"/>
      <c r="AI606" s="68"/>
      <c r="AJ606" s="68"/>
      <c r="AK606" s="68"/>
      <c r="AL606" s="68"/>
    </row>
    <row r="607" spans="1:38" ht="12.75" customHeight="1" x14ac:dyDescent="0.2">
      <c r="A607" s="68"/>
      <c r="P607" s="68"/>
      <c r="Q607" s="68"/>
      <c r="R607" s="68"/>
      <c r="S607" s="68"/>
      <c r="T607" s="68"/>
      <c r="U607" s="68"/>
      <c r="V607" s="68"/>
      <c r="W607" s="68"/>
      <c r="X607" s="68"/>
      <c r="Y607" s="68"/>
      <c r="Z607" s="68"/>
      <c r="AA607" s="68"/>
      <c r="AB607" s="68"/>
      <c r="AC607" s="68"/>
      <c r="AD607" s="68"/>
      <c r="AE607" s="68"/>
      <c r="AF607" s="68"/>
      <c r="AG607" s="68"/>
      <c r="AH607" s="68"/>
      <c r="AI607" s="68"/>
      <c r="AJ607" s="68"/>
      <c r="AK607" s="68"/>
      <c r="AL607" s="68"/>
    </row>
    <row r="608" spans="1:38" ht="12.75" customHeight="1" x14ac:dyDescent="0.2">
      <c r="A608" s="68"/>
      <c r="P608" s="68"/>
      <c r="Q608" s="68"/>
      <c r="R608" s="68"/>
      <c r="S608" s="68"/>
      <c r="T608" s="68"/>
      <c r="U608" s="68"/>
      <c r="V608" s="68"/>
      <c r="W608" s="68"/>
      <c r="X608" s="68"/>
      <c r="Y608" s="68"/>
      <c r="Z608" s="68"/>
      <c r="AA608" s="68"/>
      <c r="AB608" s="68"/>
      <c r="AC608" s="68"/>
      <c r="AD608" s="68"/>
      <c r="AE608" s="68"/>
      <c r="AF608" s="68"/>
      <c r="AG608" s="68"/>
      <c r="AH608" s="68"/>
      <c r="AI608" s="68"/>
      <c r="AJ608" s="68"/>
      <c r="AK608" s="68"/>
      <c r="AL608" s="68"/>
    </row>
    <row r="609" spans="1:38" ht="12.75" customHeight="1" x14ac:dyDescent="0.2">
      <c r="A609" s="68"/>
      <c r="P609" s="68"/>
      <c r="Q609" s="68"/>
      <c r="R609" s="68"/>
      <c r="S609" s="68"/>
      <c r="T609" s="68"/>
      <c r="U609" s="68"/>
      <c r="V609" s="68"/>
      <c r="W609" s="68"/>
      <c r="X609" s="68"/>
      <c r="Y609" s="68"/>
      <c r="Z609" s="68"/>
      <c r="AA609" s="68"/>
      <c r="AB609" s="68"/>
      <c r="AC609" s="68"/>
      <c r="AD609" s="68"/>
      <c r="AE609" s="68"/>
      <c r="AF609" s="68"/>
      <c r="AG609" s="68"/>
      <c r="AH609" s="68"/>
      <c r="AI609" s="68"/>
      <c r="AJ609" s="68"/>
      <c r="AK609" s="68"/>
      <c r="AL609" s="68"/>
    </row>
    <row r="610" spans="1:38" ht="12.75" customHeight="1" x14ac:dyDescent="0.2">
      <c r="A610" s="68"/>
      <c r="P610" s="68"/>
      <c r="Q610" s="68"/>
      <c r="R610" s="68"/>
      <c r="S610" s="68"/>
      <c r="T610" s="68"/>
      <c r="U610" s="68"/>
      <c r="V610" s="68"/>
      <c r="W610" s="68"/>
      <c r="X610" s="68"/>
      <c r="Y610" s="68"/>
      <c r="Z610" s="68"/>
      <c r="AA610" s="68"/>
      <c r="AB610" s="68"/>
      <c r="AC610" s="68"/>
      <c r="AD610" s="68"/>
      <c r="AE610" s="68"/>
      <c r="AF610" s="68"/>
      <c r="AG610" s="68"/>
      <c r="AH610" s="68"/>
      <c r="AI610" s="68"/>
      <c r="AJ610" s="68"/>
      <c r="AK610" s="68"/>
      <c r="AL610" s="68"/>
    </row>
    <row r="611" spans="1:38" ht="12.75" customHeight="1" x14ac:dyDescent="0.2">
      <c r="A611" s="68"/>
      <c r="P611" s="68"/>
      <c r="Q611" s="68"/>
      <c r="R611" s="68"/>
      <c r="S611" s="68"/>
      <c r="T611" s="68"/>
      <c r="U611" s="68"/>
      <c r="V611" s="68"/>
      <c r="W611" s="68"/>
      <c r="X611" s="68"/>
      <c r="Y611" s="68"/>
      <c r="Z611" s="68"/>
      <c r="AA611" s="68"/>
      <c r="AB611" s="68"/>
      <c r="AC611" s="68"/>
      <c r="AD611" s="68"/>
      <c r="AE611" s="68"/>
      <c r="AF611" s="68"/>
      <c r="AG611" s="68"/>
      <c r="AH611" s="68"/>
      <c r="AI611" s="68"/>
      <c r="AJ611" s="68"/>
      <c r="AK611" s="68"/>
      <c r="AL611" s="68"/>
    </row>
    <row r="612" spans="1:38" ht="12.75" customHeight="1" x14ac:dyDescent="0.2">
      <c r="A612" s="68"/>
      <c r="P612" s="68"/>
      <c r="Q612" s="68"/>
      <c r="R612" s="68"/>
      <c r="S612" s="68"/>
      <c r="T612" s="68"/>
      <c r="U612" s="68"/>
      <c r="V612" s="68"/>
      <c r="W612" s="68"/>
      <c r="X612" s="68"/>
      <c r="Y612" s="68"/>
      <c r="Z612" s="68"/>
      <c r="AA612" s="68"/>
      <c r="AB612" s="68"/>
      <c r="AC612" s="68"/>
      <c r="AD612" s="68"/>
      <c r="AE612" s="68"/>
      <c r="AF612" s="68"/>
      <c r="AG612" s="68"/>
      <c r="AH612" s="68"/>
      <c r="AI612" s="68"/>
      <c r="AJ612" s="68"/>
      <c r="AK612" s="68"/>
      <c r="AL612" s="68"/>
    </row>
    <row r="613" spans="1:38" ht="12.75" customHeight="1" x14ac:dyDescent="0.2">
      <c r="A613" s="68"/>
      <c r="P613" s="68"/>
      <c r="Q613" s="68"/>
      <c r="R613" s="68"/>
      <c r="S613" s="68"/>
      <c r="T613" s="68"/>
      <c r="U613" s="68"/>
      <c r="V613" s="68"/>
      <c r="W613" s="68"/>
      <c r="X613" s="68"/>
      <c r="Y613" s="68"/>
      <c r="Z613" s="68"/>
      <c r="AA613" s="68"/>
      <c r="AB613" s="68"/>
      <c r="AC613" s="68"/>
      <c r="AD613" s="68"/>
      <c r="AE613" s="68"/>
      <c r="AF613" s="68"/>
      <c r="AG613" s="68"/>
      <c r="AH613" s="68"/>
      <c r="AI613" s="68"/>
      <c r="AJ613" s="68"/>
      <c r="AK613" s="68"/>
      <c r="AL613" s="68"/>
    </row>
    <row r="614" spans="1:38" ht="12.75" customHeight="1" x14ac:dyDescent="0.2">
      <c r="A614" s="68"/>
      <c r="P614" s="68"/>
      <c r="Q614" s="68"/>
      <c r="R614" s="68"/>
      <c r="S614" s="68"/>
      <c r="T614" s="68"/>
      <c r="U614" s="68"/>
      <c r="V614" s="68"/>
      <c r="W614" s="68"/>
      <c r="X614" s="68"/>
      <c r="Y614" s="68"/>
      <c r="Z614" s="68"/>
      <c r="AA614" s="68"/>
      <c r="AB614" s="68"/>
      <c r="AC614" s="68"/>
      <c r="AD614" s="68"/>
      <c r="AE614" s="68"/>
      <c r="AF614" s="68"/>
      <c r="AG614" s="68"/>
      <c r="AH614" s="68"/>
      <c r="AI614" s="68"/>
      <c r="AJ614" s="68"/>
      <c r="AK614" s="68"/>
      <c r="AL614" s="68"/>
    </row>
    <row r="615" spans="1:38" ht="12.75" customHeight="1" x14ac:dyDescent="0.2">
      <c r="A615" s="68"/>
      <c r="P615" s="68"/>
      <c r="Q615" s="68"/>
      <c r="R615" s="68"/>
      <c r="S615" s="68"/>
      <c r="T615" s="68"/>
      <c r="U615" s="68"/>
      <c r="V615" s="68"/>
      <c r="W615" s="68"/>
      <c r="X615" s="68"/>
      <c r="Y615" s="68"/>
      <c r="Z615" s="68"/>
      <c r="AA615" s="68"/>
      <c r="AB615" s="68"/>
      <c r="AC615" s="68"/>
      <c r="AD615" s="68"/>
      <c r="AE615" s="68"/>
      <c r="AF615" s="68"/>
      <c r="AG615" s="68"/>
      <c r="AH615" s="68"/>
      <c r="AI615" s="68"/>
      <c r="AJ615" s="68"/>
      <c r="AK615" s="68"/>
      <c r="AL615" s="68"/>
    </row>
    <row r="616" spans="1:38" ht="12.75" customHeight="1" x14ac:dyDescent="0.2">
      <c r="A616" s="68"/>
      <c r="P616" s="68"/>
      <c r="Q616" s="68"/>
      <c r="R616" s="68"/>
      <c r="S616" s="68"/>
      <c r="T616" s="68"/>
      <c r="U616" s="68"/>
      <c r="V616" s="68"/>
      <c r="W616" s="68"/>
      <c r="X616" s="68"/>
      <c r="Y616" s="68"/>
      <c r="Z616" s="68"/>
      <c r="AA616" s="68"/>
      <c r="AB616" s="68"/>
      <c r="AC616" s="68"/>
      <c r="AD616" s="68"/>
      <c r="AE616" s="68"/>
      <c r="AF616" s="68"/>
      <c r="AG616" s="68"/>
      <c r="AH616" s="68"/>
      <c r="AI616" s="68"/>
      <c r="AJ616" s="68"/>
      <c r="AK616" s="68"/>
      <c r="AL616" s="68"/>
    </row>
    <row r="617" spans="1:38" ht="12.75" customHeight="1" x14ac:dyDescent="0.2">
      <c r="A617" s="68"/>
      <c r="P617" s="68"/>
      <c r="Q617" s="68"/>
      <c r="R617" s="68"/>
      <c r="S617" s="68"/>
      <c r="T617" s="68"/>
      <c r="U617" s="68"/>
      <c r="V617" s="68"/>
      <c r="W617" s="68"/>
      <c r="X617" s="68"/>
      <c r="Y617" s="68"/>
      <c r="Z617" s="68"/>
      <c r="AA617" s="68"/>
      <c r="AB617" s="68"/>
      <c r="AC617" s="68"/>
      <c r="AD617" s="68"/>
      <c r="AE617" s="68"/>
      <c r="AF617" s="68"/>
      <c r="AG617" s="68"/>
      <c r="AH617" s="68"/>
      <c r="AI617" s="68"/>
      <c r="AJ617" s="68"/>
      <c r="AK617" s="68"/>
      <c r="AL617" s="68"/>
    </row>
    <row r="618" spans="1:38" ht="12.75" customHeight="1" x14ac:dyDescent="0.2">
      <c r="A618" s="68"/>
      <c r="P618" s="68"/>
      <c r="Q618" s="68"/>
      <c r="R618" s="68"/>
      <c r="S618" s="68"/>
      <c r="T618" s="68"/>
      <c r="U618" s="68"/>
      <c r="V618" s="68"/>
      <c r="W618" s="68"/>
      <c r="X618" s="68"/>
      <c r="Y618" s="68"/>
      <c r="Z618" s="68"/>
      <c r="AA618" s="68"/>
      <c r="AB618" s="68"/>
      <c r="AC618" s="68"/>
      <c r="AD618" s="68"/>
      <c r="AE618" s="68"/>
      <c r="AF618" s="68"/>
      <c r="AG618" s="68"/>
      <c r="AH618" s="68"/>
      <c r="AI618" s="68"/>
      <c r="AJ618" s="68"/>
      <c r="AK618" s="68"/>
      <c r="AL618" s="68"/>
    </row>
    <row r="619" spans="1:38" ht="12.75" customHeight="1" x14ac:dyDescent="0.2">
      <c r="A619" s="68"/>
      <c r="P619" s="68"/>
      <c r="Q619" s="68"/>
      <c r="R619" s="68"/>
      <c r="S619" s="68"/>
      <c r="T619" s="68"/>
      <c r="U619" s="68"/>
      <c r="V619" s="68"/>
      <c r="W619" s="68"/>
      <c r="X619" s="68"/>
      <c r="Y619" s="68"/>
      <c r="Z619" s="68"/>
      <c r="AA619" s="68"/>
      <c r="AB619" s="68"/>
      <c r="AC619" s="68"/>
      <c r="AD619" s="68"/>
      <c r="AE619" s="68"/>
      <c r="AF619" s="68"/>
      <c r="AG619" s="68"/>
      <c r="AH619" s="68"/>
      <c r="AI619" s="68"/>
      <c r="AJ619" s="68"/>
      <c r="AK619" s="68"/>
      <c r="AL619" s="68"/>
    </row>
    <row r="620" spans="1:38" ht="12.75" customHeight="1" x14ac:dyDescent="0.2">
      <c r="A620" s="68"/>
      <c r="P620" s="68"/>
      <c r="Q620" s="68"/>
      <c r="R620" s="68"/>
      <c r="S620" s="68"/>
      <c r="T620" s="68"/>
      <c r="U620" s="68"/>
      <c r="V620" s="68"/>
      <c r="W620" s="68"/>
      <c r="X620" s="68"/>
      <c r="Y620" s="68"/>
      <c r="Z620" s="68"/>
      <c r="AA620" s="68"/>
      <c r="AB620" s="68"/>
      <c r="AC620" s="68"/>
      <c r="AD620" s="68"/>
      <c r="AE620" s="68"/>
      <c r="AF620" s="68"/>
      <c r="AG620" s="68"/>
      <c r="AH620" s="68"/>
      <c r="AI620" s="68"/>
      <c r="AJ620" s="68"/>
      <c r="AK620" s="68"/>
      <c r="AL620" s="68"/>
    </row>
    <row r="621" spans="1:38" ht="12.75" customHeight="1" x14ac:dyDescent="0.2">
      <c r="A621" s="68"/>
      <c r="P621" s="68"/>
      <c r="Q621" s="68"/>
      <c r="R621" s="68"/>
      <c r="S621" s="68"/>
      <c r="T621" s="68"/>
      <c r="U621" s="68"/>
      <c r="V621" s="68"/>
      <c r="W621" s="68"/>
      <c r="X621" s="68"/>
      <c r="Y621" s="68"/>
      <c r="Z621" s="68"/>
      <c r="AA621" s="68"/>
      <c r="AB621" s="68"/>
      <c r="AC621" s="68"/>
      <c r="AD621" s="68"/>
      <c r="AE621" s="68"/>
      <c r="AF621" s="68"/>
      <c r="AG621" s="68"/>
      <c r="AH621" s="68"/>
      <c r="AI621" s="68"/>
      <c r="AJ621" s="68"/>
      <c r="AK621" s="68"/>
      <c r="AL621" s="68"/>
    </row>
    <row r="622" spans="1:38" ht="12.75" customHeight="1" x14ac:dyDescent="0.2">
      <c r="A622" s="68"/>
      <c r="P622" s="68"/>
      <c r="Q622" s="68"/>
      <c r="R622" s="68"/>
      <c r="S622" s="68"/>
      <c r="T622" s="68"/>
      <c r="U622" s="68"/>
      <c r="V622" s="68"/>
      <c r="W622" s="68"/>
      <c r="X622" s="68"/>
      <c r="Y622" s="68"/>
      <c r="Z622" s="68"/>
      <c r="AA622" s="68"/>
      <c r="AB622" s="68"/>
      <c r="AC622" s="68"/>
      <c r="AD622" s="68"/>
      <c r="AE622" s="68"/>
      <c r="AF622" s="68"/>
      <c r="AG622" s="68"/>
      <c r="AH622" s="68"/>
      <c r="AI622" s="68"/>
      <c r="AJ622" s="68"/>
      <c r="AK622" s="68"/>
      <c r="AL622" s="68"/>
    </row>
    <row r="623" spans="1:38" ht="12.75" customHeight="1" x14ac:dyDescent="0.2">
      <c r="A623" s="68"/>
      <c r="P623" s="68"/>
      <c r="Q623" s="68"/>
      <c r="R623" s="68"/>
      <c r="S623" s="68"/>
      <c r="T623" s="68"/>
      <c r="U623" s="68"/>
      <c r="V623" s="68"/>
      <c r="W623" s="68"/>
      <c r="X623" s="68"/>
      <c r="Y623" s="68"/>
      <c r="Z623" s="68"/>
      <c r="AA623" s="68"/>
      <c r="AB623" s="68"/>
      <c r="AC623" s="68"/>
      <c r="AD623" s="68"/>
      <c r="AE623" s="68"/>
      <c r="AF623" s="68"/>
      <c r="AG623" s="68"/>
      <c r="AH623" s="68"/>
      <c r="AI623" s="68"/>
      <c r="AJ623" s="68"/>
      <c r="AK623" s="68"/>
      <c r="AL623" s="68"/>
    </row>
    <row r="624" spans="1:38" ht="12.75" customHeight="1" x14ac:dyDescent="0.2">
      <c r="A624" s="68"/>
      <c r="P624" s="68"/>
      <c r="Q624" s="68"/>
      <c r="R624" s="68"/>
      <c r="S624" s="68"/>
      <c r="T624" s="68"/>
      <c r="U624" s="68"/>
      <c r="V624" s="68"/>
      <c r="W624" s="68"/>
      <c r="X624" s="68"/>
      <c r="Y624" s="68"/>
      <c r="Z624" s="68"/>
      <c r="AA624" s="68"/>
      <c r="AB624" s="68"/>
      <c r="AC624" s="68"/>
      <c r="AD624" s="68"/>
      <c r="AE624" s="68"/>
      <c r="AF624" s="68"/>
      <c r="AG624" s="68"/>
      <c r="AH624" s="68"/>
      <c r="AI624" s="68"/>
      <c r="AJ624" s="68"/>
      <c r="AK624" s="68"/>
      <c r="AL624" s="68"/>
    </row>
    <row r="625" spans="1:38" ht="12.75" customHeight="1" x14ac:dyDescent="0.2">
      <c r="A625" s="68"/>
      <c r="P625" s="68"/>
      <c r="Q625" s="68"/>
      <c r="R625" s="68"/>
      <c r="S625" s="68"/>
      <c r="T625" s="68"/>
      <c r="U625" s="68"/>
      <c r="V625" s="68"/>
      <c r="W625" s="68"/>
      <c r="X625" s="68"/>
      <c r="Y625" s="68"/>
      <c r="Z625" s="68"/>
      <c r="AA625" s="68"/>
      <c r="AB625" s="68"/>
      <c r="AC625" s="68"/>
      <c r="AD625" s="68"/>
      <c r="AE625" s="68"/>
      <c r="AF625" s="68"/>
      <c r="AG625" s="68"/>
      <c r="AH625" s="68"/>
      <c r="AI625" s="68"/>
      <c r="AJ625" s="68"/>
      <c r="AK625" s="68"/>
      <c r="AL625" s="68"/>
    </row>
    <row r="626" spans="1:38" ht="12.75" customHeight="1" x14ac:dyDescent="0.2">
      <c r="A626" s="68"/>
      <c r="P626" s="68"/>
      <c r="Q626" s="68"/>
      <c r="R626" s="68"/>
      <c r="S626" s="68"/>
      <c r="T626" s="68"/>
      <c r="U626" s="68"/>
      <c r="V626" s="68"/>
      <c r="W626" s="68"/>
      <c r="X626" s="68"/>
      <c r="Y626" s="68"/>
      <c r="Z626" s="68"/>
      <c r="AA626" s="68"/>
      <c r="AB626" s="68"/>
      <c r="AC626" s="68"/>
      <c r="AD626" s="68"/>
      <c r="AE626" s="68"/>
      <c r="AF626" s="68"/>
      <c r="AG626" s="68"/>
      <c r="AH626" s="68"/>
      <c r="AI626" s="68"/>
      <c r="AJ626" s="68"/>
      <c r="AK626" s="68"/>
      <c r="AL626" s="68"/>
    </row>
    <row r="627" spans="1:38" ht="12.75" customHeight="1" x14ac:dyDescent="0.2">
      <c r="A627" s="68"/>
      <c r="P627" s="68"/>
      <c r="Q627" s="68"/>
      <c r="R627" s="68"/>
      <c r="S627" s="68"/>
      <c r="T627" s="68"/>
      <c r="U627" s="68"/>
      <c r="V627" s="68"/>
      <c r="W627" s="68"/>
      <c r="X627" s="68"/>
      <c r="Y627" s="68"/>
      <c r="Z627" s="68"/>
      <c r="AA627" s="68"/>
      <c r="AB627" s="68"/>
      <c r="AC627" s="68"/>
      <c r="AD627" s="68"/>
      <c r="AE627" s="68"/>
      <c r="AF627" s="68"/>
      <c r="AG627" s="68"/>
      <c r="AH627" s="68"/>
      <c r="AI627" s="68"/>
      <c r="AJ627" s="68"/>
      <c r="AK627" s="68"/>
      <c r="AL627" s="68"/>
    </row>
    <row r="628" spans="1:38" ht="12.75" customHeight="1" x14ac:dyDescent="0.2">
      <c r="A628" s="68"/>
      <c r="P628" s="68"/>
      <c r="Q628" s="68"/>
      <c r="R628" s="68"/>
      <c r="S628" s="68"/>
      <c r="T628" s="68"/>
      <c r="U628" s="68"/>
      <c r="V628" s="68"/>
      <c r="W628" s="68"/>
      <c r="X628" s="68"/>
      <c r="Y628" s="68"/>
      <c r="Z628" s="68"/>
      <c r="AA628" s="68"/>
      <c r="AB628" s="68"/>
      <c r="AC628" s="68"/>
      <c r="AD628" s="68"/>
      <c r="AE628" s="68"/>
      <c r="AF628" s="68"/>
      <c r="AG628" s="68"/>
      <c r="AH628" s="68"/>
      <c r="AI628" s="68"/>
      <c r="AJ628" s="68"/>
      <c r="AK628" s="68"/>
      <c r="AL628" s="68"/>
    </row>
    <row r="629" spans="1:38" ht="12.75" customHeight="1" x14ac:dyDescent="0.2">
      <c r="A629" s="68"/>
      <c r="P629" s="68"/>
      <c r="Q629" s="68"/>
      <c r="R629" s="68"/>
      <c r="S629" s="68"/>
      <c r="T629" s="68"/>
      <c r="U629" s="68"/>
      <c r="V629" s="68"/>
      <c r="W629" s="68"/>
      <c r="X629" s="68"/>
      <c r="Y629" s="68"/>
      <c r="Z629" s="68"/>
      <c r="AA629" s="68"/>
      <c r="AB629" s="68"/>
      <c r="AC629" s="68"/>
      <c r="AD629" s="68"/>
      <c r="AE629" s="68"/>
      <c r="AF629" s="68"/>
      <c r="AG629" s="68"/>
      <c r="AH629" s="68"/>
      <c r="AI629" s="68"/>
      <c r="AJ629" s="68"/>
      <c r="AK629" s="68"/>
      <c r="AL629" s="68"/>
    </row>
    <row r="630" spans="1:38" ht="12.75" customHeight="1" x14ac:dyDescent="0.2">
      <c r="A630" s="68"/>
      <c r="P630" s="68"/>
      <c r="Q630" s="68"/>
      <c r="R630" s="68"/>
      <c r="S630" s="68"/>
      <c r="T630" s="68"/>
      <c r="U630" s="68"/>
      <c r="V630" s="68"/>
      <c r="W630" s="68"/>
      <c r="X630" s="68"/>
      <c r="Y630" s="68"/>
      <c r="Z630" s="68"/>
      <c r="AA630" s="68"/>
      <c r="AB630" s="68"/>
      <c r="AC630" s="68"/>
      <c r="AD630" s="68"/>
      <c r="AE630" s="68"/>
      <c r="AF630" s="68"/>
      <c r="AG630" s="68"/>
      <c r="AH630" s="68"/>
      <c r="AI630" s="68"/>
      <c r="AJ630" s="68"/>
      <c r="AK630" s="68"/>
      <c r="AL630" s="68"/>
    </row>
    <row r="631" spans="1:38" ht="12.75" customHeight="1" x14ac:dyDescent="0.2">
      <c r="A631" s="68"/>
      <c r="P631" s="68"/>
      <c r="Q631" s="68"/>
      <c r="R631" s="68"/>
      <c r="S631" s="68"/>
      <c r="T631" s="68"/>
      <c r="U631" s="68"/>
      <c r="V631" s="68"/>
      <c r="W631" s="68"/>
      <c r="X631" s="68"/>
      <c r="Y631" s="68"/>
      <c r="Z631" s="68"/>
      <c r="AA631" s="68"/>
      <c r="AB631" s="68"/>
      <c r="AC631" s="68"/>
      <c r="AD631" s="68"/>
      <c r="AE631" s="68"/>
      <c r="AF631" s="68"/>
      <c r="AG631" s="68"/>
      <c r="AH631" s="68"/>
      <c r="AI631" s="68"/>
      <c r="AJ631" s="68"/>
      <c r="AK631" s="68"/>
      <c r="AL631" s="68"/>
    </row>
    <row r="632" spans="1:38" ht="12.75" customHeight="1" x14ac:dyDescent="0.2">
      <c r="A632" s="68"/>
      <c r="P632" s="68"/>
      <c r="Q632" s="68"/>
      <c r="R632" s="68"/>
      <c r="S632" s="68"/>
      <c r="T632" s="68"/>
      <c r="U632" s="68"/>
      <c r="V632" s="68"/>
      <c r="W632" s="68"/>
      <c r="X632" s="68"/>
      <c r="Y632" s="68"/>
      <c r="Z632" s="68"/>
      <c r="AA632" s="68"/>
      <c r="AB632" s="68"/>
      <c r="AC632" s="68"/>
      <c r="AD632" s="68"/>
      <c r="AE632" s="68"/>
      <c r="AF632" s="68"/>
      <c r="AG632" s="68"/>
      <c r="AH632" s="68"/>
      <c r="AI632" s="68"/>
      <c r="AJ632" s="68"/>
      <c r="AK632" s="68"/>
      <c r="AL632" s="68"/>
    </row>
    <row r="633" spans="1:38" ht="12.75" customHeight="1" x14ac:dyDescent="0.2">
      <c r="A633" s="68"/>
      <c r="P633" s="68"/>
      <c r="Q633" s="68"/>
      <c r="R633" s="68"/>
      <c r="S633" s="68"/>
      <c r="T633" s="68"/>
      <c r="U633" s="68"/>
      <c r="V633" s="68"/>
      <c r="W633" s="68"/>
      <c r="X633" s="68"/>
      <c r="Y633" s="68"/>
      <c r="Z633" s="68"/>
      <c r="AA633" s="68"/>
      <c r="AB633" s="68"/>
      <c r="AC633" s="68"/>
      <c r="AD633" s="68"/>
      <c r="AE633" s="68"/>
      <c r="AF633" s="68"/>
      <c r="AG633" s="68"/>
      <c r="AH633" s="68"/>
      <c r="AI633" s="68"/>
      <c r="AJ633" s="68"/>
      <c r="AK633" s="68"/>
      <c r="AL633" s="68"/>
    </row>
    <row r="634" spans="1:38" ht="12.75" customHeight="1" x14ac:dyDescent="0.2">
      <c r="A634" s="68"/>
      <c r="P634" s="68"/>
      <c r="Q634" s="68"/>
      <c r="R634" s="68"/>
      <c r="S634" s="68"/>
      <c r="T634" s="68"/>
      <c r="U634" s="68"/>
      <c r="V634" s="68"/>
      <c r="W634" s="68"/>
      <c r="X634" s="68"/>
      <c r="Y634" s="68"/>
      <c r="Z634" s="68"/>
      <c r="AA634" s="68"/>
      <c r="AB634" s="68"/>
      <c r="AC634" s="68"/>
      <c r="AD634" s="68"/>
      <c r="AE634" s="68"/>
      <c r="AF634" s="68"/>
      <c r="AG634" s="68"/>
      <c r="AH634" s="68"/>
      <c r="AI634" s="68"/>
      <c r="AJ634" s="68"/>
      <c r="AK634" s="68"/>
      <c r="AL634" s="68"/>
    </row>
    <row r="635" spans="1:38" ht="12.75" customHeight="1" x14ac:dyDescent="0.2">
      <c r="A635" s="68"/>
      <c r="P635" s="68"/>
      <c r="Q635" s="68"/>
      <c r="R635" s="68"/>
      <c r="S635" s="68"/>
      <c r="T635" s="68"/>
      <c r="U635" s="68"/>
      <c r="V635" s="68"/>
      <c r="W635" s="68"/>
      <c r="X635" s="68"/>
      <c r="Y635" s="68"/>
      <c r="Z635" s="68"/>
      <c r="AA635" s="68"/>
      <c r="AB635" s="68"/>
      <c r="AC635" s="68"/>
      <c r="AD635" s="68"/>
      <c r="AE635" s="68"/>
      <c r="AF635" s="68"/>
      <c r="AG635" s="68"/>
      <c r="AH635" s="68"/>
      <c r="AI635" s="68"/>
      <c r="AJ635" s="68"/>
      <c r="AK635" s="68"/>
      <c r="AL635" s="68"/>
    </row>
    <row r="636" spans="1:38" ht="12.75" customHeight="1" x14ac:dyDescent="0.2">
      <c r="A636" s="68"/>
      <c r="P636" s="68"/>
      <c r="Q636" s="68"/>
      <c r="R636" s="68"/>
      <c r="S636" s="68"/>
      <c r="T636" s="68"/>
      <c r="U636" s="68"/>
      <c r="V636" s="68"/>
      <c r="W636" s="68"/>
      <c r="X636" s="68"/>
      <c r="Y636" s="68"/>
      <c r="Z636" s="68"/>
      <c r="AA636" s="68"/>
      <c r="AB636" s="68"/>
      <c r="AC636" s="68"/>
      <c r="AD636" s="68"/>
      <c r="AE636" s="68"/>
      <c r="AF636" s="68"/>
      <c r="AG636" s="68"/>
      <c r="AH636" s="68"/>
      <c r="AI636" s="68"/>
      <c r="AJ636" s="68"/>
      <c r="AK636" s="68"/>
      <c r="AL636" s="68"/>
    </row>
    <row r="637" spans="1:38" ht="12.75" customHeight="1" x14ac:dyDescent="0.2">
      <c r="A637" s="68"/>
      <c r="P637" s="68"/>
      <c r="Q637" s="68"/>
      <c r="R637" s="68"/>
      <c r="S637" s="68"/>
      <c r="T637" s="68"/>
      <c r="U637" s="68"/>
      <c r="V637" s="68"/>
      <c r="W637" s="68"/>
      <c r="X637" s="68"/>
      <c r="Y637" s="68"/>
      <c r="Z637" s="68"/>
      <c r="AA637" s="68"/>
      <c r="AB637" s="68"/>
      <c r="AC637" s="68"/>
      <c r="AD637" s="68"/>
      <c r="AE637" s="68"/>
      <c r="AF637" s="68"/>
      <c r="AG637" s="68"/>
      <c r="AH637" s="68"/>
      <c r="AI637" s="68"/>
      <c r="AJ637" s="68"/>
      <c r="AK637" s="68"/>
      <c r="AL637" s="68"/>
    </row>
    <row r="638" spans="1:38" ht="12.75" customHeight="1" x14ac:dyDescent="0.2">
      <c r="A638" s="68"/>
      <c r="P638" s="68"/>
      <c r="Q638" s="68"/>
      <c r="R638" s="68"/>
      <c r="S638" s="68"/>
      <c r="T638" s="68"/>
      <c r="U638" s="68"/>
      <c r="V638" s="68"/>
      <c r="W638" s="68"/>
      <c r="X638" s="68"/>
      <c r="Y638" s="68"/>
      <c r="Z638" s="68"/>
      <c r="AA638" s="68"/>
      <c r="AB638" s="68"/>
      <c r="AC638" s="68"/>
      <c r="AD638" s="68"/>
      <c r="AE638" s="68"/>
      <c r="AF638" s="68"/>
      <c r="AG638" s="68"/>
      <c r="AH638" s="68"/>
      <c r="AI638" s="68"/>
      <c r="AJ638" s="68"/>
      <c r="AK638" s="68"/>
      <c r="AL638" s="68"/>
    </row>
    <row r="639" spans="1:38" ht="12.75" customHeight="1" x14ac:dyDescent="0.2">
      <c r="A639" s="68"/>
      <c r="P639" s="68"/>
      <c r="Q639" s="68"/>
      <c r="R639" s="68"/>
      <c r="S639" s="68"/>
      <c r="T639" s="68"/>
      <c r="U639" s="68"/>
      <c r="V639" s="68"/>
      <c r="W639" s="68"/>
      <c r="X639" s="68"/>
      <c r="Y639" s="68"/>
      <c r="Z639" s="68"/>
      <c r="AA639" s="68"/>
      <c r="AB639" s="68"/>
      <c r="AC639" s="68"/>
      <c r="AD639" s="68"/>
      <c r="AE639" s="68"/>
      <c r="AF639" s="68"/>
      <c r="AG639" s="68"/>
      <c r="AH639" s="68"/>
      <c r="AI639" s="68"/>
      <c r="AJ639" s="68"/>
      <c r="AK639" s="68"/>
      <c r="AL639" s="68"/>
    </row>
    <row r="640" spans="1:38" ht="12.75" customHeight="1" x14ac:dyDescent="0.2">
      <c r="A640" s="68"/>
      <c r="P640" s="68"/>
      <c r="Q640" s="68"/>
      <c r="R640" s="68"/>
      <c r="S640" s="68"/>
      <c r="T640" s="68"/>
      <c r="U640" s="68"/>
      <c r="V640" s="68"/>
      <c r="W640" s="68"/>
      <c r="X640" s="68"/>
      <c r="Y640" s="68"/>
      <c r="Z640" s="68"/>
      <c r="AA640" s="68"/>
      <c r="AB640" s="68"/>
      <c r="AC640" s="68"/>
      <c r="AD640" s="68"/>
      <c r="AE640" s="68"/>
      <c r="AF640" s="68"/>
      <c r="AG640" s="68"/>
      <c r="AH640" s="68"/>
      <c r="AI640" s="68"/>
      <c r="AJ640" s="68"/>
      <c r="AK640" s="68"/>
      <c r="AL640" s="68"/>
    </row>
    <row r="641" spans="1:38" ht="12.75" customHeight="1" x14ac:dyDescent="0.2">
      <c r="A641" s="68"/>
      <c r="P641" s="68"/>
      <c r="Q641" s="68"/>
      <c r="R641" s="68"/>
      <c r="S641" s="68"/>
      <c r="T641" s="68"/>
      <c r="U641" s="68"/>
      <c r="V641" s="68"/>
      <c r="W641" s="68"/>
      <c r="X641" s="68"/>
      <c r="Y641" s="68"/>
      <c r="Z641" s="68"/>
      <c r="AA641" s="68"/>
      <c r="AB641" s="68"/>
      <c r="AC641" s="68"/>
      <c r="AD641" s="68"/>
      <c r="AE641" s="68"/>
      <c r="AF641" s="68"/>
      <c r="AG641" s="68"/>
      <c r="AH641" s="68"/>
      <c r="AI641" s="68"/>
      <c r="AJ641" s="68"/>
      <c r="AK641" s="68"/>
      <c r="AL641" s="68"/>
    </row>
    <row r="642" spans="1:38" ht="12.75" customHeight="1" x14ac:dyDescent="0.2">
      <c r="A642" s="68"/>
      <c r="P642" s="68"/>
      <c r="Q642" s="68"/>
      <c r="R642" s="68"/>
      <c r="S642" s="68"/>
      <c r="T642" s="68"/>
      <c r="U642" s="68"/>
      <c r="V642" s="68"/>
      <c r="W642" s="68"/>
      <c r="X642" s="68"/>
      <c r="Y642" s="68"/>
      <c r="Z642" s="68"/>
      <c r="AA642" s="68"/>
      <c r="AB642" s="68"/>
      <c r="AC642" s="68"/>
      <c r="AD642" s="68"/>
      <c r="AE642" s="68"/>
      <c r="AF642" s="68"/>
      <c r="AG642" s="68"/>
      <c r="AH642" s="68"/>
      <c r="AI642" s="68"/>
      <c r="AJ642" s="68"/>
      <c r="AK642" s="68"/>
      <c r="AL642" s="68"/>
    </row>
    <row r="643" spans="1:38" ht="12.75" customHeight="1" x14ac:dyDescent="0.2">
      <c r="A643" s="68"/>
      <c r="P643" s="68"/>
      <c r="Q643" s="68"/>
      <c r="R643" s="68"/>
      <c r="S643" s="68"/>
      <c r="T643" s="68"/>
      <c r="U643" s="68"/>
      <c r="V643" s="68"/>
      <c r="W643" s="68"/>
      <c r="X643" s="68"/>
      <c r="Y643" s="68"/>
      <c r="Z643" s="68"/>
      <c r="AA643" s="68"/>
      <c r="AB643" s="68"/>
      <c r="AC643" s="68"/>
      <c r="AD643" s="68"/>
      <c r="AE643" s="68"/>
      <c r="AF643" s="68"/>
      <c r="AG643" s="68"/>
      <c r="AH643" s="68"/>
      <c r="AI643" s="68"/>
      <c r="AJ643" s="68"/>
      <c r="AK643" s="68"/>
      <c r="AL643" s="68"/>
    </row>
    <row r="644" spans="1:38" ht="12.75" customHeight="1" x14ac:dyDescent="0.2">
      <c r="A644" s="68"/>
      <c r="P644" s="68"/>
      <c r="Q644" s="68"/>
      <c r="R644" s="68"/>
      <c r="S644" s="68"/>
      <c r="T644" s="68"/>
      <c r="U644" s="68"/>
      <c r="V644" s="68"/>
      <c r="W644" s="68"/>
      <c r="X644" s="68"/>
      <c r="Y644" s="68"/>
      <c r="Z644" s="68"/>
      <c r="AA644" s="68"/>
      <c r="AB644" s="68"/>
      <c r="AC644" s="68"/>
      <c r="AD644" s="68"/>
      <c r="AE644" s="68"/>
      <c r="AF644" s="68"/>
      <c r="AG644" s="68"/>
      <c r="AH644" s="68"/>
      <c r="AI644" s="68"/>
      <c r="AJ644" s="68"/>
      <c r="AK644" s="68"/>
      <c r="AL644" s="68"/>
    </row>
    <row r="645" spans="1:38" ht="12.75" customHeight="1" x14ac:dyDescent="0.2">
      <c r="A645" s="68"/>
      <c r="P645" s="68"/>
      <c r="Q645" s="68"/>
      <c r="R645" s="68"/>
      <c r="S645" s="68"/>
      <c r="T645" s="68"/>
      <c r="U645" s="68"/>
      <c r="V645" s="68"/>
      <c r="W645" s="68"/>
      <c r="X645" s="68"/>
      <c r="Y645" s="68"/>
      <c r="Z645" s="68"/>
      <c r="AA645" s="68"/>
      <c r="AB645" s="68"/>
      <c r="AC645" s="68"/>
      <c r="AD645" s="68"/>
      <c r="AE645" s="68"/>
      <c r="AF645" s="68"/>
      <c r="AG645" s="68"/>
      <c r="AH645" s="68"/>
      <c r="AI645" s="68"/>
      <c r="AJ645" s="68"/>
      <c r="AK645" s="68"/>
      <c r="AL645" s="68"/>
    </row>
    <row r="646" spans="1:38" ht="12.75" customHeight="1" x14ac:dyDescent="0.2">
      <c r="A646" s="68"/>
      <c r="P646" s="68"/>
      <c r="Q646" s="68"/>
      <c r="R646" s="68"/>
      <c r="S646" s="68"/>
      <c r="T646" s="68"/>
      <c r="U646" s="68"/>
      <c r="V646" s="68"/>
      <c r="W646" s="68"/>
      <c r="X646" s="68"/>
      <c r="Y646" s="68"/>
      <c r="Z646" s="68"/>
      <c r="AA646" s="68"/>
      <c r="AB646" s="68"/>
      <c r="AC646" s="68"/>
      <c r="AD646" s="68"/>
      <c r="AE646" s="68"/>
      <c r="AF646" s="68"/>
      <c r="AG646" s="68"/>
      <c r="AH646" s="68"/>
      <c r="AI646" s="68"/>
      <c r="AJ646" s="68"/>
      <c r="AK646" s="68"/>
      <c r="AL646" s="68"/>
    </row>
    <row r="647" spans="1:38" ht="12.75" customHeight="1" x14ac:dyDescent="0.2">
      <c r="A647" s="68"/>
      <c r="P647" s="68"/>
      <c r="Q647" s="68"/>
      <c r="R647" s="68"/>
      <c r="S647" s="68"/>
      <c r="T647" s="68"/>
      <c r="U647" s="68"/>
      <c r="V647" s="68"/>
      <c r="W647" s="68"/>
      <c r="X647" s="68"/>
      <c r="Y647" s="68"/>
      <c r="Z647" s="68"/>
      <c r="AA647" s="68"/>
      <c r="AB647" s="68"/>
      <c r="AC647" s="68"/>
      <c r="AD647" s="68"/>
      <c r="AE647" s="68"/>
      <c r="AF647" s="68"/>
      <c r="AG647" s="68"/>
      <c r="AH647" s="68"/>
      <c r="AI647" s="68"/>
      <c r="AJ647" s="68"/>
      <c r="AK647" s="68"/>
      <c r="AL647" s="68"/>
    </row>
    <row r="648" spans="1:38" ht="12.75" customHeight="1" x14ac:dyDescent="0.2">
      <c r="A648" s="68"/>
      <c r="P648" s="68"/>
      <c r="Q648" s="68"/>
      <c r="R648" s="68"/>
      <c r="S648" s="68"/>
      <c r="T648" s="68"/>
      <c r="U648" s="68"/>
      <c r="V648" s="68"/>
      <c r="W648" s="68"/>
      <c r="X648" s="68"/>
      <c r="Y648" s="68"/>
      <c r="Z648" s="68"/>
      <c r="AA648" s="68"/>
      <c r="AB648" s="68"/>
      <c r="AC648" s="68"/>
      <c r="AD648" s="68"/>
      <c r="AE648" s="68"/>
      <c r="AF648" s="68"/>
      <c r="AG648" s="68"/>
      <c r="AH648" s="68"/>
      <c r="AI648" s="68"/>
      <c r="AJ648" s="68"/>
      <c r="AK648" s="68"/>
      <c r="AL648" s="68"/>
    </row>
    <row r="649" spans="1:38" ht="12.75" customHeight="1" x14ac:dyDescent="0.2">
      <c r="A649" s="68"/>
      <c r="P649" s="68"/>
      <c r="Q649" s="68"/>
      <c r="R649" s="68"/>
      <c r="S649" s="68"/>
      <c r="T649" s="68"/>
      <c r="U649" s="68"/>
      <c r="V649" s="68"/>
      <c r="W649" s="68"/>
      <c r="X649" s="68"/>
      <c r="Y649" s="68"/>
      <c r="Z649" s="68"/>
      <c r="AA649" s="68"/>
      <c r="AB649" s="68"/>
      <c r="AC649" s="68"/>
      <c r="AD649" s="68"/>
      <c r="AE649" s="68"/>
      <c r="AF649" s="68"/>
      <c r="AG649" s="68"/>
      <c r="AH649" s="68"/>
      <c r="AI649" s="68"/>
      <c r="AJ649" s="68"/>
      <c r="AK649" s="68"/>
      <c r="AL649" s="68"/>
    </row>
    <row r="650" spans="1:38" ht="12.75" customHeight="1" x14ac:dyDescent="0.2">
      <c r="A650" s="68"/>
      <c r="P650" s="68"/>
      <c r="Q650" s="68"/>
      <c r="R650" s="68"/>
      <c r="S650" s="68"/>
      <c r="T650" s="68"/>
      <c r="U650" s="68"/>
      <c r="V650" s="68"/>
      <c r="W650" s="68"/>
      <c r="X650" s="68"/>
      <c r="Y650" s="68"/>
      <c r="Z650" s="68"/>
      <c r="AA650" s="68"/>
      <c r="AB650" s="68"/>
      <c r="AC650" s="68"/>
      <c r="AD650" s="68"/>
      <c r="AE650" s="68"/>
      <c r="AF650" s="68"/>
      <c r="AG650" s="68"/>
      <c r="AH650" s="68"/>
      <c r="AI650" s="68"/>
      <c r="AJ650" s="68"/>
      <c r="AK650" s="68"/>
      <c r="AL650" s="68"/>
    </row>
    <row r="651" spans="1:38" ht="12.75" customHeight="1" x14ac:dyDescent="0.2">
      <c r="A651" s="68"/>
      <c r="P651" s="68"/>
      <c r="Q651" s="68"/>
      <c r="R651" s="68"/>
      <c r="S651" s="68"/>
      <c r="T651" s="68"/>
      <c r="U651" s="68"/>
      <c r="V651" s="68"/>
      <c r="W651" s="68"/>
      <c r="X651" s="68"/>
      <c r="Y651" s="68"/>
      <c r="Z651" s="68"/>
      <c r="AA651" s="68"/>
      <c r="AB651" s="68"/>
      <c r="AC651" s="68"/>
      <c r="AD651" s="68"/>
      <c r="AE651" s="68"/>
      <c r="AF651" s="68"/>
      <c r="AG651" s="68"/>
      <c r="AH651" s="68"/>
      <c r="AI651" s="68"/>
      <c r="AJ651" s="68"/>
      <c r="AK651" s="68"/>
      <c r="AL651" s="68"/>
    </row>
    <row r="652" spans="1:38" ht="12.75" customHeight="1" x14ac:dyDescent="0.2">
      <c r="A652" s="68"/>
      <c r="P652" s="68"/>
      <c r="Q652" s="68"/>
      <c r="R652" s="68"/>
      <c r="S652" s="68"/>
      <c r="T652" s="68"/>
      <c r="U652" s="68"/>
      <c r="V652" s="68"/>
      <c r="W652" s="68"/>
      <c r="X652" s="68"/>
      <c r="Y652" s="68"/>
      <c r="Z652" s="68"/>
      <c r="AA652" s="68"/>
      <c r="AB652" s="68"/>
      <c r="AC652" s="68"/>
      <c r="AD652" s="68"/>
      <c r="AE652" s="68"/>
      <c r="AF652" s="68"/>
      <c r="AG652" s="68"/>
      <c r="AH652" s="68"/>
      <c r="AI652" s="68"/>
      <c r="AJ652" s="68"/>
      <c r="AK652" s="68"/>
      <c r="AL652" s="68"/>
    </row>
    <row r="653" spans="1:38" ht="12.75" customHeight="1" x14ac:dyDescent="0.2">
      <c r="A653" s="68"/>
      <c r="P653" s="68"/>
      <c r="Q653" s="68"/>
      <c r="R653" s="68"/>
      <c r="S653" s="68"/>
      <c r="T653" s="68"/>
      <c r="U653" s="68"/>
      <c r="V653" s="68"/>
      <c r="W653" s="68"/>
      <c r="X653" s="68"/>
      <c r="Y653" s="68"/>
      <c r="Z653" s="68"/>
      <c r="AA653" s="68"/>
      <c r="AB653" s="68"/>
      <c r="AC653" s="68"/>
      <c r="AD653" s="68"/>
      <c r="AE653" s="68"/>
      <c r="AF653" s="68"/>
      <c r="AG653" s="68"/>
      <c r="AH653" s="68"/>
      <c r="AI653" s="68"/>
      <c r="AJ653" s="68"/>
      <c r="AK653" s="68"/>
      <c r="AL653" s="68"/>
    </row>
    <row r="654" spans="1:38" ht="12.75" customHeight="1" x14ac:dyDescent="0.2">
      <c r="A654" s="68"/>
      <c r="P654" s="68"/>
      <c r="Q654" s="68"/>
      <c r="R654" s="68"/>
      <c r="S654" s="68"/>
      <c r="T654" s="68"/>
      <c r="U654" s="68"/>
      <c r="V654" s="68"/>
      <c r="W654" s="68"/>
      <c r="X654" s="68"/>
      <c r="Y654" s="68"/>
      <c r="Z654" s="68"/>
      <c r="AA654" s="68"/>
      <c r="AB654" s="68"/>
      <c r="AC654" s="68"/>
      <c r="AD654" s="68"/>
      <c r="AE654" s="68"/>
      <c r="AF654" s="68"/>
      <c r="AG654" s="68"/>
      <c r="AH654" s="68"/>
      <c r="AI654" s="68"/>
      <c r="AJ654" s="68"/>
      <c r="AK654" s="68"/>
      <c r="AL654" s="68"/>
    </row>
    <row r="655" spans="1:38" ht="12.75" customHeight="1" x14ac:dyDescent="0.2">
      <c r="A655" s="68"/>
      <c r="P655" s="68"/>
      <c r="Q655" s="68"/>
      <c r="R655" s="68"/>
      <c r="S655" s="68"/>
      <c r="T655" s="68"/>
      <c r="U655" s="68"/>
      <c r="V655" s="68"/>
      <c r="W655" s="68"/>
      <c r="X655" s="68"/>
      <c r="Y655" s="68"/>
      <c r="Z655" s="68"/>
      <c r="AA655" s="68"/>
      <c r="AB655" s="68"/>
      <c r="AC655" s="68"/>
      <c r="AD655" s="68"/>
      <c r="AE655" s="68"/>
      <c r="AF655" s="68"/>
      <c r="AG655" s="68"/>
      <c r="AH655" s="68"/>
      <c r="AI655" s="68"/>
      <c r="AJ655" s="68"/>
      <c r="AK655" s="68"/>
      <c r="AL655" s="68"/>
    </row>
    <row r="656" spans="1:38" ht="12.75" customHeight="1" x14ac:dyDescent="0.2">
      <c r="A656" s="68"/>
      <c r="P656" s="68"/>
      <c r="Q656" s="68"/>
      <c r="R656" s="68"/>
      <c r="S656" s="68"/>
      <c r="T656" s="68"/>
      <c r="U656" s="68"/>
      <c r="V656" s="68"/>
      <c r="W656" s="68"/>
      <c r="X656" s="68"/>
      <c r="Y656" s="68"/>
      <c r="Z656" s="68"/>
      <c r="AA656" s="68"/>
      <c r="AB656" s="68"/>
      <c r="AC656" s="68"/>
      <c r="AD656" s="68"/>
      <c r="AE656" s="68"/>
      <c r="AF656" s="68"/>
      <c r="AG656" s="68"/>
      <c r="AH656" s="68"/>
      <c r="AI656" s="68"/>
      <c r="AJ656" s="68"/>
      <c r="AK656" s="68"/>
      <c r="AL656" s="68"/>
    </row>
    <row r="657" spans="1:38" ht="12.75" customHeight="1" x14ac:dyDescent="0.2">
      <c r="A657" s="68"/>
      <c r="P657" s="68"/>
      <c r="Q657" s="68"/>
      <c r="R657" s="68"/>
      <c r="S657" s="68"/>
      <c r="T657" s="68"/>
      <c r="U657" s="68"/>
      <c r="V657" s="68"/>
      <c r="W657" s="68"/>
      <c r="X657" s="68"/>
      <c r="Y657" s="68"/>
      <c r="Z657" s="68"/>
      <c r="AA657" s="68"/>
      <c r="AB657" s="68"/>
      <c r="AC657" s="68"/>
      <c r="AD657" s="68"/>
      <c r="AE657" s="68"/>
      <c r="AF657" s="68"/>
      <c r="AG657" s="68"/>
      <c r="AH657" s="68"/>
      <c r="AI657" s="68"/>
      <c r="AJ657" s="68"/>
      <c r="AK657" s="68"/>
      <c r="AL657" s="68"/>
    </row>
    <row r="658" spans="1:38" ht="12.75" customHeight="1" x14ac:dyDescent="0.2">
      <c r="A658" s="68"/>
      <c r="P658" s="68"/>
      <c r="Q658" s="68"/>
      <c r="R658" s="68"/>
      <c r="S658" s="68"/>
      <c r="T658" s="68"/>
      <c r="U658" s="68"/>
      <c r="V658" s="68"/>
      <c r="W658" s="68"/>
      <c r="X658" s="68"/>
      <c r="Y658" s="68"/>
      <c r="Z658" s="68"/>
      <c r="AA658" s="68"/>
      <c r="AB658" s="68"/>
      <c r="AC658" s="68"/>
      <c r="AD658" s="68"/>
      <c r="AE658" s="68"/>
      <c r="AF658" s="68"/>
      <c r="AG658" s="68"/>
      <c r="AH658" s="68"/>
      <c r="AI658" s="68"/>
      <c r="AJ658" s="68"/>
      <c r="AK658" s="68"/>
      <c r="AL658" s="68"/>
    </row>
    <row r="659" spans="1:38" ht="12.75" customHeight="1" x14ac:dyDescent="0.2">
      <c r="A659" s="68"/>
      <c r="P659" s="68"/>
      <c r="Q659" s="68"/>
      <c r="R659" s="68"/>
      <c r="S659" s="68"/>
      <c r="T659" s="68"/>
      <c r="U659" s="68"/>
      <c r="V659" s="68"/>
      <c r="W659" s="68"/>
      <c r="X659" s="68"/>
      <c r="Y659" s="68"/>
      <c r="Z659" s="68"/>
      <c r="AA659" s="68"/>
      <c r="AB659" s="68"/>
      <c r="AC659" s="68"/>
      <c r="AD659" s="68"/>
      <c r="AE659" s="68"/>
      <c r="AF659" s="68"/>
      <c r="AG659" s="68"/>
      <c r="AH659" s="68"/>
      <c r="AI659" s="68"/>
      <c r="AJ659" s="68"/>
      <c r="AK659" s="68"/>
      <c r="AL659" s="68"/>
    </row>
    <row r="660" spans="1:38" ht="12.75" customHeight="1" x14ac:dyDescent="0.2">
      <c r="A660" s="68"/>
      <c r="P660" s="68"/>
      <c r="Q660" s="68"/>
      <c r="R660" s="68"/>
      <c r="S660" s="68"/>
      <c r="T660" s="68"/>
      <c r="U660" s="68"/>
      <c r="V660" s="68"/>
      <c r="W660" s="68"/>
      <c r="X660" s="68"/>
      <c r="Y660" s="68"/>
      <c r="Z660" s="68"/>
      <c r="AA660" s="68"/>
      <c r="AB660" s="68"/>
      <c r="AC660" s="68"/>
      <c r="AD660" s="68"/>
      <c r="AE660" s="68"/>
      <c r="AF660" s="68"/>
      <c r="AG660" s="68"/>
      <c r="AH660" s="68"/>
      <c r="AI660" s="68"/>
      <c r="AJ660" s="68"/>
      <c r="AK660" s="68"/>
      <c r="AL660" s="68"/>
    </row>
    <row r="661" spans="1:38" ht="12.75" customHeight="1" x14ac:dyDescent="0.2">
      <c r="A661" s="68"/>
      <c r="P661" s="68"/>
      <c r="Q661" s="68"/>
      <c r="R661" s="68"/>
      <c r="S661" s="68"/>
      <c r="T661" s="68"/>
      <c r="U661" s="68"/>
      <c r="V661" s="68"/>
      <c r="W661" s="68"/>
      <c r="X661" s="68"/>
      <c r="Y661" s="68"/>
      <c r="Z661" s="68"/>
      <c r="AA661" s="68"/>
      <c r="AB661" s="68"/>
      <c r="AC661" s="68"/>
      <c r="AD661" s="68"/>
      <c r="AE661" s="68"/>
      <c r="AF661" s="68"/>
      <c r="AG661" s="68"/>
      <c r="AH661" s="68"/>
      <c r="AI661" s="68"/>
      <c r="AJ661" s="68"/>
      <c r="AK661" s="68"/>
      <c r="AL661" s="68"/>
    </row>
    <row r="662" spans="1:38" ht="12.75" customHeight="1" x14ac:dyDescent="0.2">
      <c r="A662" s="68"/>
      <c r="P662" s="68"/>
      <c r="Q662" s="68"/>
      <c r="R662" s="68"/>
      <c r="S662" s="68"/>
      <c r="T662" s="68"/>
      <c r="U662" s="68"/>
      <c r="V662" s="68"/>
      <c r="W662" s="68"/>
      <c r="X662" s="68"/>
      <c r="Y662" s="68"/>
      <c r="Z662" s="68"/>
      <c r="AA662" s="68"/>
      <c r="AB662" s="68"/>
      <c r="AC662" s="68"/>
      <c r="AD662" s="68"/>
      <c r="AE662" s="68"/>
      <c r="AF662" s="68"/>
      <c r="AG662" s="68"/>
      <c r="AH662" s="68"/>
      <c r="AI662" s="68"/>
      <c r="AJ662" s="68"/>
      <c r="AK662" s="68"/>
      <c r="AL662" s="68"/>
    </row>
    <row r="663" spans="1:38" ht="12.75" customHeight="1" x14ac:dyDescent="0.2">
      <c r="A663" s="68"/>
      <c r="P663" s="68"/>
      <c r="Q663" s="68"/>
      <c r="R663" s="68"/>
      <c r="S663" s="68"/>
      <c r="T663" s="68"/>
      <c r="U663" s="68"/>
      <c r="V663" s="68"/>
      <c r="W663" s="68"/>
      <c r="X663" s="68"/>
      <c r="Y663" s="68"/>
      <c r="Z663" s="68"/>
      <c r="AA663" s="68"/>
      <c r="AB663" s="68"/>
      <c r="AC663" s="68"/>
      <c r="AD663" s="68"/>
      <c r="AE663" s="68"/>
      <c r="AF663" s="68"/>
      <c r="AG663" s="68"/>
      <c r="AH663" s="68"/>
      <c r="AI663" s="68"/>
      <c r="AJ663" s="68"/>
      <c r="AK663" s="68"/>
      <c r="AL663" s="68"/>
    </row>
    <row r="664" spans="1:38" ht="12.75" customHeight="1" x14ac:dyDescent="0.2">
      <c r="A664" s="68"/>
      <c r="P664" s="68"/>
      <c r="Q664" s="68"/>
      <c r="R664" s="68"/>
      <c r="S664" s="68"/>
      <c r="T664" s="68"/>
      <c r="U664" s="68"/>
      <c r="V664" s="68"/>
      <c r="W664" s="68"/>
      <c r="X664" s="68"/>
      <c r="Y664" s="68"/>
      <c r="Z664" s="68"/>
      <c r="AA664" s="68"/>
      <c r="AB664" s="68"/>
      <c r="AC664" s="68"/>
      <c r="AD664" s="68"/>
      <c r="AE664" s="68"/>
      <c r="AF664" s="68"/>
      <c r="AG664" s="68"/>
      <c r="AH664" s="68"/>
      <c r="AI664" s="68"/>
      <c r="AJ664" s="68"/>
      <c r="AK664" s="68"/>
      <c r="AL664" s="68"/>
    </row>
    <row r="665" spans="1:38" ht="12.75" customHeight="1" x14ac:dyDescent="0.2">
      <c r="A665" s="68"/>
      <c r="P665" s="68"/>
      <c r="Q665" s="68"/>
      <c r="R665" s="68"/>
      <c r="S665" s="68"/>
      <c r="T665" s="68"/>
      <c r="U665" s="68"/>
      <c r="V665" s="68"/>
      <c r="W665" s="68"/>
      <c r="X665" s="68"/>
      <c r="Y665" s="68"/>
      <c r="Z665" s="68"/>
      <c r="AA665" s="68"/>
      <c r="AB665" s="68"/>
      <c r="AC665" s="68"/>
      <c r="AD665" s="68"/>
      <c r="AE665" s="68"/>
      <c r="AF665" s="68"/>
      <c r="AG665" s="68"/>
      <c r="AH665" s="68"/>
      <c r="AI665" s="68"/>
      <c r="AJ665" s="68"/>
      <c r="AK665" s="68"/>
      <c r="AL665" s="68"/>
    </row>
    <row r="666" spans="1:38" ht="12.75" customHeight="1" x14ac:dyDescent="0.2">
      <c r="A666" s="68"/>
      <c r="P666" s="68"/>
      <c r="Q666" s="68"/>
      <c r="R666" s="68"/>
      <c r="S666" s="68"/>
      <c r="T666" s="68"/>
      <c r="U666" s="68"/>
      <c r="V666" s="68"/>
      <c r="W666" s="68"/>
      <c r="X666" s="68"/>
      <c r="Y666" s="68"/>
      <c r="Z666" s="68"/>
      <c r="AA666" s="68"/>
      <c r="AB666" s="68"/>
      <c r="AC666" s="68"/>
      <c r="AD666" s="68"/>
      <c r="AE666" s="68"/>
      <c r="AF666" s="68"/>
      <c r="AG666" s="68"/>
      <c r="AH666" s="68"/>
      <c r="AI666" s="68"/>
      <c r="AJ666" s="68"/>
      <c r="AK666" s="68"/>
      <c r="AL666" s="68"/>
    </row>
    <row r="667" spans="1:38" ht="12.75" customHeight="1" x14ac:dyDescent="0.2">
      <c r="A667" s="68"/>
      <c r="P667" s="68"/>
      <c r="Q667" s="68"/>
      <c r="R667" s="68"/>
      <c r="S667" s="68"/>
      <c r="T667" s="68"/>
      <c r="U667" s="68"/>
      <c r="V667" s="68"/>
      <c r="W667" s="68"/>
      <c r="X667" s="68"/>
      <c r="Y667" s="68"/>
      <c r="Z667" s="68"/>
      <c r="AA667" s="68"/>
      <c r="AB667" s="68"/>
      <c r="AC667" s="68"/>
      <c r="AD667" s="68"/>
      <c r="AE667" s="68"/>
      <c r="AF667" s="68"/>
      <c r="AG667" s="68"/>
      <c r="AH667" s="68"/>
      <c r="AI667" s="68"/>
      <c r="AJ667" s="68"/>
      <c r="AK667" s="68"/>
      <c r="AL667" s="68"/>
    </row>
    <row r="668" spans="1:38" ht="12.75" customHeight="1" x14ac:dyDescent="0.2">
      <c r="A668" s="68"/>
      <c r="P668" s="68"/>
      <c r="Q668" s="68"/>
      <c r="R668" s="68"/>
      <c r="S668" s="68"/>
      <c r="T668" s="68"/>
      <c r="U668" s="68"/>
      <c r="V668" s="68"/>
      <c r="W668" s="68"/>
      <c r="X668" s="68"/>
      <c r="Y668" s="68"/>
      <c r="Z668" s="68"/>
      <c r="AA668" s="68"/>
      <c r="AB668" s="68"/>
      <c r="AC668" s="68"/>
      <c r="AD668" s="68"/>
      <c r="AE668" s="68"/>
      <c r="AF668" s="68"/>
      <c r="AG668" s="68"/>
      <c r="AH668" s="68"/>
      <c r="AI668" s="68"/>
      <c r="AJ668" s="68"/>
      <c r="AK668" s="68"/>
      <c r="AL668" s="68"/>
    </row>
    <row r="669" spans="1:38" ht="12.75" customHeight="1" x14ac:dyDescent="0.2">
      <c r="A669" s="68"/>
      <c r="P669" s="68"/>
      <c r="Q669" s="68"/>
      <c r="R669" s="68"/>
      <c r="S669" s="68"/>
      <c r="T669" s="68"/>
      <c r="U669" s="68"/>
      <c r="V669" s="68"/>
      <c r="W669" s="68"/>
      <c r="X669" s="68"/>
      <c r="Y669" s="68"/>
      <c r="Z669" s="68"/>
      <c r="AA669" s="68"/>
      <c r="AB669" s="68"/>
      <c r="AC669" s="68"/>
      <c r="AD669" s="68"/>
      <c r="AE669" s="68"/>
      <c r="AF669" s="68"/>
      <c r="AG669" s="68"/>
      <c r="AH669" s="68"/>
      <c r="AI669" s="68"/>
      <c r="AJ669" s="68"/>
      <c r="AK669" s="68"/>
      <c r="AL669" s="68"/>
    </row>
    <row r="670" spans="1:38" ht="12.75" customHeight="1" x14ac:dyDescent="0.2">
      <c r="A670" s="68"/>
      <c r="P670" s="68"/>
      <c r="Q670" s="68"/>
      <c r="R670" s="68"/>
      <c r="S670" s="68"/>
      <c r="T670" s="68"/>
      <c r="U670" s="68"/>
      <c r="V670" s="68"/>
      <c r="W670" s="68"/>
      <c r="X670" s="68"/>
      <c r="Y670" s="68"/>
      <c r="Z670" s="68"/>
      <c r="AA670" s="68"/>
      <c r="AB670" s="68"/>
      <c r="AC670" s="68"/>
      <c r="AD670" s="68"/>
      <c r="AE670" s="68"/>
      <c r="AF670" s="68"/>
      <c r="AG670" s="68"/>
      <c r="AH670" s="68"/>
      <c r="AI670" s="68"/>
      <c r="AJ670" s="68"/>
      <c r="AK670" s="68"/>
      <c r="AL670" s="68"/>
    </row>
    <row r="671" spans="1:38" ht="12.75" customHeight="1" x14ac:dyDescent="0.2">
      <c r="A671" s="68"/>
      <c r="P671" s="68"/>
      <c r="Q671" s="68"/>
      <c r="R671" s="68"/>
      <c r="S671" s="68"/>
      <c r="T671" s="68"/>
      <c r="U671" s="68"/>
      <c r="V671" s="68"/>
      <c r="W671" s="68"/>
      <c r="X671" s="68"/>
      <c r="Y671" s="68"/>
      <c r="Z671" s="68"/>
      <c r="AA671" s="68"/>
      <c r="AB671" s="68"/>
      <c r="AC671" s="68"/>
      <c r="AD671" s="68"/>
      <c r="AE671" s="68"/>
      <c r="AF671" s="68"/>
      <c r="AG671" s="68"/>
      <c r="AH671" s="68"/>
      <c r="AI671" s="68"/>
      <c r="AJ671" s="68"/>
      <c r="AK671" s="68"/>
      <c r="AL671" s="68"/>
    </row>
    <row r="672" spans="1:38" ht="12.75" customHeight="1" x14ac:dyDescent="0.2">
      <c r="A672" s="68"/>
      <c r="P672" s="68"/>
      <c r="Q672" s="68"/>
      <c r="R672" s="68"/>
      <c r="S672" s="68"/>
      <c r="T672" s="68"/>
      <c r="U672" s="68"/>
      <c r="V672" s="68"/>
      <c r="W672" s="68"/>
      <c r="X672" s="68"/>
      <c r="Y672" s="68"/>
      <c r="Z672" s="68"/>
      <c r="AA672" s="68"/>
      <c r="AB672" s="68"/>
      <c r="AC672" s="68"/>
      <c r="AD672" s="68"/>
      <c r="AE672" s="68"/>
      <c r="AF672" s="68"/>
      <c r="AG672" s="68"/>
      <c r="AH672" s="68"/>
      <c r="AI672" s="68"/>
      <c r="AJ672" s="68"/>
      <c r="AK672" s="68"/>
      <c r="AL672" s="68"/>
    </row>
    <row r="673" spans="1:38" ht="12.75" customHeight="1" x14ac:dyDescent="0.2">
      <c r="A673" s="68"/>
      <c r="P673" s="68"/>
      <c r="Q673" s="68"/>
      <c r="R673" s="68"/>
      <c r="S673" s="68"/>
      <c r="T673" s="68"/>
      <c r="U673" s="68"/>
      <c r="V673" s="68"/>
      <c r="W673" s="68"/>
      <c r="X673" s="68"/>
      <c r="Y673" s="68"/>
      <c r="Z673" s="68"/>
      <c r="AA673" s="68"/>
      <c r="AB673" s="68"/>
      <c r="AC673" s="68"/>
      <c r="AD673" s="68"/>
      <c r="AE673" s="68"/>
      <c r="AF673" s="68"/>
      <c r="AG673" s="68"/>
      <c r="AH673" s="68"/>
      <c r="AI673" s="68"/>
      <c r="AJ673" s="68"/>
      <c r="AK673" s="68"/>
      <c r="AL673" s="68"/>
    </row>
    <row r="674" spans="1:38" ht="12.75" customHeight="1" x14ac:dyDescent="0.2">
      <c r="A674" s="68"/>
      <c r="P674" s="68"/>
      <c r="Q674" s="68"/>
      <c r="R674" s="68"/>
      <c r="S674" s="68"/>
      <c r="T674" s="68"/>
      <c r="U674" s="68"/>
      <c r="V674" s="68"/>
      <c r="W674" s="68"/>
      <c r="X674" s="68"/>
      <c r="Y674" s="68"/>
      <c r="Z674" s="68"/>
      <c r="AA674" s="68"/>
      <c r="AB674" s="68"/>
      <c r="AC674" s="68"/>
      <c r="AD674" s="68"/>
      <c r="AE674" s="68"/>
      <c r="AF674" s="68"/>
      <c r="AG674" s="68"/>
      <c r="AH674" s="68"/>
      <c r="AI674" s="68"/>
      <c r="AJ674" s="68"/>
      <c r="AK674" s="68"/>
      <c r="AL674" s="68"/>
    </row>
    <row r="675" spans="1:38" ht="12.75" customHeight="1" x14ac:dyDescent="0.2">
      <c r="A675" s="68"/>
      <c r="P675" s="68"/>
      <c r="Q675" s="68"/>
      <c r="R675" s="68"/>
      <c r="S675" s="68"/>
      <c r="T675" s="68"/>
      <c r="U675" s="68"/>
      <c r="V675" s="68"/>
      <c r="W675" s="68"/>
      <c r="X675" s="68"/>
      <c r="Y675" s="68"/>
      <c r="Z675" s="68"/>
      <c r="AA675" s="68"/>
      <c r="AB675" s="68"/>
      <c r="AC675" s="68"/>
      <c r="AD675" s="68"/>
      <c r="AE675" s="68"/>
      <c r="AF675" s="68"/>
      <c r="AG675" s="68"/>
      <c r="AH675" s="68"/>
      <c r="AI675" s="68"/>
      <c r="AJ675" s="68"/>
      <c r="AK675" s="68"/>
      <c r="AL675" s="68"/>
    </row>
    <row r="676" spans="1:38" ht="12.75" customHeight="1" x14ac:dyDescent="0.2">
      <c r="A676" s="68"/>
      <c r="P676" s="68"/>
      <c r="Q676" s="68"/>
      <c r="R676" s="68"/>
      <c r="S676" s="68"/>
      <c r="T676" s="68"/>
      <c r="U676" s="68"/>
      <c r="V676" s="68"/>
      <c r="W676" s="68"/>
      <c r="X676" s="68"/>
      <c r="Y676" s="68"/>
      <c r="Z676" s="68"/>
      <c r="AA676" s="68"/>
      <c r="AB676" s="68"/>
      <c r="AC676" s="68"/>
      <c r="AD676" s="68"/>
      <c r="AE676" s="68"/>
      <c r="AF676" s="68"/>
      <c r="AG676" s="68"/>
      <c r="AH676" s="68"/>
      <c r="AI676" s="68"/>
      <c r="AJ676" s="68"/>
      <c r="AK676" s="68"/>
      <c r="AL676" s="68"/>
    </row>
    <row r="677" spans="1:38" ht="12.75" customHeight="1" x14ac:dyDescent="0.2">
      <c r="A677" s="68"/>
      <c r="P677" s="68"/>
      <c r="Q677" s="68"/>
      <c r="R677" s="68"/>
      <c r="S677" s="68"/>
      <c r="T677" s="68"/>
      <c r="U677" s="68"/>
      <c r="V677" s="68"/>
      <c r="W677" s="68"/>
      <c r="X677" s="68"/>
      <c r="Y677" s="68"/>
      <c r="Z677" s="68"/>
      <c r="AA677" s="68"/>
      <c r="AB677" s="68"/>
      <c r="AC677" s="68"/>
      <c r="AD677" s="68"/>
      <c r="AE677" s="68"/>
      <c r="AF677" s="68"/>
      <c r="AG677" s="68"/>
      <c r="AH677" s="68"/>
      <c r="AI677" s="68"/>
      <c r="AJ677" s="68"/>
      <c r="AK677" s="68"/>
      <c r="AL677" s="68"/>
    </row>
    <row r="678" spans="1:38" ht="12.75" customHeight="1" x14ac:dyDescent="0.2">
      <c r="A678" s="68"/>
      <c r="P678" s="68"/>
      <c r="Q678" s="68"/>
      <c r="R678" s="68"/>
      <c r="S678" s="68"/>
      <c r="T678" s="68"/>
      <c r="U678" s="68"/>
      <c r="V678" s="68"/>
      <c r="W678" s="68"/>
      <c r="X678" s="68"/>
      <c r="Y678" s="68"/>
      <c r="Z678" s="68"/>
      <c r="AA678" s="68"/>
      <c r="AB678" s="68"/>
      <c r="AC678" s="68"/>
      <c r="AD678" s="68"/>
      <c r="AE678" s="68"/>
      <c r="AF678" s="68"/>
      <c r="AG678" s="68"/>
      <c r="AH678" s="68"/>
      <c r="AI678" s="68"/>
      <c r="AJ678" s="68"/>
      <c r="AK678" s="68"/>
      <c r="AL678" s="68"/>
    </row>
    <row r="679" spans="1:38" ht="12.75" customHeight="1" x14ac:dyDescent="0.2">
      <c r="A679" s="68"/>
      <c r="P679" s="68"/>
      <c r="Q679" s="68"/>
      <c r="R679" s="68"/>
      <c r="S679" s="68"/>
      <c r="T679" s="68"/>
      <c r="U679" s="68"/>
      <c r="V679" s="68"/>
      <c r="W679" s="68"/>
      <c r="X679" s="68"/>
      <c r="Y679" s="68"/>
      <c r="Z679" s="68"/>
      <c r="AA679" s="68"/>
      <c r="AB679" s="68"/>
      <c r="AC679" s="68"/>
      <c r="AD679" s="68"/>
      <c r="AE679" s="68"/>
      <c r="AF679" s="68"/>
      <c r="AG679" s="68"/>
      <c r="AH679" s="68"/>
      <c r="AI679" s="68"/>
      <c r="AJ679" s="68"/>
      <c r="AK679" s="68"/>
      <c r="AL679" s="68"/>
    </row>
    <row r="680" spans="1:38" ht="12.75" customHeight="1" x14ac:dyDescent="0.2">
      <c r="A680" s="68"/>
      <c r="P680" s="68"/>
      <c r="Q680" s="68"/>
      <c r="R680" s="68"/>
      <c r="S680" s="68"/>
      <c r="T680" s="68"/>
      <c r="U680" s="68"/>
      <c r="V680" s="68"/>
      <c r="W680" s="68"/>
      <c r="X680" s="68"/>
      <c r="Y680" s="68"/>
      <c r="Z680" s="68"/>
      <c r="AA680" s="68"/>
      <c r="AB680" s="68"/>
      <c r="AC680" s="68"/>
      <c r="AD680" s="68"/>
      <c r="AE680" s="68"/>
      <c r="AF680" s="68"/>
      <c r="AG680" s="68"/>
      <c r="AH680" s="68"/>
      <c r="AI680" s="68"/>
      <c r="AJ680" s="68"/>
      <c r="AK680" s="68"/>
      <c r="AL680" s="68"/>
    </row>
    <row r="681" spans="1:38" ht="12.75" customHeight="1" x14ac:dyDescent="0.2">
      <c r="A681" s="68"/>
      <c r="P681" s="68"/>
      <c r="Q681" s="68"/>
      <c r="R681" s="68"/>
      <c r="S681" s="68"/>
      <c r="T681" s="68"/>
      <c r="U681" s="68"/>
      <c r="V681" s="68"/>
      <c r="W681" s="68"/>
      <c r="X681" s="68"/>
      <c r="Y681" s="68"/>
      <c r="Z681" s="68"/>
      <c r="AA681" s="68"/>
      <c r="AB681" s="68"/>
      <c r="AC681" s="68"/>
      <c r="AD681" s="68"/>
      <c r="AE681" s="68"/>
      <c r="AF681" s="68"/>
      <c r="AG681" s="68"/>
      <c r="AH681" s="68"/>
      <c r="AI681" s="68"/>
      <c r="AJ681" s="68"/>
      <c r="AK681" s="68"/>
      <c r="AL681" s="68"/>
    </row>
    <row r="682" spans="1:38" ht="12.75" customHeight="1" x14ac:dyDescent="0.2">
      <c r="A682" s="68"/>
      <c r="P682" s="68"/>
      <c r="Q682" s="68"/>
      <c r="R682" s="68"/>
      <c r="S682" s="68"/>
      <c r="T682" s="68"/>
      <c r="U682" s="68"/>
      <c r="V682" s="68"/>
      <c r="W682" s="68"/>
      <c r="X682" s="68"/>
      <c r="Y682" s="68"/>
      <c r="Z682" s="68"/>
      <c r="AA682" s="68"/>
      <c r="AB682" s="68"/>
      <c r="AC682" s="68"/>
      <c r="AD682" s="68"/>
      <c r="AE682" s="68"/>
      <c r="AF682" s="68"/>
      <c r="AG682" s="68"/>
      <c r="AH682" s="68"/>
      <c r="AI682" s="68"/>
      <c r="AJ682" s="68"/>
      <c r="AK682" s="68"/>
      <c r="AL682" s="68"/>
    </row>
    <row r="683" spans="1:38" ht="12.75" customHeight="1" x14ac:dyDescent="0.2">
      <c r="A683" s="68"/>
      <c r="P683" s="68"/>
      <c r="Q683" s="68"/>
      <c r="R683" s="68"/>
      <c r="S683" s="68"/>
      <c r="T683" s="68"/>
      <c r="U683" s="68"/>
      <c r="V683" s="68"/>
      <c r="W683" s="68"/>
      <c r="X683" s="68"/>
      <c r="Y683" s="68"/>
      <c r="Z683" s="68"/>
      <c r="AA683" s="68"/>
      <c r="AB683" s="68"/>
      <c r="AC683" s="68"/>
      <c r="AD683" s="68"/>
      <c r="AE683" s="68"/>
      <c r="AF683" s="68"/>
      <c r="AG683" s="68"/>
      <c r="AH683" s="68"/>
      <c r="AI683" s="68"/>
      <c r="AJ683" s="68"/>
      <c r="AK683" s="68"/>
      <c r="AL683" s="68"/>
    </row>
    <row r="684" spans="1:38" ht="12.75" customHeight="1" x14ac:dyDescent="0.2">
      <c r="A684" s="68"/>
      <c r="P684" s="68"/>
      <c r="Q684" s="68"/>
      <c r="R684" s="68"/>
      <c r="S684" s="68"/>
      <c r="T684" s="68"/>
      <c r="U684" s="68"/>
      <c r="V684" s="68"/>
      <c r="W684" s="68"/>
      <c r="X684" s="68"/>
      <c r="Y684" s="68"/>
      <c r="Z684" s="68"/>
      <c r="AA684" s="68"/>
      <c r="AB684" s="68"/>
      <c r="AC684" s="68"/>
      <c r="AD684" s="68"/>
      <c r="AE684" s="68"/>
      <c r="AF684" s="68"/>
      <c r="AG684" s="68"/>
      <c r="AH684" s="68"/>
      <c r="AI684" s="68"/>
      <c r="AJ684" s="68"/>
      <c r="AK684" s="68"/>
      <c r="AL684" s="68"/>
    </row>
    <row r="685" spans="1:38" ht="12.75" customHeight="1" x14ac:dyDescent="0.2">
      <c r="A685" s="68"/>
      <c r="P685" s="68"/>
      <c r="Q685" s="68"/>
      <c r="R685" s="68"/>
      <c r="S685" s="68"/>
      <c r="T685" s="68"/>
      <c r="U685" s="68"/>
      <c r="V685" s="68"/>
      <c r="W685" s="68"/>
      <c r="X685" s="68"/>
      <c r="Y685" s="68"/>
      <c r="Z685" s="68"/>
      <c r="AA685" s="68"/>
      <c r="AB685" s="68"/>
      <c r="AC685" s="68"/>
      <c r="AD685" s="68"/>
      <c r="AE685" s="68"/>
      <c r="AF685" s="68"/>
      <c r="AG685" s="68"/>
      <c r="AH685" s="68"/>
      <c r="AI685" s="68"/>
      <c r="AJ685" s="68"/>
      <c r="AK685" s="68"/>
      <c r="AL685" s="68"/>
    </row>
    <row r="686" spans="1:38" ht="12.75" customHeight="1" x14ac:dyDescent="0.2">
      <c r="A686" s="68"/>
      <c r="P686" s="68"/>
      <c r="Q686" s="68"/>
      <c r="R686" s="68"/>
      <c r="S686" s="68"/>
      <c r="T686" s="68"/>
      <c r="U686" s="68"/>
      <c r="V686" s="68"/>
      <c r="W686" s="68"/>
      <c r="X686" s="68"/>
      <c r="Y686" s="68"/>
      <c r="Z686" s="68"/>
      <c r="AA686" s="68"/>
      <c r="AB686" s="68"/>
      <c r="AC686" s="68"/>
      <c r="AD686" s="68"/>
      <c r="AE686" s="68"/>
      <c r="AF686" s="68"/>
      <c r="AG686" s="68"/>
      <c r="AH686" s="68"/>
      <c r="AI686" s="68"/>
      <c r="AJ686" s="68"/>
      <c r="AK686" s="68"/>
      <c r="AL686" s="68"/>
    </row>
    <row r="687" spans="1:38" ht="12.75" customHeight="1" x14ac:dyDescent="0.2">
      <c r="A687" s="68"/>
      <c r="P687" s="68"/>
      <c r="Q687" s="68"/>
      <c r="R687" s="68"/>
      <c r="S687" s="68"/>
      <c r="T687" s="68"/>
      <c r="U687" s="68"/>
      <c r="V687" s="68"/>
      <c r="W687" s="68"/>
      <c r="X687" s="68"/>
      <c r="Y687" s="68"/>
      <c r="Z687" s="68"/>
      <c r="AA687" s="68"/>
      <c r="AB687" s="68"/>
      <c r="AC687" s="68"/>
      <c r="AD687" s="68"/>
      <c r="AE687" s="68"/>
      <c r="AF687" s="68"/>
      <c r="AG687" s="68"/>
      <c r="AH687" s="68"/>
      <c r="AI687" s="68"/>
      <c r="AJ687" s="68"/>
      <c r="AK687" s="68"/>
      <c r="AL687" s="68"/>
    </row>
    <row r="688" spans="1:38" ht="12.75" customHeight="1" x14ac:dyDescent="0.2">
      <c r="A688" s="68"/>
      <c r="P688" s="68"/>
      <c r="Q688" s="68"/>
      <c r="R688" s="68"/>
      <c r="S688" s="68"/>
      <c r="T688" s="68"/>
      <c r="U688" s="68"/>
      <c r="V688" s="68"/>
      <c r="W688" s="68"/>
      <c r="X688" s="68"/>
      <c r="Y688" s="68"/>
      <c r="Z688" s="68"/>
      <c r="AA688" s="68"/>
      <c r="AB688" s="68"/>
      <c r="AC688" s="68"/>
      <c r="AD688" s="68"/>
      <c r="AE688" s="68"/>
      <c r="AF688" s="68"/>
      <c r="AG688" s="68"/>
      <c r="AH688" s="68"/>
      <c r="AI688" s="68"/>
      <c r="AJ688" s="68"/>
      <c r="AK688" s="68"/>
      <c r="AL688" s="68"/>
    </row>
    <row r="689" spans="1:38" ht="12.75" customHeight="1" x14ac:dyDescent="0.2">
      <c r="A689" s="68"/>
      <c r="P689" s="68"/>
      <c r="Q689" s="68"/>
      <c r="R689" s="68"/>
      <c r="S689" s="68"/>
      <c r="T689" s="68"/>
      <c r="U689" s="68"/>
      <c r="V689" s="68"/>
      <c r="W689" s="68"/>
      <c r="X689" s="68"/>
      <c r="Y689" s="68"/>
      <c r="Z689" s="68"/>
      <c r="AA689" s="68"/>
      <c r="AB689" s="68"/>
      <c r="AC689" s="68"/>
      <c r="AD689" s="68"/>
      <c r="AE689" s="68"/>
      <c r="AF689" s="68"/>
      <c r="AG689" s="68"/>
      <c r="AH689" s="68"/>
      <c r="AI689" s="68"/>
      <c r="AJ689" s="68"/>
      <c r="AK689" s="68"/>
      <c r="AL689" s="68"/>
    </row>
    <row r="690" spans="1:38" ht="12.75" customHeight="1" x14ac:dyDescent="0.2">
      <c r="A690" s="68"/>
      <c r="P690" s="68"/>
      <c r="Q690" s="68"/>
      <c r="R690" s="68"/>
      <c r="S690" s="68"/>
      <c r="T690" s="68"/>
      <c r="U690" s="68"/>
      <c r="V690" s="68"/>
      <c r="W690" s="68"/>
      <c r="X690" s="68"/>
      <c r="Y690" s="68"/>
      <c r="Z690" s="68"/>
      <c r="AA690" s="68"/>
      <c r="AB690" s="68"/>
      <c r="AC690" s="68"/>
      <c r="AD690" s="68"/>
      <c r="AE690" s="68"/>
      <c r="AF690" s="68"/>
      <c r="AG690" s="68"/>
      <c r="AH690" s="68"/>
      <c r="AI690" s="68"/>
      <c r="AJ690" s="68"/>
      <c r="AK690" s="68"/>
      <c r="AL690" s="68"/>
    </row>
    <row r="691" spans="1:38" ht="12.75" customHeight="1" x14ac:dyDescent="0.2">
      <c r="A691" s="68"/>
      <c r="P691" s="68"/>
      <c r="Q691" s="68"/>
      <c r="R691" s="68"/>
      <c r="S691" s="68"/>
      <c r="T691" s="68"/>
      <c r="U691" s="68"/>
      <c r="V691" s="68"/>
      <c r="W691" s="68"/>
      <c r="X691" s="68"/>
      <c r="Y691" s="68"/>
      <c r="Z691" s="68"/>
      <c r="AA691" s="68"/>
      <c r="AB691" s="68"/>
      <c r="AC691" s="68"/>
      <c r="AD691" s="68"/>
      <c r="AE691" s="68"/>
      <c r="AF691" s="68"/>
      <c r="AG691" s="68"/>
      <c r="AH691" s="68"/>
      <c r="AI691" s="68"/>
      <c r="AJ691" s="68"/>
      <c r="AK691" s="68"/>
      <c r="AL691" s="68"/>
    </row>
    <row r="692" spans="1:38" ht="12.75" customHeight="1" x14ac:dyDescent="0.2">
      <c r="A692" s="68"/>
      <c r="P692" s="68"/>
      <c r="Q692" s="68"/>
      <c r="R692" s="68"/>
      <c r="S692" s="68"/>
      <c r="T692" s="68"/>
      <c r="U692" s="68"/>
      <c r="V692" s="68"/>
      <c r="W692" s="68"/>
      <c r="X692" s="68"/>
      <c r="Y692" s="68"/>
      <c r="Z692" s="68"/>
      <c r="AA692" s="68"/>
      <c r="AB692" s="68"/>
      <c r="AC692" s="68"/>
      <c r="AD692" s="68"/>
      <c r="AE692" s="68"/>
      <c r="AF692" s="68"/>
      <c r="AG692" s="68"/>
      <c r="AH692" s="68"/>
      <c r="AI692" s="68"/>
      <c r="AJ692" s="68"/>
      <c r="AK692" s="68"/>
      <c r="AL692" s="68"/>
    </row>
    <row r="693" spans="1:38" ht="12.75" customHeight="1" x14ac:dyDescent="0.2">
      <c r="A693" s="68"/>
      <c r="P693" s="68"/>
      <c r="Q693" s="68"/>
      <c r="R693" s="68"/>
      <c r="S693" s="68"/>
      <c r="T693" s="68"/>
      <c r="U693" s="68"/>
      <c r="V693" s="68"/>
      <c r="W693" s="68"/>
      <c r="X693" s="68"/>
      <c r="Y693" s="68"/>
      <c r="Z693" s="68"/>
      <c r="AA693" s="68"/>
      <c r="AB693" s="68"/>
      <c r="AC693" s="68"/>
      <c r="AD693" s="68"/>
      <c r="AE693" s="68"/>
      <c r="AF693" s="68"/>
      <c r="AG693" s="68"/>
      <c r="AH693" s="68"/>
      <c r="AI693" s="68"/>
      <c r="AJ693" s="68"/>
      <c r="AK693" s="68"/>
      <c r="AL693" s="68"/>
    </row>
    <row r="694" spans="1:38" ht="12.75" customHeight="1" x14ac:dyDescent="0.2">
      <c r="A694" s="68"/>
      <c r="P694" s="68"/>
      <c r="Q694" s="68"/>
      <c r="R694" s="68"/>
      <c r="S694" s="68"/>
      <c r="T694" s="68"/>
      <c r="U694" s="68"/>
      <c r="V694" s="68"/>
      <c r="W694" s="68"/>
      <c r="X694" s="68"/>
      <c r="Y694" s="68"/>
      <c r="Z694" s="68"/>
      <c r="AA694" s="68"/>
      <c r="AB694" s="68"/>
      <c r="AC694" s="68"/>
      <c r="AD694" s="68"/>
      <c r="AE694" s="68"/>
      <c r="AF694" s="68"/>
      <c r="AG694" s="68"/>
      <c r="AH694" s="68"/>
      <c r="AI694" s="68"/>
      <c r="AJ694" s="68"/>
      <c r="AK694" s="68"/>
      <c r="AL694" s="68"/>
    </row>
    <row r="695" spans="1:38" ht="12.75" customHeight="1" x14ac:dyDescent="0.2">
      <c r="A695" s="68"/>
      <c r="P695" s="68"/>
      <c r="Q695" s="68"/>
      <c r="R695" s="68"/>
      <c r="S695" s="68"/>
      <c r="T695" s="68"/>
      <c r="U695" s="68"/>
      <c r="V695" s="68"/>
      <c r="W695" s="68"/>
      <c r="X695" s="68"/>
      <c r="Y695" s="68"/>
      <c r="Z695" s="68"/>
      <c r="AA695" s="68"/>
      <c r="AB695" s="68"/>
      <c r="AC695" s="68"/>
      <c r="AD695" s="68"/>
      <c r="AE695" s="68"/>
      <c r="AF695" s="68"/>
      <c r="AG695" s="68"/>
      <c r="AH695" s="68"/>
      <c r="AI695" s="68"/>
      <c r="AJ695" s="68"/>
      <c r="AK695" s="68"/>
      <c r="AL695" s="68"/>
    </row>
    <row r="696" spans="1:38" ht="12.75" customHeight="1" x14ac:dyDescent="0.2">
      <c r="A696" s="68"/>
      <c r="P696" s="68"/>
      <c r="Q696" s="68"/>
      <c r="R696" s="68"/>
      <c r="S696" s="68"/>
      <c r="T696" s="68"/>
      <c r="U696" s="68"/>
      <c r="V696" s="68"/>
      <c r="W696" s="68"/>
      <c r="X696" s="68"/>
      <c r="Y696" s="68"/>
      <c r="Z696" s="68"/>
      <c r="AA696" s="68"/>
      <c r="AB696" s="68"/>
      <c r="AC696" s="68"/>
      <c r="AD696" s="68"/>
      <c r="AE696" s="68"/>
      <c r="AF696" s="68"/>
      <c r="AG696" s="68"/>
      <c r="AH696" s="68"/>
      <c r="AI696" s="68"/>
      <c r="AJ696" s="68"/>
      <c r="AK696" s="68"/>
      <c r="AL696" s="68"/>
    </row>
    <row r="697" spans="1:38" ht="12.75" customHeight="1" x14ac:dyDescent="0.2">
      <c r="A697" s="68"/>
      <c r="P697" s="68"/>
      <c r="Q697" s="68"/>
      <c r="R697" s="68"/>
      <c r="S697" s="68"/>
      <c r="T697" s="68"/>
      <c r="U697" s="68"/>
      <c r="V697" s="68"/>
      <c r="W697" s="68"/>
      <c r="X697" s="68"/>
      <c r="Y697" s="68"/>
      <c r="Z697" s="68"/>
      <c r="AA697" s="68"/>
      <c r="AB697" s="68"/>
      <c r="AC697" s="68"/>
      <c r="AD697" s="68"/>
      <c r="AE697" s="68"/>
      <c r="AF697" s="68"/>
      <c r="AG697" s="68"/>
      <c r="AH697" s="68"/>
      <c r="AI697" s="68"/>
      <c r="AJ697" s="68"/>
      <c r="AK697" s="68"/>
      <c r="AL697" s="68"/>
    </row>
    <row r="698" spans="1:38" ht="12.75" customHeight="1" x14ac:dyDescent="0.2">
      <c r="A698" s="68"/>
      <c r="P698" s="68"/>
      <c r="Q698" s="68"/>
      <c r="R698" s="68"/>
      <c r="S698" s="68"/>
      <c r="T698" s="68"/>
      <c r="U698" s="68"/>
      <c r="V698" s="68"/>
      <c r="W698" s="68"/>
      <c r="X698" s="68"/>
      <c r="Y698" s="68"/>
      <c r="Z698" s="68"/>
      <c r="AA698" s="68"/>
      <c r="AB698" s="68"/>
      <c r="AC698" s="68"/>
      <c r="AD698" s="68"/>
      <c r="AE698" s="68"/>
      <c r="AF698" s="68"/>
      <c r="AG698" s="68"/>
      <c r="AH698" s="68"/>
      <c r="AI698" s="68"/>
      <c r="AJ698" s="68"/>
      <c r="AK698" s="68"/>
      <c r="AL698" s="68"/>
    </row>
    <row r="699" spans="1:38" ht="12.75" customHeight="1" x14ac:dyDescent="0.2">
      <c r="A699" s="68"/>
      <c r="P699" s="68"/>
      <c r="Q699" s="68"/>
      <c r="R699" s="68"/>
      <c r="S699" s="68"/>
      <c r="T699" s="68"/>
      <c r="U699" s="68"/>
      <c r="V699" s="68"/>
      <c r="W699" s="68"/>
      <c r="X699" s="68"/>
      <c r="Y699" s="68"/>
      <c r="Z699" s="68"/>
      <c r="AA699" s="68"/>
      <c r="AB699" s="68"/>
      <c r="AC699" s="68"/>
      <c r="AD699" s="68"/>
      <c r="AE699" s="68"/>
      <c r="AF699" s="68"/>
      <c r="AG699" s="68"/>
      <c r="AH699" s="68"/>
      <c r="AI699" s="68"/>
      <c r="AJ699" s="68"/>
      <c r="AK699" s="68"/>
      <c r="AL699" s="68"/>
    </row>
    <row r="700" spans="1:38" ht="12.75" customHeight="1" x14ac:dyDescent="0.2">
      <c r="A700" s="68"/>
      <c r="P700" s="68"/>
      <c r="Q700" s="68"/>
      <c r="R700" s="68"/>
      <c r="S700" s="68"/>
      <c r="T700" s="68"/>
      <c r="U700" s="68"/>
      <c r="V700" s="68"/>
      <c r="W700" s="68"/>
      <c r="X700" s="68"/>
      <c r="Y700" s="68"/>
      <c r="Z700" s="68"/>
      <c r="AA700" s="68"/>
      <c r="AB700" s="68"/>
      <c r="AC700" s="68"/>
      <c r="AD700" s="68"/>
      <c r="AE700" s="68"/>
      <c r="AF700" s="68"/>
      <c r="AG700" s="68"/>
      <c r="AH700" s="68"/>
      <c r="AI700" s="68"/>
      <c r="AJ700" s="68"/>
      <c r="AK700" s="68"/>
      <c r="AL700" s="68"/>
    </row>
    <row r="701" spans="1:38" ht="12.75" customHeight="1" x14ac:dyDescent="0.2">
      <c r="A701" s="68"/>
      <c r="P701" s="68"/>
      <c r="Q701" s="68"/>
      <c r="R701" s="68"/>
      <c r="S701" s="68"/>
      <c r="T701" s="68"/>
      <c r="U701" s="68"/>
      <c r="V701" s="68"/>
      <c r="W701" s="68"/>
      <c r="X701" s="68"/>
      <c r="Y701" s="68"/>
      <c r="Z701" s="68"/>
      <c r="AA701" s="68"/>
      <c r="AB701" s="68"/>
      <c r="AC701" s="68"/>
      <c r="AD701" s="68"/>
      <c r="AE701" s="68"/>
      <c r="AF701" s="68"/>
      <c r="AG701" s="68"/>
      <c r="AH701" s="68"/>
      <c r="AI701" s="68"/>
      <c r="AJ701" s="68"/>
      <c r="AK701" s="68"/>
      <c r="AL701" s="68"/>
    </row>
    <row r="702" spans="1:38" ht="12.75" customHeight="1" x14ac:dyDescent="0.2">
      <c r="A702" s="68"/>
      <c r="P702" s="68"/>
      <c r="Q702" s="68"/>
      <c r="R702" s="68"/>
      <c r="S702" s="68"/>
      <c r="T702" s="68"/>
      <c r="U702" s="68"/>
      <c r="V702" s="68"/>
      <c r="W702" s="68"/>
      <c r="X702" s="68"/>
      <c r="Y702" s="68"/>
      <c r="Z702" s="68"/>
      <c r="AA702" s="68"/>
      <c r="AB702" s="68"/>
      <c r="AC702" s="68"/>
      <c r="AD702" s="68"/>
      <c r="AE702" s="68"/>
      <c r="AF702" s="68"/>
      <c r="AG702" s="68"/>
      <c r="AH702" s="68"/>
      <c r="AI702" s="68"/>
      <c r="AJ702" s="68"/>
      <c r="AK702" s="68"/>
      <c r="AL702" s="68"/>
    </row>
    <row r="703" spans="1:38" ht="12.75" customHeight="1" x14ac:dyDescent="0.2">
      <c r="A703" s="68"/>
      <c r="P703" s="68"/>
      <c r="Q703" s="68"/>
      <c r="R703" s="68"/>
      <c r="S703" s="68"/>
      <c r="T703" s="68"/>
      <c r="U703" s="68"/>
      <c r="V703" s="68"/>
      <c r="W703" s="68"/>
      <c r="X703" s="68"/>
      <c r="Y703" s="68"/>
      <c r="Z703" s="68"/>
      <c r="AA703" s="68"/>
      <c r="AB703" s="68"/>
      <c r="AC703" s="68"/>
      <c r="AD703" s="68"/>
      <c r="AE703" s="68"/>
      <c r="AF703" s="68"/>
      <c r="AG703" s="68"/>
      <c r="AH703" s="68"/>
      <c r="AI703" s="68"/>
      <c r="AJ703" s="68"/>
      <c r="AK703" s="68"/>
      <c r="AL703" s="68"/>
    </row>
    <row r="704" spans="1:38" ht="12.75" customHeight="1" x14ac:dyDescent="0.2">
      <c r="A704" s="68"/>
      <c r="P704" s="68"/>
      <c r="Q704" s="68"/>
      <c r="R704" s="68"/>
      <c r="S704" s="68"/>
      <c r="T704" s="68"/>
      <c r="U704" s="68"/>
      <c r="V704" s="68"/>
      <c r="W704" s="68"/>
      <c r="X704" s="68"/>
      <c r="Y704" s="68"/>
      <c r="Z704" s="68"/>
      <c r="AA704" s="68"/>
      <c r="AB704" s="68"/>
      <c r="AC704" s="68"/>
      <c r="AD704" s="68"/>
      <c r="AE704" s="68"/>
      <c r="AF704" s="68"/>
      <c r="AG704" s="68"/>
      <c r="AH704" s="68"/>
      <c r="AI704" s="68"/>
      <c r="AJ704" s="68"/>
      <c r="AK704" s="68"/>
      <c r="AL704" s="68"/>
    </row>
    <row r="705" spans="1:38" ht="12.75" customHeight="1" x14ac:dyDescent="0.2">
      <c r="A705" s="68"/>
      <c r="P705" s="68"/>
      <c r="Q705" s="68"/>
      <c r="R705" s="68"/>
      <c r="S705" s="68"/>
      <c r="T705" s="68"/>
      <c r="U705" s="68"/>
      <c r="V705" s="68"/>
      <c r="W705" s="68"/>
      <c r="X705" s="68"/>
      <c r="Y705" s="68"/>
      <c r="Z705" s="68"/>
      <c r="AA705" s="68"/>
      <c r="AB705" s="68"/>
      <c r="AC705" s="68"/>
      <c r="AD705" s="68"/>
      <c r="AE705" s="68"/>
      <c r="AF705" s="68"/>
      <c r="AG705" s="68"/>
      <c r="AH705" s="68"/>
      <c r="AI705" s="68"/>
      <c r="AJ705" s="68"/>
      <c r="AK705" s="68"/>
      <c r="AL705" s="68"/>
    </row>
    <row r="706" spans="1:38" ht="12.75" customHeight="1" x14ac:dyDescent="0.2">
      <c r="A706" s="68"/>
      <c r="P706" s="68"/>
      <c r="Q706" s="68"/>
      <c r="R706" s="68"/>
      <c r="S706" s="68"/>
      <c r="T706" s="68"/>
      <c r="U706" s="68"/>
      <c r="V706" s="68"/>
      <c r="W706" s="68"/>
      <c r="X706" s="68"/>
      <c r="Y706" s="68"/>
      <c r="Z706" s="68"/>
      <c r="AA706" s="68"/>
      <c r="AB706" s="68"/>
      <c r="AC706" s="68"/>
      <c r="AD706" s="68"/>
      <c r="AE706" s="68"/>
      <c r="AF706" s="68"/>
      <c r="AG706" s="68"/>
      <c r="AH706" s="68"/>
      <c r="AI706" s="68"/>
      <c r="AJ706" s="68"/>
      <c r="AK706" s="68"/>
      <c r="AL706" s="68"/>
    </row>
    <row r="707" spans="1:38" ht="12.75" customHeight="1" x14ac:dyDescent="0.2">
      <c r="A707" s="68"/>
      <c r="P707" s="68"/>
      <c r="Q707" s="68"/>
      <c r="R707" s="68"/>
      <c r="S707" s="68"/>
      <c r="T707" s="68"/>
      <c r="U707" s="68"/>
      <c r="V707" s="68"/>
      <c r="W707" s="68"/>
      <c r="X707" s="68"/>
      <c r="Y707" s="68"/>
      <c r="Z707" s="68"/>
      <c r="AA707" s="68"/>
      <c r="AB707" s="68"/>
      <c r="AC707" s="68"/>
      <c r="AD707" s="68"/>
      <c r="AE707" s="68"/>
      <c r="AF707" s="68"/>
      <c r="AG707" s="68"/>
      <c r="AH707" s="68"/>
      <c r="AI707" s="68"/>
      <c r="AJ707" s="68"/>
      <c r="AK707" s="68"/>
      <c r="AL707" s="68"/>
    </row>
    <row r="708" spans="1:38" ht="12.75" customHeight="1" x14ac:dyDescent="0.2">
      <c r="A708" s="68"/>
      <c r="P708" s="68"/>
      <c r="Q708" s="68"/>
      <c r="R708" s="68"/>
      <c r="S708" s="68"/>
      <c r="T708" s="68"/>
      <c r="U708" s="68"/>
      <c r="V708" s="68"/>
      <c r="W708" s="68"/>
      <c r="X708" s="68"/>
      <c r="Y708" s="68"/>
      <c r="Z708" s="68"/>
      <c r="AA708" s="68"/>
      <c r="AB708" s="68"/>
      <c r="AC708" s="68"/>
      <c r="AD708" s="68"/>
      <c r="AE708" s="68"/>
      <c r="AF708" s="68"/>
      <c r="AG708" s="68"/>
      <c r="AH708" s="68"/>
      <c r="AI708" s="68"/>
      <c r="AJ708" s="68"/>
      <c r="AK708" s="68"/>
      <c r="AL708" s="68"/>
    </row>
    <row r="709" spans="1:38" ht="12.75" customHeight="1" x14ac:dyDescent="0.2">
      <c r="A709" s="68"/>
      <c r="P709" s="68"/>
      <c r="Q709" s="68"/>
      <c r="R709" s="68"/>
      <c r="S709" s="68"/>
      <c r="T709" s="68"/>
      <c r="U709" s="68"/>
      <c r="V709" s="68"/>
      <c r="W709" s="68"/>
      <c r="X709" s="68"/>
      <c r="Y709" s="68"/>
      <c r="Z709" s="68"/>
      <c r="AA709" s="68"/>
      <c r="AB709" s="68"/>
      <c r="AC709" s="68"/>
      <c r="AD709" s="68"/>
      <c r="AE709" s="68"/>
      <c r="AF709" s="68"/>
      <c r="AG709" s="68"/>
      <c r="AH709" s="68"/>
      <c r="AI709" s="68"/>
      <c r="AJ709" s="68"/>
      <c r="AK709" s="68"/>
      <c r="AL709" s="68"/>
    </row>
    <row r="710" spans="1:38" ht="12.75" customHeight="1" x14ac:dyDescent="0.2">
      <c r="A710" s="68"/>
      <c r="P710" s="68"/>
      <c r="Q710" s="68"/>
      <c r="R710" s="68"/>
      <c r="S710" s="68"/>
      <c r="T710" s="68"/>
      <c r="U710" s="68"/>
      <c r="V710" s="68"/>
      <c r="W710" s="68"/>
      <c r="X710" s="68"/>
      <c r="Y710" s="68"/>
      <c r="Z710" s="68"/>
      <c r="AA710" s="68"/>
      <c r="AB710" s="68"/>
      <c r="AC710" s="68"/>
      <c r="AD710" s="68"/>
      <c r="AE710" s="68"/>
      <c r="AF710" s="68"/>
      <c r="AG710" s="68"/>
      <c r="AH710" s="68"/>
      <c r="AI710" s="68"/>
      <c r="AJ710" s="68"/>
      <c r="AK710" s="68"/>
      <c r="AL710" s="68"/>
    </row>
    <row r="711" spans="1:38" ht="12.75" customHeight="1" x14ac:dyDescent="0.2">
      <c r="A711" s="68"/>
      <c r="P711" s="68"/>
      <c r="Q711" s="68"/>
      <c r="R711" s="68"/>
      <c r="S711" s="68"/>
      <c r="T711" s="68"/>
      <c r="U711" s="68"/>
      <c r="V711" s="68"/>
      <c r="W711" s="68"/>
      <c r="X711" s="68"/>
      <c r="Y711" s="68"/>
      <c r="Z711" s="68"/>
      <c r="AA711" s="68"/>
      <c r="AB711" s="68"/>
      <c r="AC711" s="68"/>
      <c r="AD711" s="68"/>
      <c r="AE711" s="68"/>
      <c r="AF711" s="68"/>
      <c r="AG711" s="68"/>
      <c r="AH711" s="68"/>
      <c r="AI711" s="68"/>
      <c r="AJ711" s="68"/>
      <c r="AK711" s="68"/>
      <c r="AL711" s="68"/>
    </row>
    <row r="712" spans="1:38" ht="12.75" customHeight="1" x14ac:dyDescent="0.2">
      <c r="A712" s="68"/>
      <c r="P712" s="68"/>
      <c r="Q712" s="68"/>
      <c r="R712" s="68"/>
      <c r="S712" s="68"/>
      <c r="T712" s="68"/>
      <c r="U712" s="68"/>
      <c r="V712" s="68"/>
      <c r="W712" s="68"/>
      <c r="X712" s="68"/>
      <c r="Y712" s="68"/>
      <c r="Z712" s="68"/>
      <c r="AA712" s="68"/>
      <c r="AB712" s="68"/>
      <c r="AC712" s="68"/>
      <c r="AD712" s="68"/>
      <c r="AE712" s="68"/>
      <c r="AF712" s="68"/>
      <c r="AG712" s="68"/>
      <c r="AH712" s="68"/>
      <c r="AI712" s="68"/>
      <c r="AJ712" s="68"/>
      <c r="AK712" s="68"/>
      <c r="AL712" s="68"/>
    </row>
    <row r="713" spans="1:38" ht="12.75" customHeight="1" x14ac:dyDescent="0.2">
      <c r="A713" s="68"/>
      <c r="P713" s="68"/>
      <c r="Q713" s="68"/>
      <c r="R713" s="68"/>
      <c r="S713" s="68"/>
      <c r="T713" s="68"/>
      <c r="U713" s="68"/>
      <c r="V713" s="68"/>
      <c r="W713" s="68"/>
      <c r="X713" s="68"/>
      <c r="Y713" s="68"/>
      <c r="Z713" s="68"/>
      <c r="AA713" s="68"/>
      <c r="AB713" s="68"/>
      <c r="AC713" s="68"/>
      <c r="AD713" s="68"/>
      <c r="AE713" s="68"/>
      <c r="AF713" s="68"/>
      <c r="AG713" s="68"/>
      <c r="AH713" s="68"/>
      <c r="AI713" s="68"/>
      <c r="AJ713" s="68"/>
      <c r="AK713" s="68"/>
      <c r="AL713" s="68"/>
    </row>
    <row r="714" spans="1:38" ht="12.75" customHeight="1" x14ac:dyDescent="0.2">
      <c r="A714" s="68"/>
      <c r="P714" s="68"/>
      <c r="Q714" s="68"/>
      <c r="R714" s="68"/>
      <c r="S714" s="68"/>
      <c r="T714" s="68"/>
      <c r="U714" s="68"/>
      <c r="V714" s="68"/>
      <c r="W714" s="68"/>
      <c r="X714" s="68"/>
      <c r="Y714" s="68"/>
      <c r="Z714" s="68"/>
      <c r="AA714" s="68"/>
      <c r="AB714" s="68"/>
      <c r="AC714" s="68"/>
      <c r="AD714" s="68"/>
      <c r="AE714" s="68"/>
      <c r="AF714" s="68"/>
      <c r="AG714" s="68"/>
      <c r="AH714" s="68"/>
      <c r="AI714" s="68"/>
      <c r="AJ714" s="68"/>
      <c r="AK714" s="68"/>
      <c r="AL714" s="68"/>
    </row>
    <row r="715" spans="1:38" ht="12.75" customHeight="1" x14ac:dyDescent="0.2">
      <c r="A715" s="68"/>
      <c r="P715" s="68"/>
      <c r="Q715" s="68"/>
      <c r="R715" s="68"/>
      <c r="S715" s="68"/>
      <c r="T715" s="68"/>
      <c r="U715" s="68"/>
      <c r="V715" s="68"/>
      <c r="W715" s="68"/>
      <c r="X715" s="68"/>
      <c r="Y715" s="68"/>
      <c r="Z715" s="68"/>
      <c r="AA715" s="68"/>
      <c r="AB715" s="68"/>
      <c r="AC715" s="68"/>
      <c r="AD715" s="68"/>
      <c r="AE715" s="68"/>
      <c r="AF715" s="68"/>
      <c r="AG715" s="68"/>
      <c r="AH715" s="68"/>
      <c r="AI715" s="68"/>
      <c r="AJ715" s="68"/>
      <c r="AK715" s="68"/>
      <c r="AL715" s="68"/>
    </row>
    <row r="716" spans="1:38" ht="12.75" customHeight="1" x14ac:dyDescent="0.2">
      <c r="A716" s="68"/>
      <c r="P716" s="68"/>
      <c r="Q716" s="68"/>
      <c r="R716" s="68"/>
      <c r="S716" s="68"/>
      <c r="T716" s="68"/>
      <c r="U716" s="68"/>
      <c r="V716" s="68"/>
      <c r="W716" s="68"/>
      <c r="X716" s="68"/>
      <c r="Y716" s="68"/>
      <c r="Z716" s="68"/>
      <c r="AA716" s="68"/>
      <c r="AB716" s="68"/>
      <c r="AC716" s="68"/>
      <c r="AD716" s="68"/>
      <c r="AE716" s="68"/>
      <c r="AF716" s="68"/>
      <c r="AG716" s="68"/>
      <c r="AH716" s="68"/>
      <c r="AI716" s="68"/>
      <c r="AJ716" s="68"/>
      <c r="AK716" s="68"/>
      <c r="AL716" s="68"/>
    </row>
    <row r="717" spans="1:38" ht="12.75" customHeight="1" x14ac:dyDescent="0.2">
      <c r="A717" s="68"/>
      <c r="P717" s="68"/>
      <c r="Q717" s="68"/>
      <c r="R717" s="68"/>
      <c r="S717" s="68"/>
      <c r="T717" s="68"/>
      <c r="U717" s="68"/>
      <c r="V717" s="68"/>
      <c r="W717" s="68"/>
      <c r="X717" s="68"/>
      <c r="Y717" s="68"/>
      <c r="Z717" s="68"/>
      <c r="AA717" s="68"/>
      <c r="AB717" s="68"/>
      <c r="AC717" s="68"/>
      <c r="AD717" s="68"/>
      <c r="AE717" s="68"/>
      <c r="AF717" s="68"/>
      <c r="AG717" s="68"/>
      <c r="AH717" s="68"/>
      <c r="AI717" s="68"/>
      <c r="AJ717" s="68"/>
      <c r="AK717" s="68"/>
      <c r="AL717" s="68"/>
    </row>
    <row r="718" spans="1:38" ht="12.75" customHeight="1" x14ac:dyDescent="0.2">
      <c r="A718" s="68"/>
      <c r="P718" s="68"/>
      <c r="Q718" s="68"/>
      <c r="R718" s="68"/>
      <c r="S718" s="68"/>
      <c r="T718" s="68"/>
      <c r="U718" s="68"/>
      <c r="V718" s="68"/>
      <c r="W718" s="68"/>
      <c r="X718" s="68"/>
      <c r="Y718" s="68"/>
      <c r="Z718" s="68"/>
      <c r="AA718" s="68"/>
      <c r="AB718" s="68"/>
      <c r="AC718" s="68"/>
      <c r="AD718" s="68"/>
      <c r="AE718" s="68"/>
      <c r="AF718" s="68"/>
      <c r="AG718" s="68"/>
      <c r="AH718" s="68"/>
      <c r="AI718" s="68"/>
      <c r="AJ718" s="68"/>
      <c r="AK718" s="68"/>
      <c r="AL718" s="68"/>
    </row>
    <row r="719" spans="1:38" ht="12.75" customHeight="1" x14ac:dyDescent="0.2">
      <c r="A719" s="68"/>
      <c r="P719" s="68"/>
      <c r="Q719" s="68"/>
      <c r="R719" s="68"/>
      <c r="S719" s="68"/>
      <c r="T719" s="68"/>
      <c r="U719" s="68"/>
      <c r="V719" s="68"/>
      <c r="W719" s="68"/>
      <c r="X719" s="68"/>
      <c r="Y719" s="68"/>
      <c r="Z719" s="68"/>
      <c r="AA719" s="68"/>
      <c r="AB719" s="68"/>
      <c r="AC719" s="68"/>
      <c r="AD719" s="68"/>
      <c r="AE719" s="68"/>
      <c r="AF719" s="68"/>
      <c r="AG719" s="68"/>
      <c r="AH719" s="68"/>
      <c r="AI719" s="68"/>
      <c r="AJ719" s="68"/>
      <c r="AK719" s="68"/>
      <c r="AL719" s="68"/>
    </row>
    <row r="720" spans="1:38" ht="12.75" customHeight="1" x14ac:dyDescent="0.2">
      <c r="A720" s="68"/>
      <c r="P720" s="68"/>
      <c r="Q720" s="68"/>
      <c r="R720" s="68"/>
      <c r="S720" s="68"/>
      <c r="T720" s="68"/>
      <c r="U720" s="68"/>
      <c r="V720" s="68"/>
      <c r="W720" s="68"/>
      <c r="X720" s="68"/>
      <c r="Y720" s="68"/>
      <c r="Z720" s="68"/>
      <c r="AA720" s="68"/>
      <c r="AB720" s="68"/>
      <c r="AC720" s="68"/>
      <c r="AD720" s="68"/>
      <c r="AE720" s="68"/>
      <c r="AF720" s="68"/>
      <c r="AG720" s="68"/>
      <c r="AH720" s="68"/>
      <c r="AI720" s="68"/>
      <c r="AJ720" s="68"/>
      <c r="AK720" s="68"/>
      <c r="AL720" s="68"/>
    </row>
    <row r="721" spans="1:38" ht="12.75" customHeight="1" x14ac:dyDescent="0.2">
      <c r="A721" s="68"/>
      <c r="P721" s="68"/>
      <c r="Q721" s="68"/>
      <c r="R721" s="68"/>
      <c r="S721" s="68"/>
      <c r="T721" s="68"/>
      <c r="U721" s="68"/>
      <c r="V721" s="68"/>
      <c r="W721" s="68"/>
      <c r="X721" s="68"/>
      <c r="Y721" s="68"/>
      <c r="Z721" s="68"/>
      <c r="AA721" s="68"/>
      <c r="AB721" s="68"/>
      <c r="AC721" s="68"/>
      <c r="AD721" s="68"/>
      <c r="AE721" s="68"/>
      <c r="AF721" s="68"/>
      <c r="AG721" s="68"/>
      <c r="AH721" s="68"/>
      <c r="AI721" s="68"/>
      <c r="AJ721" s="68"/>
      <c r="AK721" s="68"/>
      <c r="AL721" s="68"/>
    </row>
    <row r="722" spans="1:38" ht="12.75" customHeight="1" x14ac:dyDescent="0.2">
      <c r="A722" s="68"/>
      <c r="P722" s="68"/>
      <c r="Q722" s="68"/>
      <c r="R722" s="68"/>
      <c r="S722" s="68"/>
      <c r="T722" s="68"/>
      <c r="U722" s="68"/>
      <c r="V722" s="68"/>
      <c r="W722" s="68"/>
      <c r="X722" s="68"/>
      <c r="Y722" s="68"/>
      <c r="Z722" s="68"/>
      <c r="AA722" s="68"/>
      <c r="AB722" s="68"/>
      <c r="AC722" s="68"/>
      <c r="AD722" s="68"/>
      <c r="AE722" s="68"/>
      <c r="AF722" s="68"/>
      <c r="AG722" s="68"/>
      <c r="AH722" s="68"/>
      <c r="AI722" s="68"/>
      <c r="AJ722" s="68"/>
      <c r="AK722" s="68"/>
      <c r="AL722" s="68"/>
    </row>
    <row r="723" spans="1:38" ht="12.75" customHeight="1" x14ac:dyDescent="0.2">
      <c r="A723" s="68"/>
      <c r="P723" s="68"/>
      <c r="Q723" s="68"/>
      <c r="R723" s="68"/>
      <c r="S723" s="68"/>
      <c r="T723" s="68"/>
      <c r="U723" s="68"/>
      <c r="V723" s="68"/>
      <c r="W723" s="68"/>
      <c r="X723" s="68"/>
      <c r="Y723" s="68"/>
      <c r="Z723" s="68"/>
      <c r="AA723" s="68"/>
      <c r="AB723" s="68"/>
      <c r="AC723" s="68"/>
      <c r="AD723" s="68"/>
      <c r="AE723" s="68"/>
      <c r="AF723" s="68"/>
      <c r="AG723" s="68"/>
      <c r="AH723" s="68"/>
      <c r="AI723" s="68"/>
      <c r="AJ723" s="68"/>
      <c r="AK723" s="68"/>
      <c r="AL723" s="68"/>
    </row>
    <row r="724" spans="1:38" ht="12.75" customHeight="1" x14ac:dyDescent="0.2">
      <c r="A724" s="68"/>
      <c r="P724" s="68"/>
      <c r="Q724" s="68"/>
      <c r="R724" s="68"/>
      <c r="S724" s="68"/>
      <c r="T724" s="68"/>
      <c r="U724" s="68"/>
      <c r="V724" s="68"/>
      <c r="W724" s="68"/>
      <c r="X724" s="68"/>
      <c r="Y724" s="68"/>
      <c r="Z724" s="68"/>
      <c r="AA724" s="68"/>
      <c r="AB724" s="68"/>
      <c r="AC724" s="68"/>
      <c r="AD724" s="68"/>
      <c r="AE724" s="68"/>
      <c r="AF724" s="68"/>
      <c r="AG724" s="68"/>
      <c r="AH724" s="68"/>
      <c r="AI724" s="68"/>
      <c r="AJ724" s="68"/>
      <c r="AK724" s="68"/>
      <c r="AL724" s="68"/>
    </row>
    <row r="725" spans="1:38" ht="12.75" customHeight="1" x14ac:dyDescent="0.2">
      <c r="A725" s="68"/>
      <c r="P725" s="68"/>
      <c r="Q725" s="68"/>
      <c r="R725" s="68"/>
      <c r="S725" s="68"/>
      <c r="T725" s="68"/>
      <c r="U725" s="68"/>
      <c r="V725" s="68"/>
      <c r="W725" s="68"/>
      <c r="X725" s="68"/>
      <c r="Y725" s="68"/>
      <c r="Z725" s="68"/>
      <c r="AA725" s="68"/>
      <c r="AB725" s="68"/>
      <c r="AC725" s="68"/>
      <c r="AD725" s="68"/>
      <c r="AE725" s="68"/>
      <c r="AF725" s="68"/>
      <c r="AG725" s="68"/>
      <c r="AH725" s="68"/>
      <c r="AI725" s="68"/>
      <c r="AJ725" s="68"/>
      <c r="AK725" s="68"/>
      <c r="AL725" s="68"/>
    </row>
    <row r="726" spans="1:38" ht="12.75" customHeight="1" x14ac:dyDescent="0.2">
      <c r="A726" s="68"/>
      <c r="P726" s="68"/>
      <c r="Q726" s="68"/>
      <c r="R726" s="68"/>
      <c r="S726" s="68"/>
      <c r="T726" s="68"/>
      <c r="U726" s="68"/>
      <c r="V726" s="68"/>
      <c r="W726" s="68"/>
      <c r="X726" s="68"/>
      <c r="Y726" s="68"/>
      <c r="Z726" s="68"/>
      <c r="AA726" s="68"/>
      <c r="AB726" s="68"/>
      <c r="AC726" s="68"/>
      <c r="AD726" s="68"/>
      <c r="AE726" s="68"/>
      <c r="AF726" s="68"/>
      <c r="AG726" s="68"/>
      <c r="AH726" s="68"/>
      <c r="AI726" s="68"/>
      <c r="AJ726" s="68"/>
      <c r="AK726" s="68"/>
      <c r="AL726" s="68"/>
    </row>
    <row r="727" spans="1:38" ht="12.75" customHeight="1" x14ac:dyDescent="0.2">
      <c r="A727" s="68"/>
      <c r="P727" s="68"/>
      <c r="Q727" s="68"/>
      <c r="R727" s="68"/>
      <c r="S727" s="68"/>
      <c r="T727" s="68"/>
      <c r="U727" s="68"/>
      <c r="V727" s="68"/>
      <c r="W727" s="68"/>
      <c r="X727" s="68"/>
      <c r="Y727" s="68"/>
      <c r="Z727" s="68"/>
      <c r="AA727" s="68"/>
      <c r="AB727" s="68"/>
      <c r="AC727" s="68"/>
      <c r="AD727" s="68"/>
      <c r="AE727" s="68"/>
      <c r="AF727" s="68"/>
      <c r="AG727" s="68"/>
      <c r="AH727" s="68"/>
      <c r="AI727" s="68"/>
      <c r="AJ727" s="68"/>
      <c r="AK727" s="68"/>
      <c r="AL727" s="68"/>
    </row>
    <row r="728" spans="1:38" ht="12.75" customHeight="1" x14ac:dyDescent="0.2">
      <c r="A728" s="68"/>
      <c r="P728" s="68"/>
      <c r="Q728" s="68"/>
      <c r="R728" s="68"/>
      <c r="S728" s="68"/>
      <c r="T728" s="68"/>
      <c r="U728" s="68"/>
      <c r="V728" s="68"/>
      <c r="W728" s="68"/>
      <c r="X728" s="68"/>
      <c r="Y728" s="68"/>
      <c r="Z728" s="68"/>
      <c r="AA728" s="68"/>
      <c r="AB728" s="68"/>
      <c r="AC728" s="68"/>
      <c r="AD728" s="68"/>
      <c r="AE728" s="68"/>
      <c r="AF728" s="68"/>
      <c r="AG728" s="68"/>
      <c r="AH728" s="68"/>
      <c r="AI728" s="68"/>
      <c r="AJ728" s="68"/>
      <c r="AK728" s="68"/>
      <c r="AL728" s="68"/>
    </row>
    <row r="729" spans="1:38" ht="12.75" customHeight="1" x14ac:dyDescent="0.2">
      <c r="A729" s="68"/>
      <c r="P729" s="68"/>
      <c r="Q729" s="68"/>
      <c r="R729" s="68"/>
      <c r="S729" s="68"/>
      <c r="T729" s="68"/>
      <c r="U729" s="68"/>
      <c r="V729" s="68"/>
      <c r="W729" s="68"/>
      <c r="X729" s="68"/>
      <c r="Y729" s="68"/>
      <c r="Z729" s="68"/>
      <c r="AA729" s="68"/>
      <c r="AB729" s="68"/>
      <c r="AC729" s="68"/>
      <c r="AD729" s="68"/>
      <c r="AE729" s="68"/>
      <c r="AF729" s="68"/>
      <c r="AG729" s="68"/>
      <c r="AH729" s="68"/>
      <c r="AI729" s="68"/>
      <c r="AJ729" s="68"/>
      <c r="AK729" s="68"/>
      <c r="AL729" s="68"/>
    </row>
    <row r="730" spans="1:38" ht="12.75" customHeight="1" x14ac:dyDescent="0.2">
      <c r="A730" s="68"/>
      <c r="P730" s="68"/>
      <c r="Q730" s="68"/>
      <c r="R730" s="68"/>
      <c r="S730" s="68"/>
      <c r="T730" s="68"/>
      <c r="U730" s="68"/>
      <c r="V730" s="68"/>
      <c r="W730" s="68"/>
      <c r="X730" s="68"/>
      <c r="Y730" s="68"/>
      <c r="Z730" s="68"/>
      <c r="AA730" s="68"/>
      <c r="AB730" s="68"/>
      <c r="AC730" s="68"/>
      <c r="AD730" s="68"/>
      <c r="AE730" s="68"/>
      <c r="AF730" s="68"/>
      <c r="AG730" s="68"/>
      <c r="AH730" s="68"/>
      <c r="AI730" s="68"/>
      <c r="AJ730" s="68"/>
      <c r="AK730" s="68"/>
      <c r="AL730" s="68"/>
    </row>
    <row r="731" spans="1:38" ht="12.75" customHeight="1" x14ac:dyDescent="0.2">
      <c r="A731" s="68"/>
      <c r="P731" s="68"/>
      <c r="Q731" s="68"/>
      <c r="R731" s="68"/>
      <c r="S731" s="68"/>
      <c r="T731" s="68"/>
      <c r="U731" s="68"/>
      <c r="V731" s="68"/>
      <c r="W731" s="68"/>
      <c r="X731" s="68"/>
      <c r="Y731" s="68"/>
      <c r="Z731" s="68"/>
      <c r="AA731" s="68"/>
      <c r="AB731" s="68"/>
      <c r="AC731" s="68"/>
      <c r="AD731" s="68"/>
      <c r="AE731" s="68"/>
      <c r="AF731" s="68"/>
      <c r="AG731" s="68"/>
      <c r="AH731" s="68"/>
      <c r="AI731" s="68"/>
      <c r="AJ731" s="68"/>
      <c r="AK731" s="68"/>
      <c r="AL731" s="68"/>
    </row>
    <row r="732" spans="1:38" ht="12.75" customHeight="1" x14ac:dyDescent="0.2">
      <c r="A732" s="68"/>
      <c r="P732" s="68"/>
      <c r="Q732" s="68"/>
      <c r="R732" s="68"/>
      <c r="S732" s="68"/>
      <c r="T732" s="68"/>
      <c r="U732" s="68"/>
      <c r="V732" s="68"/>
      <c r="W732" s="68"/>
      <c r="X732" s="68"/>
      <c r="Y732" s="68"/>
      <c r="Z732" s="68"/>
      <c r="AA732" s="68"/>
      <c r="AB732" s="68"/>
      <c r="AC732" s="68"/>
      <c r="AD732" s="68"/>
      <c r="AE732" s="68"/>
      <c r="AF732" s="68"/>
      <c r="AG732" s="68"/>
      <c r="AH732" s="68"/>
      <c r="AI732" s="68"/>
      <c r="AJ732" s="68"/>
      <c r="AK732" s="68"/>
      <c r="AL732" s="68"/>
    </row>
    <row r="733" spans="1:38" ht="12.75" customHeight="1" x14ac:dyDescent="0.2">
      <c r="A733" s="68"/>
      <c r="P733" s="68"/>
      <c r="Q733" s="68"/>
      <c r="R733" s="68"/>
      <c r="S733" s="68"/>
      <c r="T733" s="68"/>
      <c r="U733" s="68"/>
      <c r="V733" s="68"/>
      <c r="W733" s="68"/>
      <c r="X733" s="68"/>
      <c r="Y733" s="68"/>
      <c r="Z733" s="68"/>
      <c r="AA733" s="68"/>
      <c r="AB733" s="68"/>
      <c r="AC733" s="68"/>
      <c r="AD733" s="68"/>
      <c r="AE733" s="68"/>
      <c r="AF733" s="68"/>
      <c r="AG733" s="68"/>
      <c r="AH733" s="68"/>
      <c r="AI733" s="68"/>
      <c r="AJ733" s="68"/>
      <c r="AK733" s="68"/>
      <c r="AL733" s="68"/>
    </row>
    <row r="734" spans="1:38" ht="12.75" customHeight="1" x14ac:dyDescent="0.2">
      <c r="A734" s="68"/>
      <c r="P734" s="68"/>
      <c r="Q734" s="68"/>
      <c r="R734" s="68"/>
      <c r="S734" s="68"/>
      <c r="T734" s="68"/>
      <c r="U734" s="68"/>
      <c r="V734" s="68"/>
      <c r="W734" s="68"/>
      <c r="X734" s="68"/>
      <c r="Y734" s="68"/>
      <c r="Z734" s="68"/>
      <c r="AA734" s="68"/>
      <c r="AB734" s="68"/>
      <c r="AC734" s="68"/>
      <c r="AD734" s="68"/>
      <c r="AE734" s="68"/>
      <c r="AF734" s="68"/>
      <c r="AG734" s="68"/>
      <c r="AH734" s="68"/>
      <c r="AI734" s="68"/>
      <c r="AJ734" s="68"/>
      <c r="AK734" s="68"/>
      <c r="AL734" s="68"/>
    </row>
    <row r="735" spans="1:38" ht="12.75" customHeight="1" x14ac:dyDescent="0.2">
      <c r="A735" s="68"/>
      <c r="P735" s="68"/>
      <c r="Q735" s="68"/>
      <c r="R735" s="68"/>
      <c r="S735" s="68"/>
      <c r="T735" s="68"/>
      <c r="U735" s="68"/>
      <c r="V735" s="68"/>
      <c r="W735" s="68"/>
      <c r="X735" s="68"/>
      <c r="Y735" s="68"/>
      <c r="Z735" s="68"/>
      <c r="AA735" s="68"/>
      <c r="AB735" s="68"/>
      <c r="AC735" s="68"/>
      <c r="AD735" s="68"/>
      <c r="AE735" s="68"/>
      <c r="AF735" s="68"/>
      <c r="AG735" s="68"/>
      <c r="AH735" s="68"/>
      <c r="AI735" s="68"/>
      <c r="AJ735" s="68"/>
      <c r="AK735" s="68"/>
      <c r="AL735" s="68"/>
    </row>
    <row r="736" spans="1:38" ht="12.75" customHeight="1" x14ac:dyDescent="0.2">
      <c r="A736" s="68"/>
      <c r="P736" s="68"/>
      <c r="Q736" s="68"/>
      <c r="R736" s="68"/>
      <c r="S736" s="68"/>
      <c r="T736" s="68"/>
      <c r="U736" s="68"/>
      <c r="V736" s="68"/>
      <c r="W736" s="68"/>
      <c r="X736" s="68"/>
      <c r="Y736" s="68"/>
      <c r="Z736" s="68"/>
      <c r="AA736" s="68"/>
      <c r="AB736" s="68"/>
      <c r="AC736" s="68"/>
      <c r="AD736" s="68"/>
      <c r="AE736" s="68"/>
      <c r="AF736" s="68"/>
      <c r="AG736" s="68"/>
      <c r="AH736" s="68"/>
      <c r="AI736" s="68"/>
      <c r="AJ736" s="68"/>
      <c r="AK736" s="68"/>
      <c r="AL736" s="68"/>
    </row>
    <row r="737" spans="1:38" ht="12.75" customHeight="1" x14ac:dyDescent="0.2">
      <c r="A737" s="68"/>
      <c r="P737" s="68"/>
      <c r="Q737" s="68"/>
      <c r="R737" s="68"/>
      <c r="S737" s="68"/>
      <c r="T737" s="68"/>
      <c r="U737" s="68"/>
      <c r="V737" s="68"/>
      <c r="W737" s="68"/>
      <c r="X737" s="68"/>
      <c r="Y737" s="68"/>
      <c r="Z737" s="68"/>
      <c r="AA737" s="68"/>
      <c r="AB737" s="68"/>
      <c r="AC737" s="68"/>
      <c r="AD737" s="68"/>
      <c r="AE737" s="68"/>
      <c r="AF737" s="68"/>
      <c r="AG737" s="68"/>
      <c r="AH737" s="68"/>
      <c r="AI737" s="68"/>
      <c r="AJ737" s="68"/>
      <c r="AK737" s="68"/>
      <c r="AL737" s="68"/>
    </row>
    <row r="738" spans="1:38" ht="12.75" customHeight="1" x14ac:dyDescent="0.2">
      <c r="A738" s="68"/>
      <c r="P738" s="68"/>
      <c r="Q738" s="68"/>
      <c r="R738" s="68"/>
      <c r="S738" s="68"/>
      <c r="T738" s="68"/>
      <c r="U738" s="68"/>
      <c r="V738" s="68"/>
      <c r="W738" s="68"/>
      <c r="X738" s="68"/>
      <c r="Y738" s="68"/>
      <c r="Z738" s="68"/>
      <c r="AA738" s="68"/>
      <c r="AB738" s="68"/>
      <c r="AC738" s="68"/>
      <c r="AD738" s="68"/>
      <c r="AE738" s="68"/>
      <c r="AF738" s="68"/>
      <c r="AG738" s="68"/>
      <c r="AH738" s="68"/>
      <c r="AI738" s="68"/>
      <c r="AJ738" s="68"/>
      <c r="AK738" s="68"/>
      <c r="AL738" s="68"/>
    </row>
    <row r="739" spans="1:38" ht="12.75" customHeight="1" x14ac:dyDescent="0.2">
      <c r="A739" s="68"/>
      <c r="P739" s="68"/>
      <c r="Q739" s="68"/>
      <c r="R739" s="68"/>
      <c r="S739" s="68"/>
      <c r="T739" s="68"/>
      <c r="U739" s="68"/>
      <c r="V739" s="68"/>
      <c r="W739" s="68"/>
      <c r="X739" s="68"/>
      <c r="Y739" s="68"/>
      <c r="Z739" s="68"/>
      <c r="AA739" s="68"/>
      <c r="AB739" s="68"/>
      <c r="AC739" s="68"/>
      <c r="AD739" s="68"/>
      <c r="AE739" s="68"/>
      <c r="AF739" s="68"/>
      <c r="AG739" s="68"/>
      <c r="AH739" s="68"/>
      <c r="AI739" s="68"/>
      <c r="AJ739" s="68"/>
      <c r="AK739" s="68"/>
      <c r="AL739" s="68"/>
    </row>
    <row r="740" spans="1:38" ht="12.75" customHeight="1" x14ac:dyDescent="0.2">
      <c r="A740" s="68"/>
      <c r="P740" s="68"/>
      <c r="Q740" s="68"/>
      <c r="R740" s="68"/>
      <c r="S740" s="68"/>
      <c r="T740" s="68"/>
      <c r="U740" s="68"/>
      <c r="V740" s="68"/>
      <c r="W740" s="68"/>
      <c r="X740" s="68"/>
      <c r="Y740" s="68"/>
      <c r="Z740" s="68"/>
      <c r="AA740" s="68"/>
      <c r="AB740" s="68"/>
      <c r="AC740" s="68"/>
      <c r="AD740" s="68"/>
      <c r="AE740" s="68"/>
      <c r="AF740" s="68"/>
      <c r="AG740" s="68"/>
      <c r="AH740" s="68"/>
      <c r="AI740" s="68"/>
      <c r="AJ740" s="68"/>
      <c r="AK740" s="68"/>
      <c r="AL740" s="68"/>
    </row>
    <row r="741" spans="1:38" ht="12.75" customHeight="1" x14ac:dyDescent="0.2">
      <c r="A741" s="68"/>
      <c r="P741" s="68"/>
      <c r="Q741" s="68"/>
      <c r="R741" s="68"/>
      <c r="S741" s="68"/>
      <c r="T741" s="68"/>
      <c r="U741" s="68"/>
      <c r="V741" s="68"/>
      <c r="W741" s="68"/>
      <c r="X741" s="68"/>
      <c r="Y741" s="68"/>
      <c r="Z741" s="68"/>
      <c r="AA741" s="68"/>
      <c r="AB741" s="68"/>
      <c r="AC741" s="68"/>
      <c r="AD741" s="68"/>
      <c r="AE741" s="68"/>
      <c r="AF741" s="68"/>
      <c r="AG741" s="68"/>
      <c r="AH741" s="68"/>
      <c r="AI741" s="68"/>
      <c r="AJ741" s="68"/>
      <c r="AK741" s="68"/>
      <c r="AL741" s="68"/>
    </row>
    <row r="742" spans="1:38" ht="12.75" customHeight="1" x14ac:dyDescent="0.2">
      <c r="A742" s="68"/>
      <c r="P742" s="68"/>
      <c r="Q742" s="68"/>
      <c r="R742" s="68"/>
      <c r="S742" s="68"/>
      <c r="T742" s="68"/>
      <c r="U742" s="68"/>
      <c r="V742" s="68"/>
      <c r="W742" s="68"/>
      <c r="X742" s="68"/>
      <c r="Y742" s="68"/>
      <c r="Z742" s="68"/>
      <c r="AA742" s="68"/>
      <c r="AB742" s="68"/>
      <c r="AC742" s="68"/>
      <c r="AD742" s="68"/>
      <c r="AE742" s="68"/>
      <c r="AF742" s="68"/>
      <c r="AG742" s="68"/>
      <c r="AH742" s="68"/>
      <c r="AI742" s="68"/>
      <c r="AJ742" s="68"/>
      <c r="AK742" s="68"/>
      <c r="AL742" s="68"/>
    </row>
    <row r="743" spans="1:38" ht="12.75" customHeight="1" x14ac:dyDescent="0.2">
      <c r="A743" s="68"/>
      <c r="P743" s="68"/>
      <c r="Q743" s="68"/>
      <c r="R743" s="68"/>
      <c r="S743" s="68"/>
      <c r="T743" s="68"/>
      <c r="U743" s="68"/>
      <c r="V743" s="68"/>
      <c r="W743" s="68"/>
      <c r="X743" s="68"/>
      <c r="Y743" s="68"/>
      <c r="Z743" s="68"/>
      <c r="AA743" s="68"/>
      <c r="AB743" s="68"/>
      <c r="AC743" s="68"/>
      <c r="AD743" s="68"/>
      <c r="AE743" s="68"/>
      <c r="AF743" s="68"/>
      <c r="AG743" s="68"/>
      <c r="AH743" s="68"/>
      <c r="AI743" s="68"/>
      <c r="AJ743" s="68"/>
      <c r="AK743" s="68"/>
      <c r="AL743" s="68"/>
    </row>
    <row r="744" spans="1:38" ht="12.75" customHeight="1" x14ac:dyDescent="0.2">
      <c r="A744" s="68"/>
      <c r="P744" s="68"/>
      <c r="Q744" s="68"/>
      <c r="R744" s="68"/>
      <c r="S744" s="68"/>
      <c r="T744" s="68"/>
      <c r="U744" s="68"/>
      <c r="V744" s="68"/>
      <c r="W744" s="68"/>
      <c r="X744" s="68"/>
      <c r="Y744" s="68"/>
      <c r="Z744" s="68"/>
      <c r="AA744" s="68"/>
      <c r="AB744" s="68"/>
      <c r="AC744" s="68"/>
      <c r="AD744" s="68"/>
      <c r="AE744" s="68"/>
      <c r="AF744" s="68"/>
      <c r="AG744" s="68"/>
      <c r="AH744" s="68"/>
      <c r="AI744" s="68"/>
      <c r="AJ744" s="68"/>
      <c r="AK744" s="68"/>
      <c r="AL744" s="68"/>
    </row>
    <row r="745" spans="1:38" ht="12.75" customHeight="1" x14ac:dyDescent="0.2">
      <c r="A745" s="68"/>
      <c r="P745" s="68"/>
      <c r="Q745" s="68"/>
      <c r="R745" s="68"/>
      <c r="S745" s="68"/>
      <c r="T745" s="68"/>
      <c r="U745" s="68"/>
      <c r="V745" s="68"/>
      <c r="W745" s="68"/>
      <c r="X745" s="68"/>
      <c r="Y745" s="68"/>
      <c r="Z745" s="68"/>
      <c r="AA745" s="68"/>
      <c r="AB745" s="68"/>
      <c r="AC745" s="68"/>
      <c r="AD745" s="68"/>
      <c r="AE745" s="68"/>
      <c r="AF745" s="68"/>
      <c r="AG745" s="68"/>
      <c r="AH745" s="68"/>
      <c r="AI745" s="68"/>
      <c r="AJ745" s="68"/>
      <c r="AK745" s="68"/>
      <c r="AL745" s="68"/>
    </row>
    <row r="746" spans="1:38" ht="12.75" customHeight="1" x14ac:dyDescent="0.2">
      <c r="A746" s="68"/>
      <c r="P746" s="68"/>
      <c r="Q746" s="68"/>
      <c r="R746" s="68"/>
      <c r="S746" s="68"/>
      <c r="T746" s="68"/>
      <c r="U746" s="68"/>
      <c r="V746" s="68"/>
      <c r="W746" s="68"/>
      <c r="X746" s="68"/>
      <c r="Y746" s="68"/>
      <c r="Z746" s="68"/>
      <c r="AA746" s="68"/>
      <c r="AB746" s="68"/>
      <c r="AC746" s="68"/>
      <c r="AD746" s="68"/>
      <c r="AE746" s="68"/>
      <c r="AF746" s="68"/>
      <c r="AG746" s="68"/>
      <c r="AH746" s="68"/>
      <c r="AI746" s="68"/>
      <c r="AJ746" s="68"/>
      <c r="AK746" s="68"/>
      <c r="AL746" s="68"/>
    </row>
    <row r="747" spans="1:38" ht="12.75" customHeight="1" x14ac:dyDescent="0.2">
      <c r="A747" s="68"/>
      <c r="P747" s="68"/>
      <c r="Q747" s="68"/>
      <c r="R747" s="68"/>
      <c r="S747" s="68"/>
      <c r="T747" s="68"/>
      <c r="U747" s="68"/>
      <c r="V747" s="68"/>
      <c r="W747" s="68"/>
      <c r="X747" s="68"/>
      <c r="Y747" s="68"/>
      <c r="Z747" s="68"/>
      <c r="AA747" s="68"/>
      <c r="AB747" s="68"/>
      <c r="AC747" s="68"/>
      <c r="AD747" s="68"/>
      <c r="AE747" s="68"/>
      <c r="AF747" s="68"/>
      <c r="AG747" s="68"/>
      <c r="AH747" s="68"/>
      <c r="AI747" s="68"/>
      <c r="AJ747" s="68"/>
      <c r="AK747" s="68"/>
      <c r="AL747" s="68"/>
    </row>
    <row r="748" spans="1:38" ht="12.75" customHeight="1" x14ac:dyDescent="0.2">
      <c r="A748" s="68"/>
      <c r="P748" s="68"/>
      <c r="Q748" s="68"/>
      <c r="R748" s="68"/>
      <c r="S748" s="68"/>
      <c r="T748" s="68"/>
      <c r="U748" s="68"/>
      <c r="V748" s="68"/>
      <c r="W748" s="68"/>
      <c r="X748" s="68"/>
      <c r="Y748" s="68"/>
      <c r="Z748" s="68"/>
      <c r="AA748" s="68"/>
      <c r="AB748" s="68"/>
      <c r="AC748" s="68"/>
      <c r="AD748" s="68"/>
      <c r="AE748" s="68"/>
      <c r="AF748" s="68"/>
      <c r="AG748" s="68"/>
      <c r="AH748" s="68"/>
      <c r="AI748" s="68"/>
      <c r="AJ748" s="68"/>
      <c r="AK748" s="68"/>
      <c r="AL748" s="68"/>
    </row>
    <row r="749" spans="1:38" ht="12.75" customHeight="1" x14ac:dyDescent="0.2">
      <c r="A749" s="68"/>
      <c r="P749" s="68"/>
      <c r="Q749" s="68"/>
      <c r="R749" s="68"/>
      <c r="S749" s="68"/>
      <c r="T749" s="68"/>
      <c r="U749" s="68"/>
      <c r="V749" s="68"/>
      <c r="W749" s="68"/>
      <c r="X749" s="68"/>
      <c r="Y749" s="68"/>
      <c r="Z749" s="68"/>
      <c r="AA749" s="68"/>
      <c r="AB749" s="68"/>
      <c r="AC749" s="68"/>
      <c r="AD749" s="68"/>
      <c r="AE749" s="68"/>
      <c r="AF749" s="68"/>
      <c r="AG749" s="68"/>
      <c r="AH749" s="68"/>
      <c r="AI749" s="68"/>
      <c r="AJ749" s="68"/>
      <c r="AK749" s="68"/>
      <c r="AL749" s="68"/>
    </row>
    <row r="750" spans="1:38" ht="12.75" customHeight="1" x14ac:dyDescent="0.2">
      <c r="A750" s="68"/>
      <c r="P750" s="68"/>
      <c r="Q750" s="68"/>
      <c r="R750" s="68"/>
      <c r="S750" s="68"/>
      <c r="T750" s="68"/>
      <c r="U750" s="68"/>
      <c r="V750" s="68"/>
      <c r="W750" s="68"/>
      <c r="X750" s="68"/>
      <c r="Y750" s="68"/>
      <c r="Z750" s="68"/>
      <c r="AA750" s="68"/>
      <c r="AB750" s="68"/>
      <c r="AC750" s="68"/>
      <c r="AD750" s="68"/>
      <c r="AE750" s="68"/>
      <c r="AF750" s="68"/>
      <c r="AG750" s="68"/>
      <c r="AH750" s="68"/>
      <c r="AI750" s="68"/>
      <c r="AJ750" s="68"/>
      <c r="AK750" s="68"/>
      <c r="AL750" s="68"/>
    </row>
    <row r="751" spans="1:38" ht="12.75" customHeight="1" x14ac:dyDescent="0.2">
      <c r="A751" s="68"/>
      <c r="P751" s="68"/>
      <c r="Q751" s="68"/>
      <c r="R751" s="68"/>
      <c r="S751" s="68"/>
      <c r="T751" s="68"/>
      <c r="U751" s="68"/>
      <c r="V751" s="68"/>
      <c r="W751" s="68"/>
      <c r="X751" s="68"/>
      <c r="Y751" s="68"/>
      <c r="Z751" s="68"/>
      <c r="AA751" s="68"/>
      <c r="AB751" s="68"/>
      <c r="AC751" s="68"/>
      <c r="AD751" s="68"/>
      <c r="AE751" s="68"/>
      <c r="AF751" s="68"/>
      <c r="AG751" s="68"/>
      <c r="AH751" s="68"/>
      <c r="AI751" s="68"/>
      <c r="AJ751" s="68"/>
      <c r="AK751" s="68"/>
      <c r="AL751" s="68"/>
    </row>
    <row r="752" spans="1:38" ht="12.75" customHeight="1" x14ac:dyDescent="0.2">
      <c r="A752" s="68"/>
      <c r="P752" s="68"/>
      <c r="Q752" s="68"/>
      <c r="R752" s="68"/>
      <c r="S752" s="68"/>
      <c r="T752" s="68"/>
      <c r="U752" s="68"/>
      <c r="V752" s="68"/>
      <c r="W752" s="68"/>
      <c r="X752" s="68"/>
      <c r="Y752" s="68"/>
      <c r="Z752" s="68"/>
      <c r="AA752" s="68"/>
      <c r="AB752" s="68"/>
      <c r="AC752" s="68"/>
      <c r="AD752" s="68"/>
      <c r="AE752" s="68"/>
      <c r="AF752" s="68"/>
      <c r="AG752" s="68"/>
      <c r="AH752" s="68"/>
      <c r="AI752" s="68"/>
      <c r="AJ752" s="68"/>
      <c r="AK752" s="68"/>
      <c r="AL752" s="68"/>
    </row>
    <row r="753" spans="1:38" ht="12.75" customHeight="1" x14ac:dyDescent="0.2">
      <c r="A753" s="68"/>
      <c r="P753" s="68"/>
      <c r="Q753" s="68"/>
      <c r="R753" s="68"/>
      <c r="S753" s="68"/>
      <c r="T753" s="68"/>
      <c r="U753" s="68"/>
      <c r="V753" s="68"/>
      <c r="W753" s="68"/>
      <c r="X753" s="68"/>
      <c r="Y753" s="68"/>
      <c r="Z753" s="68"/>
      <c r="AA753" s="68"/>
      <c r="AB753" s="68"/>
      <c r="AC753" s="68"/>
      <c r="AD753" s="68"/>
      <c r="AE753" s="68"/>
      <c r="AF753" s="68"/>
      <c r="AG753" s="68"/>
      <c r="AH753" s="68"/>
      <c r="AI753" s="68"/>
      <c r="AJ753" s="68"/>
      <c r="AK753" s="68"/>
      <c r="AL753" s="68"/>
    </row>
    <row r="754" spans="1:38" ht="12.75" customHeight="1" x14ac:dyDescent="0.2">
      <c r="A754" s="68"/>
      <c r="P754" s="68"/>
      <c r="Q754" s="68"/>
      <c r="R754" s="68"/>
      <c r="S754" s="68"/>
      <c r="T754" s="68"/>
      <c r="U754" s="68"/>
      <c r="V754" s="68"/>
      <c r="W754" s="68"/>
      <c r="X754" s="68"/>
      <c r="Y754" s="68"/>
      <c r="Z754" s="68"/>
      <c r="AA754" s="68"/>
      <c r="AB754" s="68"/>
      <c r="AC754" s="68"/>
      <c r="AD754" s="68"/>
      <c r="AE754" s="68"/>
      <c r="AF754" s="68"/>
      <c r="AG754" s="68"/>
      <c r="AH754" s="68"/>
      <c r="AI754" s="68"/>
      <c r="AJ754" s="68"/>
      <c r="AK754" s="68"/>
      <c r="AL754" s="68"/>
    </row>
    <row r="755" spans="1:38" ht="12.75" customHeight="1" x14ac:dyDescent="0.2">
      <c r="A755" s="68"/>
      <c r="P755" s="68"/>
      <c r="Q755" s="68"/>
      <c r="R755" s="68"/>
      <c r="S755" s="68"/>
      <c r="T755" s="68"/>
      <c r="U755" s="68"/>
      <c r="V755" s="68"/>
      <c r="W755" s="68"/>
      <c r="X755" s="68"/>
      <c r="Y755" s="68"/>
      <c r="Z755" s="68"/>
      <c r="AA755" s="68"/>
      <c r="AB755" s="68"/>
      <c r="AC755" s="68"/>
      <c r="AD755" s="68"/>
      <c r="AE755" s="68"/>
      <c r="AF755" s="68"/>
      <c r="AG755" s="68"/>
      <c r="AH755" s="68"/>
      <c r="AI755" s="68"/>
      <c r="AJ755" s="68"/>
      <c r="AK755" s="68"/>
      <c r="AL755" s="68"/>
    </row>
    <row r="756" spans="1:38" ht="12.75" customHeight="1" x14ac:dyDescent="0.2">
      <c r="A756" s="68"/>
      <c r="P756" s="68"/>
      <c r="Q756" s="68"/>
      <c r="R756" s="68"/>
      <c r="S756" s="68"/>
      <c r="T756" s="68"/>
      <c r="U756" s="68"/>
      <c r="V756" s="68"/>
      <c r="W756" s="68"/>
      <c r="X756" s="68"/>
      <c r="Y756" s="68"/>
      <c r="Z756" s="68"/>
      <c r="AA756" s="68"/>
      <c r="AB756" s="68"/>
      <c r="AC756" s="68"/>
      <c r="AD756" s="68"/>
      <c r="AE756" s="68"/>
      <c r="AF756" s="68"/>
      <c r="AG756" s="68"/>
      <c r="AH756" s="68"/>
      <c r="AI756" s="68"/>
      <c r="AJ756" s="68"/>
      <c r="AK756" s="68"/>
      <c r="AL756" s="68"/>
    </row>
    <row r="757" spans="1:38" ht="12.75" customHeight="1" x14ac:dyDescent="0.2">
      <c r="A757" s="68"/>
      <c r="P757" s="68"/>
      <c r="Q757" s="68"/>
      <c r="R757" s="68"/>
      <c r="S757" s="68"/>
      <c r="T757" s="68"/>
      <c r="U757" s="68"/>
      <c r="V757" s="68"/>
      <c r="W757" s="68"/>
      <c r="X757" s="68"/>
      <c r="Y757" s="68"/>
      <c r="Z757" s="68"/>
      <c r="AA757" s="68"/>
      <c r="AB757" s="68"/>
      <c r="AC757" s="68"/>
      <c r="AD757" s="68"/>
      <c r="AE757" s="68"/>
      <c r="AF757" s="68"/>
      <c r="AG757" s="68"/>
      <c r="AH757" s="68"/>
      <c r="AI757" s="68"/>
      <c r="AJ757" s="68"/>
      <c r="AK757" s="68"/>
      <c r="AL757" s="68"/>
    </row>
    <row r="758" spans="1:38" ht="12.75" customHeight="1" x14ac:dyDescent="0.2">
      <c r="A758" s="68"/>
      <c r="P758" s="68"/>
      <c r="Q758" s="68"/>
      <c r="R758" s="68"/>
      <c r="S758" s="68"/>
      <c r="T758" s="68"/>
      <c r="U758" s="68"/>
      <c r="V758" s="68"/>
      <c r="W758" s="68"/>
      <c r="X758" s="68"/>
      <c r="Y758" s="68"/>
      <c r="Z758" s="68"/>
      <c r="AA758" s="68"/>
      <c r="AB758" s="68"/>
      <c r="AC758" s="68"/>
      <c r="AD758" s="68"/>
      <c r="AE758" s="68"/>
      <c r="AF758" s="68"/>
      <c r="AG758" s="68"/>
      <c r="AH758" s="68"/>
      <c r="AI758" s="68"/>
      <c r="AJ758" s="68"/>
      <c r="AK758" s="68"/>
      <c r="AL758" s="68"/>
    </row>
    <row r="759" spans="1:38" ht="12.75" customHeight="1" x14ac:dyDescent="0.2">
      <c r="A759" s="68"/>
      <c r="P759" s="68"/>
      <c r="Q759" s="68"/>
      <c r="R759" s="68"/>
      <c r="S759" s="68"/>
      <c r="T759" s="68"/>
      <c r="U759" s="68"/>
      <c r="V759" s="68"/>
      <c r="W759" s="68"/>
      <c r="X759" s="68"/>
      <c r="Y759" s="68"/>
      <c r="Z759" s="68"/>
      <c r="AA759" s="68"/>
      <c r="AB759" s="68"/>
      <c r="AC759" s="68"/>
      <c r="AD759" s="68"/>
      <c r="AE759" s="68"/>
      <c r="AF759" s="68"/>
      <c r="AG759" s="68"/>
      <c r="AH759" s="68"/>
      <c r="AI759" s="68"/>
      <c r="AJ759" s="68"/>
      <c r="AK759" s="68"/>
      <c r="AL759" s="68"/>
    </row>
    <row r="760" spans="1:38" ht="12.75" customHeight="1" x14ac:dyDescent="0.2">
      <c r="A760" s="68"/>
      <c r="P760" s="68"/>
      <c r="Q760" s="68"/>
      <c r="R760" s="68"/>
      <c r="S760" s="68"/>
      <c r="T760" s="68"/>
      <c r="U760" s="68"/>
      <c r="V760" s="68"/>
      <c r="W760" s="68"/>
      <c r="X760" s="68"/>
      <c r="Y760" s="68"/>
      <c r="Z760" s="68"/>
      <c r="AA760" s="68"/>
      <c r="AB760" s="68"/>
      <c r="AC760" s="68"/>
      <c r="AD760" s="68"/>
      <c r="AE760" s="68"/>
      <c r="AF760" s="68"/>
      <c r="AG760" s="68"/>
      <c r="AH760" s="68"/>
      <c r="AI760" s="68"/>
      <c r="AJ760" s="68"/>
      <c r="AK760" s="68"/>
      <c r="AL760" s="68"/>
    </row>
    <row r="761" spans="1:38" ht="12.75" customHeight="1" x14ac:dyDescent="0.2">
      <c r="A761" s="68"/>
      <c r="P761" s="68"/>
      <c r="Q761" s="68"/>
      <c r="R761" s="68"/>
      <c r="S761" s="68"/>
      <c r="T761" s="68"/>
      <c r="U761" s="68"/>
      <c r="V761" s="68"/>
      <c r="W761" s="68"/>
      <c r="X761" s="68"/>
      <c r="Y761" s="68"/>
      <c r="Z761" s="68"/>
      <c r="AA761" s="68"/>
      <c r="AB761" s="68"/>
      <c r="AC761" s="68"/>
      <c r="AD761" s="68"/>
      <c r="AE761" s="68"/>
      <c r="AF761" s="68"/>
      <c r="AG761" s="68"/>
      <c r="AH761" s="68"/>
      <c r="AI761" s="68"/>
      <c r="AJ761" s="68"/>
      <c r="AK761" s="68"/>
      <c r="AL761" s="68"/>
    </row>
    <row r="762" spans="1:38" ht="12.75" customHeight="1" x14ac:dyDescent="0.2">
      <c r="A762" s="68"/>
      <c r="P762" s="68"/>
      <c r="Q762" s="68"/>
      <c r="R762" s="68"/>
      <c r="S762" s="68"/>
      <c r="T762" s="68"/>
      <c r="U762" s="68"/>
      <c r="V762" s="68"/>
      <c r="W762" s="68"/>
      <c r="X762" s="68"/>
      <c r="Y762" s="68"/>
      <c r="Z762" s="68"/>
      <c r="AA762" s="68"/>
      <c r="AB762" s="68"/>
      <c r="AC762" s="68"/>
      <c r="AD762" s="68"/>
      <c r="AE762" s="68"/>
      <c r="AF762" s="68"/>
      <c r="AG762" s="68"/>
      <c r="AH762" s="68"/>
      <c r="AI762" s="68"/>
      <c r="AJ762" s="68"/>
      <c r="AK762" s="68"/>
      <c r="AL762" s="68"/>
    </row>
    <row r="763" spans="1:38" ht="12.75" customHeight="1" x14ac:dyDescent="0.2">
      <c r="A763" s="68"/>
      <c r="P763" s="68"/>
      <c r="Q763" s="68"/>
      <c r="R763" s="68"/>
      <c r="S763" s="68"/>
      <c r="T763" s="68"/>
      <c r="U763" s="68"/>
      <c r="V763" s="68"/>
      <c r="W763" s="68"/>
      <c r="X763" s="68"/>
      <c r="Y763" s="68"/>
      <c r="Z763" s="68"/>
      <c r="AA763" s="68"/>
      <c r="AB763" s="68"/>
      <c r="AC763" s="68"/>
      <c r="AD763" s="68"/>
      <c r="AE763" s="68"/>
      <c r="AF763" s="68"/>
      <c r="AG763" s="68"/>
      <c r="AH763" s="68"/>
      <c r="AI763" s="68"/>
      <c r="AJ763" s="68"/>
      <c r="AK763" s="68"/>
      <c r="AL763" s="68"/>
    </row>
    <row r="764" spans="1:38" ht="12.75" customHeight="1" x14ac:dyDescent="0.2">
      <c r="A764" s="68"/>
      <c r="P764" s="68"/>
      <c r="Q764" s="68"/>
      <c r="R764" s="68"/>
      <c r="S764" s="68"/>
      <c r="T764" s="68"/>
      <c r="U764" s="68"/>
      <c r="V764" s="68"/>
      <c r="W764" s="68"/>
      <c r="X764" s="68"/>
      <c r="Y764" s="68"/>
      <c r="Z764" s="68"/>
      <c r="AA764" s="68"/>
      <c r="AB764" s="68"/>
      <c r="AC764" s="68"/>
      <c r="AD764" s="68"/>
      <c r="AE764" s="68"/>
      <c r="AF764" s="68"/>
      <c r="AG764" s="68"/>
      <c r="AH764" s="68"/>
      <c r="AI764" s="68"/>
      <c r="AJ764" s="68"/>
      <c r="AK764" s="68"/>
      <c r="AL764" s="68"/>
    </row>
    <row r="765" spans="1:38" ht="12.75" customHeight="1" x14ac:dyDescent="0.2">
      <c r="A765" s="68"/>
      <c r="P765" s="68"/>
      <c r="Q765" s="68"/>
      <c r="R765" s="68"/>
      <c r="S765" s="68"/>
      <c r="T765" s="68"/>
      <c r="U765" s="68"/>
      <c r="V765" s="68"/>
      <c r="W765" s="68"/>
      <c r="X765" s="68"/>
      <c r="Y765" s="68"/>
      <c r="Z765" s="68"/>
      <c r="AA765" s="68"/>
      <c r="AB765" s="68"/>
      <c r="AC765" s="68"/>
      <c r="AD765" s="68"/>
      <c r="AE765" s="68"/>
      <c r="AF765" s="68"/>
      <c r="AG765" s="68"/>
      <c r="AH765" s="68"/>
      <c r="AI765" s="68"/>
      <c r="AJ765" s="68"/>
      <c r="AK765" s="68"/>
      <c r="AL765" s="68"/>
    </row>
    <row r="766" spans="1:38" ht="12.75" customHeight="1" x14ac:dyDescent="0.2">
      <c r="A766" s="68"/>
      <c r="P766" s="68"/>
      <c r="Q766" s="68"/>
      <c r="R766" s="68"/>
      <c r="S766" s="68"/>
      <c r="T766" s="68"/>
      <c r="U766" s="68"/>
      <c r="V766" s="68"/>
      <c r="W766" s="68"/>
      <c r="X766" s="68"/>
      <c r="Y766" s="68"/>
      <c r="Z766" s="68"/>
      <c r="AA766" s="68"/>
      <c r="AB766" s="68"/>
      <c r="AC766" s="68"/>
      <c r="AD766" s="68"/>
      <c r="AE766" s="68"/>
      <c r="AF766" s="68"/>
      <c r="AG766" s="68"/>
      <c r="AH766" s="68"/>
      <c r="AI766" s="68"/>
      <c r="AJ766" s="68"/>
      <c r="AK766" s="68"/>
      <c r="AL766" s="68"/>
    </row>
    <row r="767" spans="1:38" ht="12.75" customHeight="1" x14ac:dyDescent="0.2">
      <c r="A767" s="68"/>
      <c r="P767" s="68"/>
      <c r="Q767" s="68"/>
      <c r="R767" s="68"/>
      <c r="S767" s="68"/>
      <c r="T767" s="68"/>
      <c r="U767" s="68"/>
      <c r="V767" s="68"/>
      <c r="W767" s="68"/>
      <c r="X767" s="68"/>
      <c r="Y767" s="68"/>
      <c r="Z767" s="68"/>
      <c r="AA767" s="68"/>
      <c r="AB767" s="68"/>
      <c r="AC767" s="68"/>
      <c r="AD767" s="68"/>
      <c r="AE767" s="68"/>
      <c r="AF767" s="68"/>
      <c r="AG767" s="68"/>
      <c r="AH767" s="68"/>
      <c r="AI767" s="68"/>
      <c r="AJ767" s="68"/>
      <c r="AK767" s="68"/>
      <c r="AL767" s="68"/>
    </row>
    <row r="768" spans="1:38" ht="12.75" customHeight="1" x14ac:dyDescent="0.2">
      <c r="A768" s="68"/>
      <c r="P768" s="68"/>
      <c r="Q768" s="68"/>
      <c r="R768" s="68"/>
      <c r="S768" s="68"/>
      <c r="T768" s="68"/>
      <c r="U768" s="68"/>
      <c r="V768" s="68"/>
      <c r="W768" s="68"/>
      <c r="X768" s="68"/>
      <c r="Y768" s="68"/>
      <c r="Z768" s="68"/>
      <c r="AA768" s="68"/>
      <c r="AB768" s="68"/>
      <c r="AC768" s="68"/>
      <c r="AD768" s="68"/>
      <c r="AE768" s="68"/>
      <c r="AF768" s="68"/>
      <c r="AG768" s="68"/>
      <c r="AH768" s="68"/>
      <c r="AI768" s="68"/>
      <c r="AJ768" s="68"/>
      <c r="AK768" s="68"/>
      <c r="AL768" s="68"/>
    </row>
    <row r="769" spans="1:38" ht="12.75" customHeight="1" x14ac:dyDescent="0.2">
      <c r="A769" s="68"/>
      <c r="P769" s="68"/>
      <c r="Q769" s="68"/>
      <c r="R769" s="68"/>
      <c r="S769" s="68"/>
      <c r="T769" s="68"/>
      <c r="U769" s="68"/>
      <c r="V769" s="68"/>
      <c r="W769" s="68"/>
      <c r="X769" s="68"/>
      <c r="Y769" s="68"/>
      <c r="Z769" s="68"/>
      <c r="AA769" s="68"/>
      <c r="AB769" s="68"/>
      <c r="AC769" s="68"/>
      <c r="AD769" s="68"/>
      <c r="AE769" s="68"/>
      <c r="AF769" s="68"/>
      <c r="AG769" s="68"/>
      <c r="AH769" s="68"/>
      <c r="AI769" s="68"/>
      <c r="AJ769" s="68"/>
      <c r="AK769" s="68"/>
      <c r="AL769" s="68"/>
    </row>
    <row r="770" spans="1:38" ht="12.75" customHeight="1" x14ac:dyDescent="0.2">
      <c r="A770" s="68"/>
      <c r="P770" s="68"/>
      <c r="Q770" s="68"/>
      <c r="R770" s="68"/>
      <c r="S770" s="68"/>
      <c r="T770" s="68"/>
      <c r="U770" s="68"/>
      <c r="V770" s="68"/>
      <c r="W770" s="68"/>
      <c r="X770" s="68"/>
      <c r="Y770" s="68"/>
      <c r="Z770" s="68"/>
      <c r="AA770" s="68"/>
      <c r="AB770" s="68"/>
      <c r="AC770" s="68"/>
      <c r="AD770" s="68"/>
      <c r="AE770" s="68"/>
      <c r="AF770" s="68"/>
      <c r="AG770" s="68"/>
      <c r="AH770" s="68"/>
      <c r="AI770" s="68"/>
      <c r="AJ770" s="68"/>
      <c r="AK770" s="68"/>
      <c r="AL770" s="68"/>
    </row>
    <row r="771" spans="1:38" ht="12.75" customHeight="1" x14ac:dyDescent="0.2">
      <c r="A771" s="68"/>
      <c r="P771" s="68"/>
      <c r="Q771" s="68"/>
      <c r="R771" s="68"/>
      <c r="S771" s="68"/>
      <c r="T771" s="68"/>
      <c r="U771" s="68"/>
      <c r="V771" s="68"/>
      <c r="W771" s="68"/>
      <c r="X771" s="68"/>
      <c r="Y771" s="68"/>
      <c r="Z771" s="68"/>
      <c r="AA771" s="68"/>
      <c r="AB771" s="68"/>
      <c r="AC771" s="68"/>
      <c r="AD771" s="68"/>
      <c r="AE771" s="68"/>
      <c r="AF771" s="68"/>
      <c r="AG771" s="68"/>
      <c r="AH771" s="68"/>
      <c r="AI771" s="68"/>
      <c r="AJ771" s="68"/>
      <c r="AK771" s="68"/>
      <c r="AL771" s="68"/>
    </row>
    <row r="772" spans="1:38" ht="12.75" customHeight="1" x14ac:dyDescent="0.2">
      <c r="A772" s="68"/>
      <c r="P772" s="68"/>
      <c r="Q772" s="68"/>
      <c r="R772" s="68"/>
      <c r="S772" s="68"/>
      <c r="T772" s="68"/>
      <c r="U772" s="68"/>
      <c r="V772" s="68"/>
      <c r="W772" s="68"/>
      <c r="X772" s="68"/>
      <c r="Y772" s="68"/>
      <c r="Z772" s="68"/>
      <c r="AA772" s="68"/>
      <c r="AB772" s="68"/>
      <c r="AC772" s="68"/>
      <c r="AD772" s="68"/>
      <c r="AE772" s="68"/>
      <c r="AF772" s="68"/>
      <c r="AG772" s="68"/>
      <c r="AH772" s="68"/>
      <c r="AI772" s="68"/>
      <c r="AJ772" s="68"/>
      <c r="AK772" s="68"/>
      <c r="AL772" s="68"/>
    </row>
    <row r="773" spans="1:38" ht="12.75" customHeight="1" x14ac:dyDescent="0.2">
      <c r="A773" s="68"/>
      <c r="P773" s="68"/>
      <c r="Q773" s="68"/>
      <c r="R773" s="68"/>
      <c r="S773" s="68"/>
      <c r="T773" s="68"/>
      <c r="U773" s="68"/>
      <c r="V773" s="68"/>
      <c r="W773" s="68"/>
      <c r="X773" s="68"/>
      <c r="Y773" s="68"/>
      <c r="Z773" s="68"/>
      <c r="AA773" s="68"/>
      <c r="AB773" s="68"/>
      <c r="AC773" s="68"/>
      <c r="AD773" s="68"/>
      <c r="AE773" s="68"/>
      <c r="AF773" s="68"/>
      <c r="AG773" s="68"/>
      <c r="AH773" s="68"/>
      <c r="AI773" s="68"/>
      <c r="AJ773" s="68"/>
      <c r="AK773" s="68"/>
      <c r="AL773" s="68"/>
    </row>
    <row r="774" spans="1:38" ht="12.75" customHeight="1" x14ac:dyDescent="0.2">
      <c r="A774" s="68"/>
      <c r="P774" s="68"/>
      <c r="Q774" s="68"/>
      <c r="R774" s="68"/>
      <c r="S774" s="68"/>
      <c r="T774" s="68"/>
      <c r="U774" s="68"/>
      <c r="V774" s="68"/>
      <c r="W774" s="68"/>
      <c r="X774" s="68"/>
      <c r="Y774" s="68"/>
      <c r="Z774" s="68"/>
      <c r="AA774" s="68"/>
      <c r="AB774" s="68"/>
      <c r="AC774" s="68"/>
      <c r="AD774" s="68"/>
      <c r="AE774" s="68"/>
      <c r="AF774" s="68"/>
      <c r="AG774" s="68"/>
      <c r="AH774" s="68"/>
      <c r="AI774" s="68"/>
      <c r="AJ774" s="68"/>
      <c r="AK774" s="68"/>
      <c r="AL774" s="68"/>
    </row>
    <row r="775" spans="1:38" ht="12.75" customHeight="1" x14ac:dyDescent="0.2">
      <c r="A775" s="68"/>
      <c r="P775" s="68"/>
      <c r="Q775" s="68"/>
      <c r="R775" s="68"/>
      <c r="S775" s="68"/>
      <c r="T775" s="68"/>
      <c r="U775" s="68"/>
      <c r="V775" s="68"/>
      <c r="W775" s="68"/>
      <c r="X775" s="68"/>
      <c r="Y775" s="68"/>
      <c r="Z775" s="68"/>
      <c r="AA775" s="68"/>
      <c r="AB775" s="68"/>
      <c r="AC775" s="68"/>
      <c r="AD775" s="68"/>
      <c r="AE775" s="68"/>
      <c r="AF775" s="68"/>
      <c r="AG775" s="68"/>
      <c r="AH775" s="68"/>
      <c r="AI775" s="68"/>
      <c r="AJ775" s="68"/>
      <c r="AK775" s="68"/>
      <c r="AL775" s="68"/>
    </row>
    <row r="776" spans="1:38" ht="12.75" customHeight="1" x14ac:dyDescent="0.2">
      <c r="A776" s="68"/>
      <c r="P776" s="68"/>
      <c r="Q776" s="68"/>
      <c r="R776" s="68"/>
      <c r="S776" s="68"/>
      <c r="T776" s="68"/>
      <c r="U776" s="68"/>
      <c r="V776" s="68"/>
      <c r="W776" s="68"/>
      <c r="X776" s="68"/>
      <c r="Y776" s="68"/>
      <c r="Z776" s="68"/>
      <c r="AA776" s="68"/>
      <c r="AB776" s="68"/>
      <c r="AC776" s="68"/>
      <c r="AD776" s="68"/>
      <c r="AE776" s="68"/>
      <c r="AF776" s="68"/>
      <c r="AG776" s="68"/>
      <c r="AH776" s="68"/>
      <c r="AI776" s="68"/>
      <c r="AJ776" s="68"/>
      <c r="AK776" s="68"/>
      <c r="AL776" s="68"/>
    </row>
    <row r="777" spans="1:38" ht="12.75" customHeight="1" x14ac:dyDescent="0.2">
      <c r="A777" s="68"/>
      <c r="P777" s="68"/>
      <c r="Q777" s="68"/>
      <c r="R777" s="68"/>
      <c r="S777" s="68"/>
      <c r="T777" s="68"/>
      <c r="U777" s="68"/>
      <c r="V777" s="68"/>
      <c r="W777" s="68"/>
      <c r="X777" s="68"/>
      <c r="Y777" s="68"/>
      <c r="Z777" s="68"/>
      <c r="AA777" s="68"/>
      <c r="AB777" s="68"/>
      <c r="AC777" s="68"/>
      <c r="AD777" s="68"/>
      <c r="AE777" s="68"/>
      <c r="AF777" s="68"/>
      <c r="AG777" s="68"/>
      <c r="AH777" s="68"/>
      <c r="AI777" s="68"/>
      <c r="AJ777" s="68"/>
      <c r="AK777" s="68"/>
      <c r="AL777" s="68"/>
    </row>
    <row r="778" spans="1:38" ht="12.75" customHeight="1" x14ac:dyDescent="0.2">
      <c r="A778" s="68"/>
      <c r="P778" s="68"/>
      <c r="Q778" s="68"/>
      <c r="R778" s="68"/>
      <c r="S778" s="68"/>
      <c r="T778" s="68"/>
      <c r="U778" s="68"/>
      <c r="V778" s="68"/>
      <c r="W778" s="68"/>
      <c r="X778" s="68"/>
      <c r="Y778" s="68"/>
      <c r="Z778" s="68"/>
      <c r="AA778" s="68"/>
      <c r="AB778" s="68"/>
      <c r="AC778" s="68"/>
      <c r="AD778" s="68"/>
      <c r="AE778" s="68"/>
      <c r="AF778" s="68"/>
      <c r="AG778" s="68"/>
      <c r="AH778" s="68"/>
      <c r="AI778" s="68"/>
      <c r="AJ778" s="68"/>
      <c r="AK778" s="68"/>
      <c r="AL778" s="68"/>
    </row>
    <row r="779" spans="1:38" ht="12.75" customHeight="1" x14ac:dyDescent="0.2">
      <c r="A779" s="68"/>
      <c r="P779" s="68"/>
      <c r="Q779" s="68"/>
      <c r="R779" s="68"/>
      <c r="S779" s="68"/>
      <c r="T779" s="68"/>
      <c r="U779" s="68"/>
      <c r="V779" s="68"/>
      <c r="W779" s="68"/>
      <c r="X779" s="68"/>
      <c r="Y779" s="68"/>
      <c r="Z779" s="68"/>
      <c r="AA779" s="68"/>
      <c r="AB779" s="68"/>
      <c r="AC779" s="68"/>
      <c r="AD779" s="68"/>
      <c r="AE779" s="68"/>
      <c r="AF779" s="68"/>
      <c r="AG779" s="68"/>
      <c r="AH779" s="68"/>
      <c r="AI779" s="68"/>
      <c r="AJ779" s="68"/>
      <c r="AK779" s="68"/>
      <c r="AL779" s="68"/>
    </row>
    <row r="780" spans="1:38" ht="12.75" customHeight="1" x14ac:dyDescent="0.2">
      <c r="A780" s="68"/>
      <c r="P780" s="68"/>
      <c r="Q780" s="68"/>
      <c r="R780" s="68"/>
      <c r="S780" s="68"/>
      <c r="T780" s="68"/>
      <c r="U780" s="68"/>
      <c r="V780" s="68"/>
      <c r="W780" s="68"/>
      <c r="X780" s="68"/>
      <c r="Y780" s="68"/>
      <c r="Z780" s="68"/>
      <c r="AA780" s="68"/>
      <c r="AB780" s="68"/>
      <c r="AC780" s="68"/>
      <c r="AD780" s="68"/>
      <c r="AE780" s="68"/>
      <c r="AF780" s="68"/>
      <c r="AG780" s="68"/>
      <c r="AH780" s="68"/>
      <c r="AI780" s="68"/>
      <c r="AJ780" s="68"/>
      <c r="AK780" s="68"/>
      <c r="AL780" s="68"/>
    </row>
    <row r="781" spans="1:38" ht="12.75" customHeight="1" x14ac:dyDescent="0.2">
      <c r="A781" s="68"/>
      <c r="P781" s="68"/>
      <c r="Q781" s="68"/>
      <c r="R781" s="68"/>
      <c r="S781" s="68"/>
      <c r="T781" s="68"/>
      <c r="U781" s="68"/>
      <c r="V781" s="68"/>
      <c r="W781" s="68"/>
      <c r="X781" s="68"/>
      <c r="Y781" s="68"/>
      <c r="Z781" s="68"/>
      <c r="AA781" s="68"/>
      <c r="AB781" s="68"/>
      <c r="AC781" s="68"/>
      <c r="AD781" s="68"/>
      <c r="AE781" s="68"/>
      <c r="AF781" s="68"/>
      <c r="AG781" s="68"/>
      <c r="AH781" s="68"/>
      <c r="AI781" s="68"/>
      <c r="AJ781" s="68"/>
      <c r="AK781" s="68"/>
      <c r="AL781" s="68"/>
    </row>
    <row r="782" spans="1:38" ht="12.75" customHeight="1" x14ac:dyDescent="0.2">
      <c r="A782" s="68"/>
      <c r="P782" s="68"/>
      <c r="Q782" s="68"/>
      <c r="R782" s="68"/>
      <c r="S782" s="68"/>
      <c r="T782" s="68"/>
      <c r="U782" s="68"/>
      <c r="V782" s="68"/>
      <c r="W782" s="68"/>
      <c r="X782" s="68"/>
      <c r="Y782" s="68"/>
      <c r="Z782" s="68"/>
      <c r="AA782" s="68"/>
      <c r="AB782" s="68"/>
      <c r="AC782" s="68"/>
      <c r="AD782" s="68"/>
      <c r="AE782" s="68"/>
      <c r="AF782" s="68"/>
      <c r="AG782" s="68"/>
      <c r="AH782" s="68"/>
      <c r="AI782" s="68"/>
      <c r="AJ782" s="68"/>
      <c r="AK782" s="68"/>
      <c r="AL782" s="68"/>
    </row>
    <row r="783" spans="1:38" ht="12.75" customHeight="1" x14ac:dyDescent="0.2">
      <c r="A783" s="68"/>
      <c r="P783" s="68"/>
      <c r="Q783" s="68"/>
      <c r="R783" s="68"/>
      <c r="S783" s="68"/>
      <c r="T783" s="68"/>
      <c r="U783" s="68"/>
      <c r="V783" s="68"/>
      <c r="W783" s="68"/>
      <c r="X783" s="68"/>
      <c r="Y783" s="68"/>
      <c r="Z783" s="68"/>
      <c r="AA783" s="68"/>
      <c r="AB783" s="68"/>
      <c r="AC783" s="68"/>
      <c r="AD783" s="68"/>
      <c r="AE783" s="68"/>
      <c r="AF783" s="68"/>
      <c r="AG783" s="68"/>
      <c r="AH783" s="68"/>
      <c r="AI783" s="68"/>
      <c r="AJ783" s="68"/>
      <c r="AK783" s="68"/>
      <c r="AL783" s="68"/>
    </row>
    <row r="784" spans="1:38" ht="12.75" customHeight="1" x14ac:dyDescent="0.2">
      <c r="A784" s="68"/>
      <c r="P784" s="68"/>
      <c r="Q784" s="68"/>
      <c r="R784" s="68"/>
      <c r="S784" s="68"/>
      <c r="T784" s="68"/>
      <c r="U784" s="68"/>
      <c r="V784" s="68"/>
      <c r="W784" s="68"/>
      <c r="X784" s="68"/>
      <c r="Y784" s="68"/>
      <c r="Z784" s="68"/>
      <c r="AA784" s="68"/>
      <c r="AB784" s="68"/>
      <c r="AC784" s="68"/>
      <c r="AD784" s="68"/>
      <c r="AE784" s="68"/>
      <c r="AF784" s="68"/>
      <c r="AG784" s="68"/>
      <c r="AH784" s="68"/>
      <c r="AI784" s="68"/>
      <c r="AJ784" s="68"/>
      <c r="AK784" s="68"/>
      <c r="AL784" s="68"/>
    </row>
    <row r="785" spans="1:38" ht="12.75" customHeight="1" x14ac:dyDescent="0.2">
      <c r="A785" s="68"/>
      <c r="P785" s="68"/>
      <c r="Q785" s="68"/>
      <c r="R785" s="68"/>
      <c r="S785" s="68"/>
      <c r="T785" s="68"/>
      <c r="U785" s="68"/>
      <c r="V785" s="68"/>
      <c r="W785" s="68"/>
      <c r="X785" s="68"/>
      <c r="Y785" s="68"/>
      <c r="Z785" s="68"/>
      <c r="AA785" s="68"/>
      <c r="AB785" s="68"/>
      <c r="AC785" s="68"/>
      <c r="AD785" s="68"/>
      <c r="AE785" s="68"/>
      <c r="AF785" s="68"/>
      <c r="AG785" s="68"/>
      <c r="AH785" s="68"/>
      <c r="AI785" s="68"/>
      <c r="AJ785" s="68"/>
      <c r="AK785" s="68"/>
      <c r="AL785" s="68"/>
    </row>
    <row r="786" spans="1:38" ht="12.75" customHeight="1" x14ac:dyDescent="0.2">
      <c r="A786" s="68"/>
      <c r="P786" s="68"/>
      <c r="Q786" s="68"/>
      <c r="R786" s="68"/>
      <c r="S786" s="68"/>
      <c r="T786" s="68"/>
      <c r="U786" s="68"/>
      <c r="V786" s="68"/>
      <c r="W786" s="68"/>
      <c r="X786" s="68"/>
      <c r="Y786" s="68"/>
      <c r="Z786" s="68"/>
      <c r="AA786" s="68"/>
      <c r="AB786" s="68"/>
      <c r="AC786" s="68"/>
      <c r="AD786" s="68"/>
      <c r="AE786" s="68"/>
      <c r="AF786" s="68"/>
      <c r="AG786" s="68"/>
      <c r="AH786" s="68"/>
      <c r="AI786" s="68"/>
      <c r="AJ786" s="68"/>
      <c r="AK786" s="68"/>
      <c r="AL786" s="68"/>
    </row>
    <row r="787" spans="1:38" ht="12.75" customHeight="1" x14ac:dyDescent="0.2">
      <c r="A787" s="68"/>
      <c r="P787" s="68"/>
      <c r="Q787" s="68"/>
      <c r="R787" s="68"/>
      <c r="S787" s="68"/>
      <c r="T787" s="68"/>
      <c r="U787" s="68"/>
      <c r="V787" s="68"/>
      <c r="W787" s="68"/>
      <c r="X787" s="68"/>
      <c r="Y787" s="68"/>
      <c r="Z787" s="68"/>
      <c r="AA787" s="68"/>
      <c r="AB787" s="68"/>
      <c r="AC787" s="68"/>
      <c r="AD787" s="68"/>
      <c r="AE787" s="68"/>
      <c r="AF787" s="68"/>
      <c r="AG787" s="68"/>
      <c r="AH787" s="68"/>
      <c r="AI787" s="68"/>
      <c r="AJ787" s="68"/>
      <c r="AK787" s="68"/>
      <c r="AL787" s="68"/>
    </row>
    <row r="788" spans="1:38" ht="12.75" customHeight="1" x14ac:dyDescent="0.2">
      <c r="A788" s="68"/>
      <c r="P788" s="68"/>
      <c r="Q788" s="68"/>
      <c r="R788" s="68"/>
      <c r="S788" s="68"/>
      <c r="T788" s="68"/>
      <c r="U788" s="68"/>
      <c r="V788" s="68"/>
      <c r="W788" s="68"/>
      <c r="X788" s="68"/>
      <c r="Y788" s="68"/>
      <c r="Z788" s="68"/>
      <c r="AA788" s="68"/>
      <c r="AB788" s="68"/>
      <c r="AC788" s="68"/>
      <c r="AD788" s="68"/>
      <c r="AE788" s="68"/>
      <c r="AF788" s="68"/>
      <c r="AG788" s="68"/>
      <c r="AH788" s="68"/>
      <c r="AI788" s="68"/>
      <c r="AJ788" s="68"/>
      <c r="AK788" s="68"/>
      <c r="AL788" s="68"/>
    </row>
    <row r="789" spans="1:38" ht="12.75" customHeight="1" x14ac:dyDescent="0.2">
      <c r="A789" s="68"/>
      <c r="P789" s="68"/>
      <c r="Q789" s="68"/>
      <c r="R789" s="68"/>
      <c r="S789" s="68"/>
      <c r="T789" s="68"/>
      <c r="U789" s="68"/>
      <c r="V789" s="68"/>
      <c r="W789" s="68"/>
      <c r="X789" s="68"/>
      <c r="Y789" s="68"/>
      <c r="Z789" s="68"/>
      <c r="AA789" s="68"/>
      <c r="AB789" s="68"/>
      <c r="AC789" s="68"/>
      <c r="AD789" s="68"/>
      <c r="AE789" s="68"/>
      <c r="AF789" s="68"/>
      <c r="AG789" s="68"/>
      <c r="AH789" s="68"/>
      <c r="AI789" s="68"/>
      <c r="AJ789" s="68"/>
      <c r="AK789" s="68"/>
      <c r="AL789" s="68"/>
    </row>
    <row r="790" spans="1:38" ht="12.75" customHeight="1" x14ac:dyDescent="0.2">
      <c r="A790" s="68"/>
      <c r="P790" s="68"/>
      <c r="Q790" s="68"/>
      <c r="R790" s="68"/>
      <c r="S790" s="68"/>
      <c r="T790" s="68"/>
      <c r="U790" s="68"/>
      <c r="V790" s="68"/>
      <c r="W790" s="68"/>
      <c r="X790" s="68"/>
      <c r="Y790" s="68"/>
      <c r="Z790" s="68"/>
      <c r="AA790" s="68"/>
      <c r="AB790" s="68"/>
      <c r="AC790" s="68"/>
      <c r="AD790" s="68"/>
      <c r="AE790" s="68"/>
      <c r="AF790" s="68"/>
      <c r="AG790" s="68"/>
      <c r="AH790" s="68"/>
      <c r="AI790" s="68"/>
      <c r="AJ790" s="68"/>
      <c r="AK790" s="68"/>
      <c r="AL790" s="68"/>
    </row>
    <row r="791" spans="1:38" ht="12.75" customHeight="1" x14ac:dyDescent="0.2">
      <c r="A791" s="68"/>
      <c r="P791" s="68"/>
      <c r="Q791" s="68"/>
      <c r="R791" s="68"/>
      <c r="S791" s="68"/>
      <c r="T791" s="68"/>
      <c r="U791" s="68"/>
      <c r="V791" s="68"/>
      <c r="W791" s="68"/>
      <c r="X791" s="68"/>
      <c r="Y791" s="68"/>
      <c r="Z791" s="68"/>
      <c r="AA791" s="68"/>
      <c r="AB791" s="68"/>
      <c r="AC791" s="68"/>
      <c r="AD791" s="68"/>
      <c r="AE791" s="68"/>
      <c r="AF791" s="68"/>
      <c r="AG791" s="68"/>
      <c r="AH791" s="68"/>
      <c r="AI791" s="68"/>
      <c r="AJ791" s="68"/>
      <c r="AK791" s="68"/>
      <c r="AL791" s="68"/>
    </row>
    <row r="792" spans="1:38" ht="12.75" customHeight="1" x14ac:dyDescent="0.2">
      <c r="A792" s="68"/>
      <c r="P792" s="68"/>
      <c r="Q792" s="68"/>
      <c r="R792" s="68"/>
      <c r="S792" s="68"/>
      <c r="T792" s="68"/>
      <c r="U792" s="68"/>
      <c r="V792" s="68"/>
      <c r="W792" s="68"/>
      <c r="X792" s="68"/>
      <c r="Y792" s="68"/>
      <c r="Z792" s="68"/>
      <c r="AA792" s="68"/>
      <c r="AB792" s="68"/>
      <c r="AC792" s="68"/>
      <c r="AD792" s="68"/>
      <c r="AE792" s="68"/>
      <c r="AF792" s="68"/>
      <c r="AG792" s="68"/>
      <c r="AH792" s="68"/>
      <c r="AI792" s="68"/>
      <c r="AJ792" s="68"/>
      <c r="AK792" s="68"/>
      <c r="AL792" s="68"/>
    </row>
    <row r="793" spans="1:38" ht="12.75" customHeight="1" x14ac:dyDescent="0.2">
      <c r="A793" s="68"/>
      <c r="P793" s="68"/>
      <c r="Q793" s="68"/>
      <c r="R793" s="68"/>
      <c r="S793" s="68"/>
      <c r="T793" s="68"/>
      <c r="U793" s="68"/>
      <c r="V793" s="68"/>
      <c r="W793" s="68"/>
      <c r="X793" s="68"/>
      <c r="Y793" s="68"/>
      <c r="Z793" s="68"/>
      <c r="AA793" s="68"/>
      <c r="AB793" s="68"/>
      <c r="AC793" s="68"/>
      <c r="AD793" s="68"/>
      <c r="AE793" s="68"/>
      <c r="AF793" s="68"/>
      <c r="AG793" s="68"/>
      <c r="AH793" s="68"/>
      <c r="AI793" s="68"/>
      <c r="AJ793" s="68"/>
      <c r="AK793" s="68"/>
      <c r="AL793" s="68"/>
    </row>
    <row r="794" spans="1:38" ht="12.75" customHeight="1" x14ac:dyDescent="0.2">
      <c r="A794" s="68"/>
      <c r="P794" s="68"/>
      <c r="Q794" s="68"/>
      <c r="R794" s="68"/>
      <c r="S794" s="68"/>
      <c r="T794" s="68"/>
      <c r="U794" s="68"/>
      <c r="V794" s="68"/>
      <c r="W794" s="68"/>
      <c r="X794" s="68"/>
      <c r="Y794" s="68"/>
      <c r="Z794" s="68"/>
      <c r="AA794" s="68"/>
      <c r="AB794" s="68"/>
      <c r="AC794" s="68"/>
      <c r="AD794" s="68"/>
      <c r="AE794" s="68"/>
      <c r="AF794" s="68"/>
      <c r="AG794" s="68"/>
      <c r="AH794" s="68"/>
      <c r="AI794" s="68"/>
      <c r="AJ794" s="68"/>
      <c r="AK794" s="68"/>
      <c r="AL794" s="68"/>
    </row>
    <row r="795" spans="1:38" ht="12.75" customHeight="1" x14ac:dyDescent="0.2">
      <c r="A795" s="68"/>
      <c r="P795" s="68"/>
      <c r="Q795" s="68"/>
      <c r="R795" s="68"/>
      <c r="S795" s="68"/>
      <c r="T795" s="68"/>
      <c r="U795" s="68"/>
      <c r="V795" s="68"/>
      <c r="W795" s="68"/>
      <c r="X795" s="68"/>
      <c r="Y795" s="68"/>
      <c r="Z795" s="68"/>
      <c r="AA795" s="68"/>
      <c r="AB795" s="68"/>
      <c r="AC795" s="68"/>
      <c r="AD795" s="68"/>
      <c r="AE795" s="68"/>
      <c r="AF795" s="68"/>
      <c r="AG795" s="68"/>
      <c r="AH795" s="68"/>
      <c r="AI795" s="68"/>
      <c r="AJ795" s="68"/>
      <c r="AK795" s="68"/>
      <c r="AL795" s="68"/>
    </row>
    <row r="796" spans="1:38" ht="12.75" customHeight="1" x14ac:dyDescent="0.2">
      <c r="A796" s="68"/>
      <c r="P796" s="68"/>
      <c r="Q796" s="68"/>
      <c r="R796" s="68"/>
      <c r="S796" s="68"/>
      <c r="T796" s="68"/>
      <c r="U796" s="68"/>
      <c r="V796" s="68"/>
      <c r="W796" s="68"/>
      <c r="X796" s="68"/>
      <c r="Y796" s="68"/>
      <c r="Z796" s="68"/>
      <c r="AA796" s="68"/>
      <c r="AB796" s="68"/>
      <c r="AC796" s="68"/>
      <c r="AD796" s="68"/>
      <c r="AE796" s="68"/>
      <c r="AF796" s="68"/>
      <c r="AG796" s="68"/>
      <c r="AH796" s="68"/>
      <c r="AI796" s="68"/>
      <c r="AJ796" s="68"/>
      <c r="AK796" s="68"/>
      <c r="AL796" s="68"/>
    </row>
    <row r="797" spans="1:38" ht="12.75" customHeight="1" x14ac:dyDescent="0.2">
      <c r="A797" s="68"/>
      <c r="P797" s="68"/>
      <c r="Q797" s="68"/>
      <c r="R797" s="68"/>
      <c r="S797" s="68"/>
      <c r="T797" s="68"/>
      <c r="U797" s="68"/>
      <c r="V797" s="68"/>
      <c r="W797" s="68"/>
      <c r="X797" s="68"/>
      <c r="Y797" s="68"/>
      <c r="Z797" s="68"/>
      <c r="AA797" s="68"/>
      <c r="AB797" s="68"/>
      <c r="AC797" s="68"/>
      <c r="AD797" s="68"/>
      <c r="AE797" s="68"/>
      <c r="AF797" s="68"/>
      <c r="AG797" s="68"/>
      <c r="AH797" s="68"/>
      <c r="AI797" s="68"/>
      <c r="AJ797" s="68"/>
      <c r="AK797" s="68"/>
      <c r="AL797" s="68"/>
    </row>
    <row r="798" spans="1:38" ht="12.75" customHeight="1" x14ac:dyDescent="0.2">
      <c r="A798" s="68"/>
      <c r="P798" s="68"/>
      <c r="Q798" s="68"/>
      <c r="R798" s="68"/>
      <c r="S798" s="68"/>
      <c r="T798" s="68"/>
      <c r="U798" s="68"/>
      <c r="V798" s="68"/>
      <c r="W798" s="68"/>
      <c r="X798" s="68"/>
      <c r="Y798" s="68"/>
      <c r="Z798" s="68"/>
      <c r="AA798" s="68"/>
      <c r="AB798" s="68"/>
      <c r="AC798" s="68"/>
      <c r="AD798" s="68"/>
      <c r="AE798" s="68"/>
      <c r="AF798" s="68"/>
      <c r="AG798" s="68"/>
      <c r="AH798" s="68"/>
      <c r="AI798" s="68"/>
      <c r="AJ798" s="68"/>
      <c r="AK798" s="68"/>
      <c r="AL798" s="68"/>
    </row>
    <row r="799" spans="1:38" ht="12.75" customHeight="1" x14ac:dyDescent="0.2">
      <c r="A799" s="68"/>
      <c r="P799" s="68"/>
      <c r="Q799" s="68"/>
      <c r="R799" s="68"/>
      <c r="S799" s="68"/>
      <c r="T799" s="68"/>
      <c r="U799" s="68"/>
      <c r="V799" s="68"/>
      <c r="W799" s="68"/>
      <c r="X799" s="68"/>
      <c r="Y799" s="68"/>
      <c r="Z799" s="68"/>
      <c r="AA799" s="68"/>
      <c r="AB799" s="68"/>
      <c r="AC799" s="68"/>
      <c r="AD799" s="68"/>
      <c r="AE799" s="68"/>
      <c r="AF799" s="68"/>
      <c r="AG799" s="68"/>
      <c r="AH799" s="68"/>
      <c r="AI799" s="68"/>
      <c r="AJ799" s="68"/>
      <c r="AK799" s="68"/>
      <c r="AL799" s="68"/>
    </row>
    <row r="800" spans="1:38" ht="12.75" customHeight="1" x14ac:dyDescent="0.2">
      <c r="A800" s="68"/>
      <c r="P800" s="68"/>
      <c r="Q800" s="68"/>
      <c r="R800" s="68"/>
      <c r="S800" s="68"/>
      <c r="T800" s="68"/>
      <c r="U800" s="68"/>
      <c r="V800" s="68"/>
      <c r="W800" s="68"/>
      <c r="X800" s="68"/>
      <c r="Y800" s="68"/>
      <c r="Z800" s="68"/>
      <c r="AA800" s="68"/>
      <c r="AB800" s="68"/>
      <c r="AC800" s="68"/>
      <c r="AD800" s="68"/>
      <c r="AE800" s="68"/>
      <c r="AF800" s="68"/>
      <c r="AG800" s="68"/>
      <c r="AH800" s="68"/>
      <c r="AI800" s="68"/>
      <c r="AJ800" s="68"/>
      <c r="AK800" s="68"/>
      <c r="AL800" s="68"/>
    </row>
    <row r="801" spans="1:38" ht="12.75" customHeight="1" x14ac:dyDescent="0.2">
      <c r="A801" s="68"/>
      <c r="P801" s="68"/>
      <c r="Q801" s="68"/>
      <c r="R801" s="68"/>
      <c r="S801" s="68"/>
      <c r="T801" s="68"/>
      <c r="U801" s="68"/>
      <c r="V801" s="68"/>
      <c r="W801" s="68"/>
      <c r="X801" s="68"/>
      <c r="Y801" s="68"/>
      <c r="Z801" s="68"/>
      <c r="AA801" s="68"/>
      <c r="AB801" s="68"/>
      <c r="AC801" s="68"/>
      <c r="AD801" s="68"/>
      <c r="AE801" s="68"/>
      <c r="AF801" s="68"/>
      <c r="AG801" s="68"/>
      <c r="AH801" s="68"/>
      <c r="AI801" s="68"/>
      <c r="AJ801" s="68"/>
      <c r="AK801" s="68"/>
      <c r="AL801" s="68"/>
    </row>
    <row r="802" spans="1:38" ht="12.75" customHeight="1" x14ac:dyDescent="0.2">
      <c r="A802" s="68"/>
      <c r="P802" s="68"/>
      <c r="Q802" s="68"/>
      <c r="R802" s="68"/>
      <c r="S802" s="68"/>
      <c r="T802" s="68"/>
      <c r="U802" s="68"/>
      <c r="V802" s="68"/>
      <c r="W802" s="68"/>
      <c r="X802" s="68"/>
      <c r="Y802" s="68"/>
      <c r="Z802" s="68"/>
      <c r="AA802" s="68"/>
      <c r="AB802" s="68"/>
      <c r="AC802" s="68"/>
      <c r="AD802" s="68"/>
      <c r="AE802" s="68"/>
      <c r="AF802" s="68"/>
      <c r="AG802" s="68"/>
      <c r="AH802" s="68"/>
      <c r="AI802" s="68"/>
      <c r="AJ802" s="68"/>
      <c r="AK802" s="68"/>
      <c r="AL802" s="68"/>
    </row>
    <row r="803" spans="1:38" ht="12.75" customHeight="1" x14ac:dyDescent="0.2">
      <c r="A803" s="68"/>
      <c r="P803" s="68"/>
      <c r="Q803" s="68"/>
      <c r="R803" s="68"/>
      <c r="S803" s="68"/>
      <c r="T803" s="68"/>
      <c r="U803" s="68"/>
      <c r="V803" s="68"/>
      <c r="W803" s="68"/>
      <c r="X803" s="68"/>
      <c r="Y803" s="68"/>
      <c r="Z803" s="68"/>
      <c r="AA803" s="68"/>
      <c r="AB803" s="68"/>
      <c r="AC803" s="68"/>
      <c r="AD803" s="68"/>
      <c r="AE803" s="68"/>
      <c r="AF803" s="68"/>
      <c r="AG803" s="68"/>
      <c r="AH803" s="68"/>
      <c r="AI803" s="68"/>
      <c r="AJ803" s="68"/>
      <c r="AK803" s="68"/>
      <c r="AL803" s="68"/>
    </row>
    <row r="804" spans="1:38" ht="12.75" customHeight="1" x14ac:dyDescent="0.2">
      <c r="A804" s="68"/>
      <c r="P804" s="68"/>
      <c r="Q804" s="68"/>
      <c r="R804" s="68"/>
      <c r="S804" s="68"/>
      <c r="T804" s="68"/>
      <c r="U804" s="68"/>
      <c r="V804" s="68"/>
      <c r="W804" s="68"/>
      <c r="X804" s="68"/>
      <c r="Y804" s="68"/>
      <c r="Z804" s="68"/>
      <c r="AA804" s="68"/>
      <c r="AB804" s="68"/>
      <c r="AC804" s="68"/>
      <c r="AD804" s="68"/>
      <c r="AE804" s="68"/>
      <c r="AF804" s="68"/>
      <c r="AG804" s="68"/>
      <c r="AH804" s="68"/>
      <c r="AI804" s="68"/>
      <c r="AJ804" s="68"/>
      <c r="AK804" s="68"/>
      <c r="AL804" s="68"/>
    </row>
    <row r="805" spans="1:38" ht="12.75" customHeight="1" x14ac:dyDescent="0.2">
      <c r="A805" s="68"/>
      <c r="P805" s="68"/>
      <c r="Q805" s="68"/>
      <c r="R805" s="68"/>
      <c r="S805" s="68"/>
      <c r="T805" s="68"/>
      <c r="U805" s="68"/>
      <c r="V805" s="68"/>
      <c r="W805" s="68"/>
      <c r="X805" s="68"/>
      <c r="Y805" s="68"/>
      <c r="Z805" s="68"/>
      <c r="AA805" s="68"/>
      <c r="AB805" s="68"/>
      <c r="AC805" s="68"/>
      <c r="AD805" s="68"/>
      <c r="AE805" s="68"/>
      <c r="AF805" s="68"/>
      <c r="AG805" s="68"/>
      <c r="AH805" s="68"/>
      <c r="AI805" s="68"/>
      <c r="AJ805" s="68"/>
      <c r="AK805" s="68"/>
      <c r="AL805" s="68"/>
    </row>
    <row r="806" spans="1:38" ht="12.75" customHeight="1" x14ac:dyDescent="0.2">
      <c r="A806" s="68"/>
      <c r="P806" s="68"/>
      <c r="Q806" s="68"/>
      <c r="R806" s="68"/>
      <c r="S806" s="68"/>
      <c r="T806" s="68"/>
      <c r="U806" s="68"/>
      <c r="V806" s="68"/>
      <c r="W806" s="68"/>
      <c r="X806" s="68"/>
      <c r="Y806" s="68"/>
      <c r="Z806" s="68"/>
      <c r="AA806" s="68"/>
      <c r="AB806" s="68"/>
      <c r="AC806" s="68"/>
      <c r="AD806" s="68"/>
      <c r="AE806" s="68"/>
      <c r="AF806" s="68"/>
      <c r="AG806" s="68"/>
      <c r="AH806" s="68"/>
      <c r="AI806" s="68"/>
      <c r="AJ806" s="68"/>
      <c r="AK806" s="68"/>
      <c r="AL806" s="68"/>
    </row>
    <row r="807" spans="1:38" ht="12.75" customHeight="1" x14ac:dyDescent="0.2">
      <c r="A807" s="68"/>
      <c r="P807" s="68"/>
      <c r="Q807" s="68"/>
      <c r="R807" s="68"/>
      <c r="S807" s="68"/>
      <c r="T807" s="68"/>
      <c r="U807" s="68"/>
      <c r="V807" s="68"/>
      <c r="W807" s="68"/>
      <c r="X807" s="68"/>
      <c r="Y807" s="68"/>
      <c r="Z807" s="68"/>
      <c r="AA807" s="68"/>
      <c r="AB807" s="68"/>
      <c r="AC807" s="68"/>
      <c r="AD807" s="68"/>
      <c r="AE807" s="68"/>
      <c r="AF807" s="68"/>
      <c r="AG807" s="68"/>
      <c r="AH807" s="68"/>
      <c r="AI807" s="68"/>
      <c r="AJ807" s="68"/>
      <c r="AK807" s="68"/>
      <c r="AL807" s="68"/>
    </row>
    <row r="808" spans="1:38" ht="12.75" customHeight="1" x14ac:dyDescent="0.2">
      <c r="A808" s="68"/>
      <c r="P808" s="68"/>
      <c r="Q808" s="68"/>
      <c r="R808" s="68"/>
      <c r="S808" s="68"/>
      <c r="T808" s="68"/>
      <c r="U808" s="68"/>
      <c r="V808" s="68"/>
      <c r="W808" s="68"/>
      <c r="X808" s="68"/>
      <c r="Y808" s="68"/>
      <c r="Z808" s="68"/>
      <c r="AA808" s="68"/>
      <c r="AB808" s="68"/>
      <c r="AC808" s="68"/>
      <c r="AD808" s="68"/>
      <c r="AE808" s="68"/>
      <c r="AF808" s="68"/>
      <c r="AG808" s="68"/>
      <c r="AH808" s="68"/>
      <c r="AI808" s="68"/>
      <c r="AJ808" s="68"/>
      <c r="AK808" s="68"/>
      <c r="AL808" s="68"/>
    </row>
    <row r="809" spans="1:38" ht="12.75" customHeight="1" x14ac:dyDescent="0.2">
      <c r="A809" s="68"/>
      <c r="P809" s="68"/>
      <c r="Q809" s="68"/>
      <c r="R809" s="68"/>
      <c r="S809" s="68"/>
      <c r="T809" s="68"/>
      <c r="U809" s="68"/>
      <c r="V809" s="68"/>
      <c r="W809" s="68"/>
      <c r="X809" s="68"/>
      <c r="Y809" s="68"/>
      <c r="Z809" s="68"/>
      <c r="AA809" s="68"/>
      <c r="AB809" s="68"/>
      <c r="AC809" s="68"/>
      <c r="AD809" s="68"/>
      <c r="AE809" s="68"/>
      <c r="AF809" s="68"/>
      <c r="AG809" s="68"/>
      <c r="AH809" s="68"/>
      <c r="AI809" s="68"/>
      <c r="AJ809" s="68"/>
      <c r="AK809" s="68"/>
      <c r="AL809" s="68"/>
    </row>
    <row r="810" spans="1:38" ht="12.75" customHeight="1" x14ac:dyDescent="0.2">
      <c r="A810" s="68"/>
      <c r="P810" s="68"/>
      <c r="Q810" s="68"/>
      <c r="R810" s="68"/>
      <c r="S810" s="68"/>
      <c r="T810" s="68"/>
      <c r="U810" s="68"/>
      <c r="V810" s="68"/>
      <c r="W810" s="68"/>
      <c r="X810" s="68"/>
      <c r="Y810" s="68"/>
      <c r="Z810" s="68"/>
      <c r="AA810" s="68"/>
      <c r="AB810" s="68"/>
      <c r="AC810" s="68"/>
      <c r="AD810" s="68"/>
      <c r="AE810" s="68"/>
      <c r="AF810" s="68"/>
      <c r="AG810" s="68"/>
      <c r="AH810" s="68"/>
      <c r="AI810" s="68"/>
      <c r="AJ810" s="68"/>
      <c r="AK810" s="68"/>
      <c r="AL810" s="68"/>
    </row>
    <row r="811" spans="1:38" ht="12.75" customHeight="1" x14ac:dyDescent="0.2">
      <c r="A811" s="68"/>
      <c r="P811" s="68"/>
      <c r="Q811" s="68"/>
      <c r="R811" s="68"/>
      <c r="S811" s="68"/>
      <c r="T811" s="68"/>
      <c r="U811" s="68"/>
      <c r="V811" s="68"/>
      <c r="W811" s="68"/>
      <c r="X811" s="68"/>
      <c r="Y811" s="68"/>
      <c r="Z811" s="68"/>
      <c r="AA811" s="68"/>
      <c r="AB811" s="68"/>
      <c r="AC811" s="68"/>
      <c r="AD811" s="68"/>
      <c r="AE811" s="68"/>
      <c r="AF811" s="68"/>
      <c r="AG811" s="68"/>
      <c r="AH811" s="68"/>
      <c r="AI811" s="68"/>
      <c r="AJ811" s="68"/>
      <c r="AK811" s="68"/>
      <c r="AL811" s="68"/>
    </row>
    <row r="812" spans="1:38" ht="12.75" customHeight="1" x14ac:dyDescent="0.2">
      <c r="A812" s="68"/>
      <c r="P812" s="68"/>
      <c r="Q812" s="68"/>
      <c r="R812" s="68"/>
      <c r="S812" s="68"/>
      <c r="T812" s="68"/>
      <c r="U812" s="68"/>
      <c r="V812" s="68"/>
      <c r="W812" s="68"/>
      <c r="X812" s="68"/>
      <c r="Y812" s="68"/>
      <c r="Z812" s="68"/>
      <c r="AA812" s="68"/>
      <c r="AB812" s="68"/>
      <c r="AC812" s="68"/>
      <c r="AD812" s="68"/>
      <c r="AE812" s="68"/>
      <c r="AF812" s="68"/>
      <c r="AG812" s="68"/>
      <c r="AH812" s="68"/>
      <c r="AI812" s="68"/>
      <c r="AJ812" s="68"/>
      <c r="AK812" s="68"/>
      <c r="AL812" s="68"/>
    </row>
    <row r="813" spans="1:38" ht="12.75" customHeight="1" x14ac:dyDescent="0.2">
      <c r="A813" s="68"/>
      <c r="P813" s="68"/>
      <c r="Q813" s="68"/>
      <c r="R813" s="68"/>
      <c r="S813" s="68"/>
      <c r="T813" s="68"/>
      <c r="U813" s="68"/>
      <c r="V813" s="68"/>
      <c r="W813" s="68"/>
      <c r="X813" s="68"/>
      <c r="Y813" s="68"/>
      <c r="Z813" s="68"/>
      <c r="AA813" s="68"/>
      <c r="AB813" s="68"/>
      <c r="AC813" s="68"/>
      <c r="AD813" s="68"/>
      <c r="AE813" s="68"/>
      <c r="AF813" s="68"/>
      <c r="AG813" s="68"/>
      <c r="AH813" s="68"/>
      <c r="AI813" s="68"/>
      <c r="AJ813" s="68"/>
      <c r="AK813" s="68"/>
      <c r="AL813" s="68"/>
    </row>
    <row r="814" spans="1:38" ht="12.75" customHeight="1" x14ac:dyDescent="0.2">
      <c r="A814" s="68"/>
      <c r="P814" s="68"/>
      <c r="Q814" s="68"/>
      <c r="R814" s="68"/>
      <c r="S814" s="68"/>
      <c r="T814" s="68"/>
      <c r="U814" s="68"/>
      <c r="V814" s="68"/>
      <c r="W814" s="68"/>
      <c r="X814" s="68"/>
      <c r="Y814" s="68"/>
      <c r="Z814" s="68"/>
      <c r="AA814" s="68"/>
      <c r="AB814" s="68"/>
      <c r="AC814" s="68"/>
      <c r="AD814" s="68"/>
      <c r="AE814" s="68"/>
      <c r="AF814" s="68"/>
      <c r="AG814" s="68"/>
      <c r="AH814" s="68"/>
      <c r="AI814" s="68"/>
      <c r="AJ814" s="68"/>
      <c r="AK814" s="68"/>
      <c r="AL814" s="68"/>
    </row>
    <row r="815" spans="1:38" ht="12.75" customHeight="1" x14ac:dyDescent="0.2">
      <c r="A815" s="68"/>
      <c r="P815" s="68"/>
      <c r="Q815" s="68"/>
      <c r="R815" s="68"/>
      <c r="S815" s="68"/>
      <c r="T815" s="68"/>
      <c r="U815" s="68"/>
      <c r="V815" s="68"/>
      <c r="W815" s="68"/>
      <c r="X815" s="68"/>
      <c r="Y815" s="68"/>
      <c r="Z815" s="68"/>
      <c r="AA815" s="68"/>
      <c r="AB815" s="68"/>
      <c r="AC815" s="68"/>
      <c r="AD815" s="68"/>
      <c r="AE815" s="68"/>
      <c r="AF815" s="68"/>
      <c r="AG815" s="68"/>
      <c r="AH815" s="68"/>
      <c r="AI815" s="68"/>
      <c r="AJ815" s="68"/>
      <c r="AK815" s="68"/>
      <c r="AL815" s="68"/>
    </row>
    <row r="816" spans="1:38" ht="12.75" customHeight="1" x14ac:dyDescent="0.2">
      <c r="A816" s="68"/>
      <c r="P816" s="68"/>
      <c r="Q816" s="68"/>
      <c r="R816" s="68"/>
      <c r="S816" s="68"/>
      <c r="T816" s="68"/>
      <c r="U816" s="68"/>
      <c r="V816" s="68"/>
      <c r="W816" s="68"/>
      <c r="X816" s="68"/>
      <c r="Y816" s="68"/>
      <c r="Z816" s="68"/>
      <c r="AA816" s="68"/>
      <c r="AB816" s="68"/>
      <c r="AC816" s="68"/>
      <c r="AD816" s="68"/>
      <c r="AE816" s="68"/>
      <c r="AF816" s="68"/>
      <c r="AG816" s="68"/>
      <c r="AH816" s="68"/>
      <c r="AI816" s="68"/>
      <c r="AJ816" s="68"/>
      <c r="AK816" s="68"/>
      <c r="AL816" s="68"/>
    </row>
    <row r="817" spans="1:38" ht="12.75" customHeight="1" x14ac:dyDescent="0.2">
      <c r="A817" s="68"/>
      <c r="P817" s="68"/>
      <c r="Q817" s="68"/>
      <c r="R817" s="68"/>
      <c r="S817" s="68"/>
      <c r="T817" s="68"/>
      <c r="U817" s="68"/>
      <c r="V817" s="68"/>
      <c r="W817" s="68"/>
      <c r="X817" s="68"/>
      <c r="Y817" s="68"/>
      <c r="Z817" s="68"/>
      <c r="AA817" s="68"/>
      <c r="AB817" s="68"/>
      <c r="AC817" s="68"/>
      <c r="AD817" s="68"/>
      <c r="AE817" s="68"/>
      <c r="AF817" s="68"/>
      <c r="AG817" s="68"/>
      <c r="AH817" s="68"/>
      <c r="AI817" s="68"/>
      <c r="AJ817" s="68"/>
      <c r="AK817" s="68"/>
      <c r="AL817" s="68"/>
    </row>
    <row r="818" spans="1:38" ht="12.75" customHeight="1" x14ac:dyDescent="0.2">
      <c r="A818" s="68"/>
      <c r="P818" s="68"/>
      <c r="Q818" s="68"/>
      <c r="R818" s="68"/>
      <c r="S818" s="68"/>
      <c r="T818" s="68"/>
      <c r="U818" s="68"/>
      <c r="V818" s="68"/>
      <c r="W818" s="68"/>
      <c r="X818" s="68"/>
      <c r="Y818" s="68"/>
      <c r="Z818" s="68"/>
      <c r="AA818" s="68"/>
      <c r="AB818" s="68"/>
      <c r="AC818" s="68"/>
      <c r="AD818" s="68"/>
      <c r="AE818" s="68"/>
      <c r="AF818" s="68"/>
      <c r="AG818" s="68"/>
      <c r="AH818" s="68"/>
      <c r="AI818" s="68"/>
      <c r="AJ818" s="68"/>
      <c r="AK818" s="68"/>
      <c r="AL818" s="68"/>
    </row>
    <row r="819" spans="1:38" ht="12.75" customHeight="1" x14ac:dyDescent="0.2">
      <c r="A819" s="68"/>
      <c r="P819" s="68"/>
      <c r="Q819" s="68"/>
      <c r="R819" s="68"/>
      <c r="S819" s="68"/>
      <c r="T819" s="68"/>
      <c r="U819" s="68"/>
      <c r="V819" s="68"/>
      <c r="W819" s="68"/>
      <c r="X819" s="68"/>
      <c r="Y819" s="68"/>
      <c r="Z819" s="68"/>
      <c r="AA819" s="68"/>
      <c r="AB819" s="68"/>
      <c r="AC819" s="68"/>
      <c r="AD819" s="68"/>
      <c r="AE819" s="68"/>
      <c r="AF819" s="68"/>
      <c r="AG819" s="68"/>
      <c r="AH819" s="68"/>
      <c r="AI819" s="68"/>
      <c r="AJ819" s="68"/>
      <c r="AK819" s="68"/>
      <c r="AL819" s="68"/>
    </row>
    <row r="820" spans="1:38" ht="12.75" customHeight="1" x14ac:dyDescent="0.2">
      <c r="A820" s="68"/>
      <c r="P820" s="68"/>
      <c r="Q820" s="68"/>
      <c r="R820" s="68"/>
      <c r="S820" s="68"/>
      <c r="T820" s="68"/>
      <c r="U820" s="68"/>
      <c r="V820" s="68"/>
      <c r="W820" s="68"/>
      <c r="X820" s="68"/>
      <c r="Y820" s="68"/>
      <c r="Z820" s="68"/>
      <c r="AA820" s="68"/>
      <c r="AB820" s="68"/>
      <c r="AC820" s="68"/>
      <c r="AD820" s="68"/>
      <c r="AE820" s="68"/>
      <c r="AF820" s="68"/>
      <c r="AG820" s="68"/>
      <c r="AH820" s="68"/>
      <c r="AI820" s="68"/>
      <c r="AJ820" s="68"/>
      <c r="AK820" s="68"/>
      <c r="AL820" s="68"/>
    </row>
    <row r="821" spans="1:38" ht="12.75" customHeight="1" x14ac:dyDescent="0.2">
      <c r="A821" s="68"/>
      <c r="P821" s="68"/>
      <c r="Q821" s="68"/>
      <c r="R821" s="68"/>
      <c r="S821" s="68"/>
      <c r="T821" s="68"/>
      <c r="U821" s="68"/>
      <c r="V821" s="68"/>
      <c r="W821" s="68"/>
      <c r="X821" s="68"/>
      <c r="Y821" s="68"/>
      <c r="Z821" s="68"/>
      <c r="AA821" s="68"/>
      <c r="AB821" s="68"/>
      <c r="AC821" s="68"/>
      <c r="AD821" s="68"/>
      <c r="AE821" s="68"/>
      <c r="AF821" s="68"/>
      <c r="AG821" s="68"/>
      <c r="AH821" s="68"/>
      <c r="AI821" s="68"/>
      <c r="AJ821" s="68"/>
      <c r="AK821" s="68"/>
      <c r="AL821" s="68"/>
    </row>
    <row r="822" spans="1:38" ht="12.75" customHeight="1" x14ac:dyDescent="0.2">
      <c r="A822" s="68"/>
      <c r="P822" s="68"/>
      <c r="Q822" s="68"/>
      <c r="R822" s="68"/>
      <c r="S822" s="68"/>
      <c r="T822" s="68"/>
      <c r="U822" s="68"/>
      <c r="V822" s="68"/>
      <c r="W822" s="68"/>
      <c r="X822" s="68"/>
      <c r="Y822" s="68"/>
      <c r="Z822" s="68"/>
      <c r="AA822" s="68"/>
      <c r="AB822" s="68"/>
      <c r="AC822" s="68"/>
      <c r="AD822" s="68"/>
      <c r="AE822" s="68"/>
      <c r="AF822" s="68"/>
      <c r="AG822" s="68"/>
      <c r="AH822" s="68"/>
      <c r="AI822" s="68"/>
      <c r="AJ822" s="68"/>
      <c r="AK822" s="68"/>
      <c r="AL822" s="68"/>
    </row>
    <row r="823" spans="1:38" ht="12.75" customHeight="1" x14ac:dyDescent="0.2">
      <c r="A823" s="68"/>
      <c r="P823" s="68"/>
      <c r="Q823" s="68"/>
      <c r="R823" s="68"/>
      <c r="S823" s="68"/>
      <c r="T823" s="68"/>
      <c r="U823" s="68"/>
      <c r="V823" s="68"/>
      <c r="W823" s="68"/>
      <c r="X823" s="68"/>
      <c r="Y823" s="68"/>
      <c r="Z823" s="68"/>
      <c r="AA823" s="68"/>
      <c r="AB823" s="68"/>
      <c r="AC823" s="68"/>
      <c r="AD823" s="68"/>
      <c r="AE823" s="68"/>
      <c r="AF823" s="68"/>
      <c r="AG823" s="68"/>
      <c r="AH823" s="68"/>
      <c r="AI823" s="68"/>
      <c r="AJ823" s="68"/>
      <c r="AK823" s="68"/>
      <c r="AL823" s="68"/>
    </row>
    <row r="824" spans="1:38" ht="12.75" customHeight="1" x14ac:dyDescent="0.2">
      <c r="A824" s="68"/>
      <c r="P824" s="68"/>
      <c r="Q824" s="68"/>
      <c r="R824" s="68"/>
      <c r="S824" s="68"/>
      <c r="T824" s="68"/>
      <c r="U824" s="68"/>
      <c r="V824" s="68"/>
      <c r="W824" s="68"/>
      <c r="X824" s="68"/>
      <c r="Y824" s="68"/>
      <c r="Z824" s="68"/>
      <c r="AA824" s="68"/>
      <c r="AB824" s="68"/>
      <c r="AC824" s="68"/>
      <c r="AD824" s="68"/>
      <c r="AE824" s="68"/>
      <c r="AF824" s="68"/>
      <c r="AG824" s="68"/>
      <c r="AH824" s="68"/>
      <c r="AI824" s="68"/>
      <c r="AJ824" s="68"/>
      <c r="AK824" s="68"/>
      <c r="AL824" s="68"/>
    </row>
    <row r="825" spans="1:38" ht="12.75" customHeight="1" x14ac:dyDescent="0.2">
      <c r="A825" s="68"/>
      <c r="P825" s="68"/>
      <c r="Q825" s="68"/>
      <c r="R825" s="68"/>
      <c r="S825" s="68"/>
      <c r="T825" s="68"/>
      <c r="U825" s="68"/>
      <c r="V825" s="68"/>
      <c r="W825" s="68"/>
      <c r="X825" s="68"/>
      <c r="Y825" s="68"/>
      <c r="Z825" s="68"/>
      <c r="AA825" s="68"/>
      <c r="AB825" s="68"/>
      <c r="AC825" s="68"/>
      <c r="AD825" s="68"/>
      <c r="AE825" s="68"/>
      <c r="AF825" s="68"/>
      <c r="AG825" s="68"/>
      <c r="AH825" s="68"/>
      <c r="AI825" s="68"/>
      <c r="AJ825" s="68"/>
      <c r="AK825" s="68"/>
      <c r="AL825" s="68"/>
    </row>
    <row r="826" spans="1:38" ht="12.75" customHeight="1" x14ac:dyDescent="0.2">
      <c r="A826" s="68"/>
      <c r="P826" s="68"/>
      <c r="Q826" s="68"/>
      <c r="R826" s="68"/>
      <c r="S826" s="68"/>
      <c r="T826" s="68"/>
      <c r="U826" s="68"/>
      <c r="V826" s="68"/>
      <c r="W826" s="68"/>
      <c r="X826" s="68"/>
      <c r="Y826" s="68"/>
      <c r="Z826" s="68"/>
      <c r="AA826" s="68"/>
      <c r="AB826" s="68"/>
      <c r="AC826" s="68"/>
      <c r="AD826" s="68"/>
      <c r="AE826" s="68"/>
      <c r="AF826" s="68"/>
      <c r="AG826" s="68"/>
      <c r="AH826" s="68"/>
      <c r="AI826" s="68"/>
      <c r="AJ826" s="68"/>
      <c r="AK826" s="68"/>
      <c r="AL826" s="68"/>
    </row>
    <row r="827" spans="1:38" ht="12.75" customHeight="1" x14ac:dyDescent="0.2">
      <c r="A827" s="68"/>
      <c r="P827" s="68"/>
      <c r="Q827" s="68"/>
      <c r="R827" s="68"/>
      <c r="S827" s="68"/>
      <c r="T827" s="68"/>
      <c r="U827" s="68"/>
      <c r="V827" s="68"/>
      <c r="W827" s="68"/>
      <c r="X827" s="68"/>
      <c r="Y827" s="68"/>
      <c r="Z827" s="68"/>
      <c r="AA827" s="68"/>
      <c r="AB827" s="68"/>
      <c r="AC827" s="68"/>
      <c r="AD827" s="68"/>
      <c r="AE827" s="68"/>
      <c r="AF827" s="68"/>
      <c r="AG827" s="68"/>
      <c r="AH827" s="68"/>
      <c r="AI827" s="68"/>
      <c r="AJ827" s="68"/>
      <c r="AK827" s="68"/>
      <c r="AL827" s="68"/>
    </row>
    <row r="828" spans="1:38" ht="12.75" customHeight="1" x14ac:dyDescent="0.2">
      <c r="A828" s="68"/>
      <c r="P828" s="68"/>
      <c r="Q828" s="68"/>
      <c r="R828" s="68"/>
      <c r="S828" s="68"/>
      <c r="T828" s="68"/>
      <c r="U828" s="68"/>
      <c r="V828" s="68"/>
      <c r="W828" s="68"/>
      <c r="X828" s="68"/>
      <c r="Y828" s="68"/>
      <c r="Z828" s="68"/>
      <c r="AA828" s="68"/>
      <c r="AB828" s="68"/>
      <c r="AC828" s="68"/>
      <c r="AD828" s="68"/>
      <c r="AE828" s="68"/>
      <c r="AF828" s="68"/>
      <c r="AG828" s="68"/>
      <c r="AH828" s="68"/>
      <c r="AI828" s="68"/>
      <c r="AJ828" s="68"/>
      <c r="AK828" s="68"/>
      <c r="AL828" s="68"/>
    </row>
    <row r="829" spans="1:38" ht="12.75" customHeight="1" x14ac:dyDescent="0.2">
      <c r="A829" s="68"/>
      <c r="P829" s="68"/>
      <c r="Q829" s="68"/>
      <c r="R829" s="68"/>
      <c r="S829" s="68"/>
      <c r="T829" s="68"/>
      <c r="U829" s="68"/>
      <c r="V829" s="68"/>
      <c r="W829" s="68"/>
      <c r="X829" s="68"/>
      <c r="Y829" s="68"/>
      <c r="Z829" s="68"/>
      <c r="AA829" s="68"/>
      <c r="AB829" s="68"/>
      <c r="AC829" s="68"/>
      <c r="AD829" s="68"/>
      <c r="AE829" s="68"/>
      <c r="AF829" s="68"/>
      <c r="AG829" s="68"/>
      <c r="AH829" s="68"/>
      <c r="AI829" s="68"/>
      <c r="AJ829" s="68"/>
      <c r="AK829" s="68"/>
      <c r="AL829" s="68"/>
    </row>
    <row r="830" spans="1:38" ht="12.75" customHeight="1" x14ac:dyDescent="0.2">
      <c r="A830" s="68"/>
      <c r="P830" s="68"/>
      <c r="Q830" s="68"/>
      <c r="R830" s="68"/>
      <c r="S830" s="68"/>
      <c r="T830" s="68"/>
      <c r="U830" s="68"/>
      <c r="V830" s="68"/>
      <c r="W830" s="68"/>
      <c r="X830" s="68"/>
      <c r="Y830" s="68"/>
      <c r="Z830" s="68"/>
      <c r="AA830" s="68"/>
      <c r="AB830" s="68"/>
      <c r="AC830" s="68"/>
      <c r="AD830" s="68"/>
      <c r="AE830" s="68"/>
      <c r="AF830" s="68"/>
      <c r="AG830" s="68"/>
      <c r="AH830" s="68"/>
      <c r="AI830" s="68"/>
      <c r="AJ830" s="68"/>
      <c r="AK830" s="68"/>
      <c r="AL830" s="68"/>
    </row>
    <row r="831" spans="1:38" ht="12.75" customHeight="1" x14ac:dyDescent="0.2">
      <c r="A831" s="68"/>
      <c r="P831" s="68"/>
      <c r="Q831" s="68"/>
      <c r="R831" s="68"/>
      <c r="S831" s="68"/>
      <c r="T831" s="68"/>
      <c r="U831" s="68"/>
      <c r="V831" s="68"/>
      <c r="W831" s="68"/>
      <c r="X831" s="68"/>
      <c r="Y831" s="68"/>
      <c r="Z831" s="68"/>
      <c r="AA831" s="68"/>
      <c r="AB831" s="68"/>
      <c r="AC831" s="68"/>
      <c r="AD831" s="68"/>
      <c r="AE831" s="68"/>
      <c r="AF831" s="68"/>
      <c r="AG831" s="68"/>
      <c r="AH831" s="68"/>
      <c r="AI831" s="68"/>
      <c r="AJ831" s="68"/>
      <c r="AK831" s="68"/>
      <c r="AL831" s="68"/>
    </row>
    <row r="832" spans="1:38" ht="12.75" customHeight="1" x14ac:dyDescent="0.2">
      <c r="A832" s="68"/>
      <c r="P832" s="68"/>
      <c r="Q832" s="68"/>
      <c r="R832" s="68"/>
      <c r="S832" s="68"/>
      <c r="T832" s="68"/>
      <c r="U832" s="68"/>
      <c r="V832" s="68"/>
      <c r="W832" s="68"/>
      <c r="X832" s="68"/>
      <c r="Y832" s="68"/>
      <c r="Z832" s="68"/>
      <c r="AA832" s="68"/>
      <c r="AB832" s="68"/>
      <c r="AC832" s="68"/>
      <c r="AD832" s="68"/>
      <c r="AE832" s="68"/>
      <c r="AF832" s="68"/>
      <c r="AG832" s="68"/>
      <c r="AH832" s="68"/>
      <c r="AI832" s="68"/>
      <c r="AJ832" s="68"/>
      <c r="AK832" s="68"/>
      <c r="AL832" s="68"/>
    </row>
    <row r="833" spans="1:38" ht="12.75" customHeight="1" x14ac:dyDescent="0.2">
      <c r="A833" s="68"/>
      <c r="P833" s="68"/>
      <c r="Q833" s="68"/>
      <c r="R833" s="68"/>
      <c r="S833" s="68"/>
      <c r="T833" s="68"/>
      <c r="U833" s="68"/>
      <c r="V833" s="68"/>
      <c r="W833" s="68"/>
      <c r="X833" s="68"/>
      <c r="Y833" s="68"/>
      <c r="Z833" s="68"/>
      <c r="AA833" s="68"/>
      <c r="AB833" s="68"/>
      <c r="AC833" s="68"/>
      <c r="AD833" s="68"/>
      <c r="AE833" s="68"/>
      <c r="AF833" s="68"/>
      <c r="AG833" s="68"/>
      <c r="AH833" s="68"/>
      <c r="AI833" s="68"/>
      <c r="AJ833" s="68"/>
      <c r="AK833" s="68"/>
      <c r="AL833" s="68"/>
    </row>
    <row r="834" spans="1:38" ht="12.75" customHeight="1" x14ac:dyDescent="0.2">
      <c r="A834" s="68"/>
      <c r="P834" s="68"/>
      <c r="Q834" s="68"/>
      <c r="R834" s="68"/>
      <c r="S834" s="68"/>
      <c r="T834" s="68"/>
      <c r="U834" s="68"/>
      <c r="V834" s="68"/>
      <c r="W834" s="68"/>
      <c r="X834" s="68"/>
      <c r="Y834" s="68"/>
      <c r="Z834" s="68"/>
      <c r="AA834" s="68"/>
      <c r="AB834" s="68"/>
      <c r="AC834" s="68"/>
      <c r="AD834" s="68"/>
      <c r="AE834" s="68"/>
      <c r="AF834" s="68"/>
      <c r="AG834" s="68"/>
      <c r="AH834" s="68"/>
      <c r="AI834" s="68"/>
      <c r="AJ834" s="68"/>
      <c r="AK834" s="68"/>
      <c r="AL834" s="68"/>
    </row>
    <row r="835" spans="1:38" ht="12.75" customHeight="1" x14ac:dyDescent="0.2">
      <c r="A835" s="68"/>
      <c r="P835" s="68"/>
      <c r="Q835" s="68"/>
      <c r="R835" s="68"/>
      <c r="S835" s="68"/>
      <c r="T835" s="68"/>
      <c r="U835" s="68"/>
      <c r="V835" s="68"/>
      <c r="W835" s="68"/>
      <c r="X835" s="68"/>
      <c r="Y835" s="68"/>
      <c r="Z835" s="68"/>
      <c r="AA835" s="68"/>
      <c r="AB835" s="68"/>
      <c r="AC835" s="68"/>
      <c r="AD835" s="68"/>
      <c r="AE835" s="68"/>
      <c r="AF835" s="68"/>
      <c r="AG835" s="68"/>
      <c r="AH835" s="68"/>
      <c r="AI835" s="68"/>
      <c r="AJ835" s="68"/>
      <c r="AK835" s="68"/>
      <c r="AL835" s="68"/>
    </row>
    <row r="836" spans="1:38" ht="12.75" customHeight="1" x14ac:dyDescent="0.2">
      <c r="A836" s="68"/>
      <c r="P836" s="68"/>
      <c r="Q836" s="68"/>
      <c r="R836" s="68"/>
      <c r="S836" s="68"/>
      <c r="T836" s="68"/>
      <c r="U836" s="68"/>
      <c r="V836" s="68"/>
      <c r="W836" s="68"/>
      <c r="X836" s="68"/>
      <c r="Y836" s="68"/>
      <c r="Z836" s="68"/>
      <c r="AA836" s="68"/>
      <c r="AB836" s="68"/>
      <c r="AC836" s="68"/>
      <c r="AD836" s="68"/>
      <c r="AE836" s="68"/>
      <c r="AF836" s="68"/>
      <c r="AG836" s="68"/>
      <c r="AH836" s="68"/>
      <c r="AI836" s="68"/>
      <c r="AJ836" s="68"/>
      <c r="AK836" s="68"/>
      <c r="AL836" s="68"/>
    </row>
    <row r="837" spans="1:38" ht="12.75" customHeight="1" x14ac:dyDescent="0.2">
      <c r="A837" s="68"/>
      <c r="P837" s="68"/>
      <c r="Q837" s="68"/>
      <c r="R837" s="68"/>
      <c r="S837" s="68"/>
      <c r="T837" s="68"/>
      <c r="U837" s="68"/>
      <c r="V837" s="68"/>
      <c r="W837" s="68"/>
      <c r="X837" s="68"/>
      <c r="Y837" s="68"/>
      <c r="Z837" s="68"/>
      <c r="AA837" s="68"/>
      <c r="AB837" s="68"/>
      <c r="AC837" s="68"/>
      <c r="AD837" s="68"/>
      <c r="AE837" s="68"/>
      <c r="AF837" s="68"/>
      <c r="AG837" s="68"/>
      <c r="AH837" s="68"/>
      <c r="AI837" s="68"/>
      <c r="AJ837" s="68"/>
      <c r="AK837" s="68"/>
      <c r="AL837" s="68"/>
    </row>
    <row r="838" spans="1:38" ht="12.75" customHeight="1" x14ac:dyDescent="0.2">
      <c r="A838" s="68"/>
      <c r="P838" s="68"/>
      <c r="Q838" s="68"/>
      <c r="R838" s="68"/>
      <c r="S838" s="68"/>
      <c r="T838" s="68"/>
      <c r="U838" s="68"/>
      <c r="V838" s="68"/>
      <c r="W838" s="68"/>
      <c r="X838" s="68"/>
      <c r="Y838" s="68"/>
      <c r="Z838" s="68"/>
      <c r="AA838" s="68"/>
      <c r="AB838" s="68"/>
      <c r="AC838" s="68"/>
      <c r="AD838" s="68"/>
      <c r="AE838" s="68"/>
      <c r="AF838" s="68"/>
      <c r="AG838" s="68"/>
      <c r="AH838" s="68"/>
      <c r="AI838" s="68"/>
      <c r="AJ838" s="68"/>
      <c r="AK838" s="68"/>
      <c r="AL838" s="68"/>
    </row>
    <row r="839" spans="1:38" ht="12.75" customHeight="1" x14ac:dyDescent="0.2">
      <c r="A839" s="68"/>
      <c r="P839" s="68"/>
      <c r="Q839" s="68"/>
      <c r="R839" s="68"/>
      <c r="S839" s="68"/>
      <c r="T839" s="68"/>
      <c r="U839" s="68"/>
      <c r="V839" s="68"/>
      <c r="W839" s="68"/>
      <c r="X839" s="68"/>
      <c r="Y839" s="68"/>
      <c r="Z839" s="68"/>
      <c r="AA839" s="68"/>
      <c r="AB839" s="68"/>
      <c r="AC839" s="68"/>
      <c r="AD839" s="68"/>
      <c r="AE839" s="68"/>
      <c r="AF839" s="68"/>
      <c r="AG839" s="68"/>
      <c r="AH839" s="68"/>
      <c r="AI839" s="68"/>
      <c r="AJ839" s="68"/>
      <c r="AK839" s="68"/>
      <c r="AL839" s="68"/>
    </row>
    <row r="840" spans="1:38" ht="12.75" customHeight="1" x14ac:dyDescent="0.2">
      <c r="A840" s="68"/>
      <c r="P840" s="68"/>
      <c r="Q840" s="68"/>
      <c r="R840" s="68"/>
      <c r="S840" s="68"/>
      <c r="T840" s="68"/>
      <c r="U840" s="68"/>
      <c r="V840" s="68"/>
      <c r="W840" s="68"/>
      <c r="X840" s="68"/>
      <c r="Y840" s="68"/>
      <c r="Z840" s="68"/>
      <c r="AA840" s="68"/>
      <c r="AB840" s="68"/>
      <c r="AC840" s="68"/>
      <c r="AD840" s="68"/>
      <c r="AE840" s="68"/>
      <c r="AF840" s="68"/>
      <c r="AG840" s="68"/>
      <c r="AH840" s="68"/>
      <c r="AI840" s="68"/>
      <c r="AJ840" s="68"/>
      <c r="AK840" s="68"/>
      <c r="AL840" s="68"/>
    </row>
    <row r="841" spans="1:38" ht="12.75" customHeight="1" x14ac:dyDescent="0.2">
      <c r="A841" s="68"/>
      <c r="P841" s="68"/>
      <c r="Q841" s="68"/>
      <c r="R841" s="68"/>
      <c r="S841" s="68"/>
      <c r="T841" s="68"/>
      <c r="U841" s="68"/>
      <c r="V841" s="68"/>
      <c r="W841" s="68"/>
      <c r="X841" s="68"/>
      <c r="Y841" s="68"/>
      <c r="Z841" s="68"/>
      <c r="AA841" s="68"/>
      <c r="AB841" s="68"/>
      <c r="AC841" s="68"/>
      <c r="AD841" s="68"/>
      <c r="AE841" s="68"/>
      <c r="AF841" s="68"/>
      <c r="AG841" s="68"/>
      <c r="AH841" s="68"/>
      <c r="AI841" s="68"/>
      <c r="AJ841" s="68"/>
      <c r="AK841" s="68"/>
      <c r="AL841" s="68"/>
    </row>
    <row r="842" spans="1:38" ht="12.75" customHeight="1" x14ac:dyDescent="0.2">
      <c r="A842" s="68"/>
      <c r="P842" s="68"/>
      <c r="Q842" s="68"/>
      <c r="R842" s="68"/>
      <c r="S842" s="68"/>
      <c r="T842" s="68"/>
      <c r="U842" s="68"/>
      <c r="V842" s="68"/>
      <c r="W842" s="68"/>
      <c r="X842" s="68"/>
      <c r="Y842" s="68"/>
      <c r="Z842" s="68"/>
      <c r="AA842" s="68"/>
      <c r="AB842" s="68"/>
      <c r="AC842" s="68"/>
      <c r="AD842" s="68"/>
      <c r="AE842" s="68"/>
      <c r="AF842" s="68"/>
      <c r="AG842" s="68"/>
      <c r="AH842" s="68"/>
      <c r="AI842" s="68"/>
      <c r="AJ842" s="68"/>
      <c r="AK842" s="68"/>
      <c r="AL842" s="68"/>
    </row>
    <row r="843" spans="1:38" ht="12.75" customHeight="1" x14ac:dyDescent="0.2">
      <c r="A843" s="68"/>
      <c r="P843" s="68"/>
      <c r="Q843" s="68"/>
      <c r="R843" s="68"/>
      <c r="S843" s="68"/>
      <c r="T843" s="68"/>
      <c r="U843" s="68"/>
      <c r="V843" s="68"/>
      <c r="W843" s="68"/>
      <c r="X843" s="68"/>
      <c r="Y843" s="68"/>
      <c r="Z843" s="68"/>
      <c r="AA843" s="68"/>
      <c r="AB843" s="68"/>
      <c r="AC843" s="68"/>
      <c r="AD843" s="68"/>
      <c r="AE843" s="68"/>
      <c r="AF843" s="68"/>
      <c r="AG843" s="68"/>
      <c r="AH843" s="68"/>
      <c r="AI843" s="68"/>
      <c r="AJ843" s="68"/>
      <c r="AK843" s="68"/>
      <c r="AL843" s="68"/>
    </row>
    <row r="844" spans="1:38" ht="12.75" customHeight="1" x14ac:dyDescent="0.2">
      <c r="A844" s="68"/>
      <c r="P844" s="68"/>
      <c r="Q844" s="68"/>
      <c r="R844" s="68"/>
      <c r="S844" s="68"/>
      <c r="T844" s="68"/>
      <c r="U844" s="68"/>
      <c r="V844" s="68"/>
      <c r="W844" s="68"/>
      <c r="X844" s="68"/>
      <c r="Y844" s="68"/>
      <c r="Z844" s="68"/>
      <c r="AA844" s="68"/>
      <c r="AB844" s="68"/>
      <c r="AC844" s="68"/>
      <c r="AD844" s="68"/>
      <c r="AE844" s="68"/>
      <c r="AF844" s="68"/>
      <c r="AG844" s="68"/>
      <c r="AH844" s="68"/>
      <c r="AI844" s="68"/>
      <c r="AJ844" s="68"/>
      <c r="AK844" s="68"/>
      <c r="AL844" s="68"/>
    </row>
    <row r="845" spans="1:38" ht="12.75" customHeight="1" x14ac:dyDescent="0.2">
      <c r="A845" s="68"/>
      <c r="P845" s="68"/>
      <c r="Q845" s="68"/>
      <c r="R845" s="68"/>
      <c r="S845" s="68"/>
      <c r="T845" s="68"/>
      <c r="U845" s="68"/>
      <c r="V845" s="68"/>
      <c r="W845" s="68"/>
      <c r="X845" s="68"/>
      <c r="Y845" s="68"/>
      <c r="Z845" s="68"/>
      <c r="AA845" s="68"/>
      <c r="AB845" s="68"/>
      <c r="AC845" s="68"/>
      <c r="AD845" s="68"/>
      <c r="AE845" s="68"/>
      <c r="AF845" s="68"/>
      <c r="AG845" s="68"/>
      <c r="AH845" s="68"/>
      <c r="AI845" s="68"/>
      <c r="AJ845" s="68"/>
      <c r="AK845" s="68"/>
      <c r="AL845" s="68"/>
    </row>
    <row r="846" spans="1:38" ht="12.75" customHeight="1" x14ac:dyDescent="0.2">
      <c r="A846" s="68"/>
      <c r="P846" s="68"/>
      <c r="Q846" s="68"/>
      <c r="R846" s="68"/>
      <c r="S846" s="68"/>
      <c r="T846" s="68"/>
      <c r="U846" s="68"/>
      <c r="V846" s="68"/>
      <c r="W846" s="68"/>
      <c r="X846" s="68"/>
      <c r="Y846" s="68"/>
      <c r="Z846" s="68"/>
      <c r="AA846" s="68"/>
      <c r="AB846" s="68"/>
      <c r="AC846" s="68"/>
      <c r="AD846" s="68"/>
      <c r="AE846" s="68"/>
      <c r="AF846" s="68"/>
      <c r="AG846" s="68"/>
      <c r="AH846" s="68"/>
      <c r="AI846" s="68"/>
      <c r="AJ846" s="68"/>
      <c r="AK846" s="68"/>
      <c r="AL846" s="68"/>
    </row>
    <row r="847" spans="1:38" ht="12.75" customHeight="1" x14ac:dyDescent="0.2">
      <c r="A847" s="68"/>
      <c r="P847" s="68"/>
      <c r="Q847" s="68"/>
      <c r="R847" s="68"/>
      <c r="S847" s="68"/>
      <c r="T847" s="68"/>
      <c r="U847" s="68"/>
      <c r="V847" s="68"/>
      <c r="W847" s="68"/>
      <c r="X847" s="68"/>
      <c r="Y847" s="68"/>
      <c r="Z847" s="68"/>
      <c r="AA847" s="68"/>
      <c r="AB847" s="68"/>
      <c r="AC847" s="68"/>
      <c r="AD847" s="68"/>
      <c r="AE847" s="68"/>
      <c r="AF847" s="68"/>
      <c r="AG847" s="68"/>
      <c r="AH847" s="68"/>
      <c r="AI847" s="68"/>
      <c r="AJ847" s="68"/>
      <c r="AK847" s="68"/>
      <c r="AL847" s="68"/>
    </row>
    <row r="848" spans="1:38" ht="12.75" customHeight="1" x14ac:dyDescent="0.2">
      <c r="A848" s="68"/>
      <c r="P848" s="68"/>
      <c r="Q848" s="68"/>
      <c r="R848" s="68"/>
      <c r="S848" s="68"/>
      <c r="T848" s="68"/>
      <c r="U848" s="68"/>
      <c r="V848" s="68"/>
      <c r="W848" s="68"/>
      <c r="X848" s="68"/>
      <c r="Y848" s="68"/>
      <c r="Z848" s="68"/>
      <c r="AA848" s="68"/>
      <c r="AB848" s="68"/>
      <c r="AC848" s="68"/>
      <c r="AD848" s="68"/>
      <c r="AE848" s="68"/>
      <c r="AF848" s="68"/>
      <c r="AG848" s="68"/>
      <c r="AH848" s="68"/>
      <c r="AI848" s="68"/>
      <c r="AJ848" s="68"/>
      <c r="AK848" s="68"/>
      <c r="AL848" s="68"/>
    </row>
    <row r="849" spans="1:38" ht="12.75" customHeight="1" x14ac:dyDescent="0.2">
      <c r="A849" s="68"/>
      <c r="P849" s="68"/>
      <c r="Q849" s="68"/>
      <c r="R849" s="68"/>
      <c r="S849" s="68"/>
      <c r="T849" s="68"/>
      <c r="U849" s="68"/>
      <c r="V849" s="68"/>
      <c r="W849" s="68"/>
      <c r="X849" s="68"/>
      <c r="Y849" s="68"/>
      <c r="Z849" s="68"/>
      <c r="AA849" s="68"/>
      <c r="AB849" s="68"/>
      <c r="AC849" s="68"/>
      <c r="AD849" s="68"/>
      <c r="AE849" s="68"/>
      <c r="AF849" s="68"/>
      <c r="AG849" s="68"/>
      <c r="AH849" s="68"/>
      <c r="AI849" s="68"/>
      <c r="AJ849" s="68"/>
      <c r="AK849" s="68"/>
      <c r="AL849" s="68"/>
    </row>
    <row r="850" spans="1:38" ht="12.75" customHeight="1" x14ac:dyDescent="0.2">
      <c r="A850" s="68"/>
      <c r="P850" s="68"/>
      <c r="Q850" s="68"/>
      <c r="R850" s="68"/>
      <c r="S850" s="68"/>
      <c r="T850" s="68"/>
      <c r="U850" s="68"/>
      <c r="V850" s="68"/>
      <c r="W850" s="68"/>
      <c r="X850" s="68"/>
      <c r="Y850" s="68"/>
      <c r="Z850" s="68"/>
      <c r="AA850" s="68"/>
      <c r="AB850" s="68"/>
      <c r="AC850" s="68"/>
      <c r="AD850" s="68"/>
      <c r="AE850" s="68"/>
      <c r="AF850" s="68"/>
      <c r="AG850" s="68"/>
      <c r="AH850" s="68"/>
      <c r="AI850" s="68"/>
      <c r="AJ850" s="68"/>
      <c r="AK850" s="68"/>
      <c r="AL850" s="68"/>
    </row>
    <row r="851" spans="1:38" ht="12.75" customHeight="1" x14ac:dyDescent="0.2">
      <c r="A851" s="68"/>
      <c r="P851" s="68"/>
      <c r="Q851" s="68"/>
      <c r="R851" s="68"/>
      <c r="S851" s="68"/>
      <c r="T851" s="68"/>
      <c r="U851" s="68"/>
      <c r="V851" s="68"/>
      <c r="W851" s="68"/>
      <c r="X851" s="68"/>
      <c r="Y851" s="68"/>
      <c r="Z851" s="68"/>
      <c r="AA851" s="68"/>
      <c r="AB851" s="68"/>
      <c r="AC851" s="68"/>
      <c r="AD851" s="68"/>
      <c r="AE851" s="68"/>
      <c r="AF851" s="68"/>
      <c r="AG851" s="68"/>
      <c r="AH851" s="68"/>
      <c r="AI851" s="68"/>
      <c r="AJ851" s="68"/>
      <c r="AK851" s="68"/>
      <c r="AL851" s="68"/>
    </row>
    <row r="852" spans="1:38" ht="12.75" customHeight="1" x14ac:dyDescent="0.2">
      <c r="A852" s="68"/>
      <c r="P852" s="68"/>
      <c r="Q852" s="68"/>
      <c r="R852" s="68"/>
      <c r="S852" s="68"/>
      <c r="T852" s="68"/>
      <c r="U852" s="68"/>
      <c r="V852" s="68"/>
      <c r="W852" s="68"/>
      <c r="X852" s="68"/>
      <c r="Y852" s="68"/>
      <c r="Z852" s="68"/>
      <c r="AA852" s="68"/>
      <c r="AB852" s="68"/>
      <c r="AC852" s="68"/>
      <c r="AD852" s="68"/>
      <c r="AE852" s="68"/>
      <c r="AF852" s="68"/>
      <c r="AG852" s="68"/>
      <c r="AH852" s="68"/>
      <c r="AI852" s="68"/>
      <c r="AJ852" s="68"/>
      <c r="AK852" s="68"/>
      <c r="AL852" s="68"/>
    </row>
    <row r="853" spans="1:38" ht="12.75" customHeight="1" x14ac:dyDescent="0.2">
      <c r="A853" s="68"/>
      <c r="P853" s="68"/>
      <c r="Q853" s="68"/>
      <c r="R853" s="68"/>
      <c r="S853" s="68"/>
      <c r="T853" s="68"/>
      <c r="U853" s="68"/>
      <c r="V853" s="68"/>
      <c r="W853" s="68"/>
      <c r="X853" s="68"/>
      <c r="Y853" s="68"/>
      <c r="Z853" s="68"/>
      <c r="AA853" s="68"/>
      <c r="AB853" s="68"/>
      <c r="AC853" s="68"/>
      <c r="AD853" s="68"/>
      <c r="AE853" s="68"/>
      <c r="AF853" s="68"/>
      <c r="AG853" s="68"/>
      <c r="AH853" s="68"/>
      <c r="AI853" s="68"/>
      <c r="AJ853" s="68"/>
      <c r="AK853" s="68"/>
      <c r="AL853" s="68"/>
    </row>
    <row r="854" spans="1:38" ht="12.75" customHeight="1" x14ac:dyDescent="0.2">
      <c r="A854" s="68"/>
      <c r="P854" s="68"/>
      <c r="Q854" s="68"/>
      <c r="R854" s="68"/>
      <c r="S854" s="68"/>
      <c r="T854" s="68"/>
      <c r="U854" s="68"/>
      <c r="V854" s="68"/>
      <c r="W854" s="68"/>
      <c r="X854" s="68"/>
      <c r="Y854" s="68"/>
      <c r="Z854" s="68"/>
      <c r="AA854" s="68"/>
      <c r="AB854" s="68"/>
      <c r="AC854" s="68"/>
      <c r="AD854" s="68"/>
      <c r="AE854" s="68"/>
      <c r="AF854" s="68"/>
      <c r="AG854" s="68"/>
      <c r="AH854" s="68"/>
      <c r="AI854" s="68"/>
      <c r="AJ854" s="68"/>
      <c r="AK854" s="68"/>
      <c r="AL854" s="68"/>
    </row>
    <row r="855" spans="1:38" ht="12.75" customHeight="1" x14ac:dyDescent="0.2">
      <c r="A855" s="68"/>
      <c r="P855" s="68"/>
      <c r="Q855" s="68"/>
      <c r="R855" s="68"/>
      <c r="S855" s="68"/>
      <c r="T855" s="68"/>
      <c r="U855" s="68"/>
      <c r="V855" s="68"/>
      <c r="W855" s="68"/>
      <c r="X855" s="68"/>
      <c r="Y855" s="68"/>
      <c r="Z855" s="68"/>
      <c r="AA855" s="68"/>
      <c r="AB855" s="68"/>
      <c r="AC855" s="68"/>
      <c r="AD855" s="68"/>
      <c r="AE855" s="68"/>
      <c r="AF855" s="68"/>
      <c r="AG855" s="68"/>
      <c r="AH855" s="68"/>
      <c r="AI855" s="68"/>
      <c r="AJ855" s="68"/>
      <c r="AK855" s="68"/>
      <c r="AL855" s="68"/>
    </row>
    <row r="856" spans="1:38" ht="12.75" customHeight="1" x14ac:dyDescent="0.2">
      <c r="A856" s="68"/>
      <c r="P856" s="68"/>
      <c r="Q856" s="68"/>
      <c r="R856" s="68"/>
      <c r="S856" s="68"/>
      <c r="T856" s="68"/>
      <c r="U856" s="68"/>
      <c r="V856" s="68"/>
      <c r="W856" s="68"/>
      <c r="X856" s="68"/>
      <c r="Y856" s="68"/>
      <c r="Z856" s="68"/>
      <c r="AA856" s="68"/>
      <c r="AB856" s="68"/>
      <c r="AC856" s="68"/>
      <c r="AD856" s="68"/>
      <c r="AE856" s="68"/>
      <c r="AF856" s="68"/>
      <c r="AG856" s="68"/>
      <c r="AH856" s="68"/>
      <c r="AI856" s="68"/>
      <c r="AJ856" s="68"/>
      <c r="AK856" s="68"/>
      <c r="AL856" s="68"/>
    </row>
    <row r="857" spans="1:38" ht="12.75" customHeight="1" x14ac:dyDescent="0.2">
      <c r="A857" s="68"/>
      <c r="P857" s="68"/>
      <c r="Q857" s="68"/>
      <c r="R857" s="68"/>
      <c r="S857" s="68"/>
      <c r="T857" s="68"/>
      <c r="U857" s="68"/>
      <c r="V857" s="68"/>
      <c r="W857" s="68"/>
      <c r="X857" s="68"/>
      <c r="Y857" s="68"/>
      <c r="Z857" s="68"/>
      <c r="AA857" s="68"/>
      <c r="AB857" s="68"/>
      <c r="AC857" s="68"/>
      <c r="AD857" s="68"/>
      <c r="AE857" s="68"/>
      <c r="AF857" s="68"/>
      <c r="AG857" s="68"/>
      <c r="AH857" s="68"/>
      <c r="AI857" s="68"/>
      <c r="AJ857" s="68"/>
      <c r="AK857" s="68"/>
      <c r="AL857" s="68"/>
    </row>
    <row r="858" spans="1:38" ht="12.75" customHeight="1" x14ac:dyDescent="0.2">
      <c r="A858" s="68"/>
      <c r="P858" s="68"/>
      <c r="Q858" s="68"/>
      <c r="R858" s="68"/>
      <c r="S858" s="68"/>
      <c r="T858" s="68"/>
      <c r="U858" s="68"/>
      <c r="V858" s="68"/>
      <c r="W858" s="68"/>
      <c r="X858" s="68"/>
      <c r="Y858" s="68"/>
      <c r="Z858" s="68"/>
      <c r="AA858" s="68"/>
      <c r="AB858" s="68"/>
      <c r="AC858" s="68"/>
      <c r="AD858" s="68"/>
      <c r="AE858" s="68"/>
      <c r="AF858" s="68"/>
      <c r="AG858" s="68"/>
      <c r="AH858" s="68"/>
      <c r="AI858" s="68"/>
      <c r="AJ858" s="68"/>
      <c r="AK858" s="68"/>
      <c r="AL858" s="68"/>
    </row>
    <row r="859" spans="1:38" ht="12.75" customHeight="1" x14ac:dyDescent="0.2">
      <c r="A859" s="68"/>
      <c r="P859" s="68"/>
      <c r="Q859" s="68"/>
      <c r="R859" s="68"/>
      <c r="S859" s="68"/>
      <c r="T859" s="68"/>
      <c r="U859" s="68"/>
      <c r="V859" s="68"/>
      <c r="W859" s="68"/>
      <c r="X859" s="68"/>
      <c r="Y859" s="68"/>
      <c r="Z859" s="68"/>
      <c r="AA859" s="68"/>
      <c r="AB859" s="68"/>
      <c r="AC859" s="68"/>
      <c r="AD859" s="68"/>
      <c r="AE859" s="68"/>
      <c r="AF859" s="68"/>
      <c r="AG859" s="68"/>
      <c r="AH859" s="68"/>
      <c r="AI859" s="68"/>
      <c r="AJ859" s="68"/>
      <c r="AK859" s="68"/>
      <c r="AL859" s="68"/>
    </row>
    <row r="860" spans="1:38" ht="12.75" customHeight="1" x14ac:dyDescent="0.2">
      <c r="A860" s="68"/>
      <c r="P860" s="68"/>
      <c r="Q860" s="68"/>
      <c r="R860" s="68"/>
      <c r="S860" s="68"/>
      <c r="T860" s="68"/>
      <c r="U860" s="68"/>
      <c r="V860" s="68"/>
      <c r="W860" s="68"/>
      <c r="X860" s="68"/>
      <c r="Y860" s="68"/>
      <c r="Z860" s="68"/>
      <c r="AA860" s="68"/>
      <c r="AB860" s="68"/>
      <c r="AC860" s="68"/>
      <c r="AD860" s="68"/>
      <c r="AE860" s="68"/>
      <c r="AF860" s="68"/>
      <c r="AG860" s="68"/>
      <c r="AH860" s="68"/>
      <c r="AI860" s="68"/>
      <c r="AJ860" s="68"/>
      <c r="AK860" s="68"/>
      <c r="AL860" s="68"/>
    </row>
    <row r="861" spans="1:38" ht="12.75" customHeight="1" x14ac:dyDescent="0.2">
      <c r="A861" s="68"/>
      <c r="P861" s="68"/>
      <c r="Q861" s="68"/>
      <c r="R861" s="68"/>
      <c r="S861" s="68"/>
      <c r="T861" s="68"/>
      <c r="U861" s="68"/>
      <c r="V861" s="68"/>
      <c r="W861" s="68"/>
      <c r="X861" s="68"/>
      <c r="Y861" s="68"/>
      <c r="Z861" s="68"/>
      <c r="AA861" s="68"/>
      <c r="AB861" s="68"/>
      <c r="AC861" s="68"/>
      <c r="AD861" s="68"/>
      <c r="AE861" s="68"/>
      <c r="AF861" s="68"/>
      <c r="AG861" s="68"/>
      <c r="AH861" s="68"/>
      <c r="AI861" s="68"/>
      <c r="AJ861" s="68"/>
      <c r="AK861" s="68"/>
      <c r="AL861" s="68"/>
    </row>
    <row r="862" spans="1:38" ht="12.75" customHeight="1" x14ac:dyDescent="0.2">
      <c r="A862" s="68"/>
      <c r="P862" s="68"/>
      <c r="Q862" s="68"/>
      <c r="R862" s="68"/>
      <c r="S862" s="68"/>
      <c r="T862" s="68"/>
      <c r="U862" s="68"/>
      <c r="V862" s="68"/>
      <c r="W862" s="68"/>
      <c r="X862" s="68"/>
      <c r="Y862" s="68"/>
      <c r="Z862" s="68"/>
      <c r="AA862" s="68"/>
      <c r="AB862" s="68"/>
      <c r="AC862" s="68"/>
      <c r="AD862" s="68"/>
      <c r="AE862" s="68"/>
      <c r="AF862" s="68"/>
      <c r="AG862" s="68"/>
      <c r="AH862" s="68"/>
      <c r="AI862" s="68"/>
      <c r="AJ862" s="68"/>
      <c r="AK862" s="68"/>
      <c r="AL862" s="68"/>
    </row>
    <row r="863" spans="1:38" ht="12.75" customHeight="1" x14ac:dyDescent="0.2">
      <c r="A863" s="68"/>
      <c r="P863" s="68"/>
      <c r="Q863" s="68"/>
      <c r="R863" s="68"/>
      <c r="S863" s="68"/>
      <c r="T863" s="68"/>
      <c r="U863" s="68"/>
      <c r="V863" s="68"/>
      <c r="W863" s="68"/>
      <c r="X863" s="68"/>
      <c r="Y863" s="68"/>
      <c r="Z863" s="68"/>
      <c r="AA863" s="68"/>
      <c r="AB863" s="68"/>
      <c r="AC863" s="68"/>
      <c r="AD863" s="68"/>
      <c r="AE863" s="68"/>
      <c r="AF863" s="68"/>
      <c r="AG863" s="68"/>
      <c r="AH863" s="68"/>
      <c r="AI863" s="68"/>
      <c r="AJ863" s="68"/>
      <c r="AK863" s="68"/>
      <c r="AL863" s="68"/>
    </row>
    <row r="864" spans="1:38" ht="12.75" customHeight="1" x14ac:dyDescent="0.2">
      <c r="A864" s="68"/>
      <c r="P864" s="68"/>
      <c r="Q864" s="68"/>
      <c r="R864" s="68"/>
      <c r="S864" s="68"/>
      <c r="T864" s="68"/>
      <c r="U864" s="68"/>
      <c r="V864" s="68"/>
      <c r="W864" s="68"/>
      <c r="X864" s="68"/>
      <c r="Y864" s="68"/>
      <c r="Z864" s="68"/>
      <c r="AA864" s="68"/>
      <c r="AB864" s="68"/>
      <c r="AC864" s="68"/>
      <c r="AD864" s="68"/>
      <c r="AE864" s="68"/>
      <c r="AF864" s="68"/>
      <c r="AG864" s="68"/>
      <c r="AH864" s="68"/>
      <c r="AI864" s="68"/>
      <c r="AJ864" s="68"/>
      <c r="AK864" s="68"/>
      <c r="AL864" s="68"/>
    </row>
    <row r="865" spans="1:38" ht="12.75" customHeight="1" x14ac:dyDescent="0.2">
      <c r="A865" s="68"/>
      <c r="P865" s="68"/>
      <c r="Q865" s="68"/>
      <c r="R865" s="68"/>
      <c r="S865" s="68"/>
      <c r="T865" s="68"/>
      <c r="U865" s="68"/>
      <c r="V865" s="68"/>
      <c r="W865" s="68"/>
      <c r="X865" s="68"/>
      <c r="Y865" s="68"/>
      <c r="Z865" s="68"/>
      <c r="AA865" s="68"/>
      <c r="AB865" s="68"/>
      <c r="AC865" s="68"/>
      <c r="AD865" s="68"/>
      <c r="AE865" s="68"/>
      <c r="AF865" s="68"/>
      <c r="AG865" s="68"/>
      <c r="AH865" s="68"/>
      <c r="AI865" s="68"/>
      <c r="AJ865" s="68"/>
      <c r="AK865" s="68"/>
      <c r="AL865" s="68"/>
    </row>
    <row r="866" spans="1:38" ht="12.75" customHeight="1" x14ac:dyDescent="0.2">
      <c r="A866" s="68"/>
      <c r="P866" s="68"/>
      <c r="Q866" s="68"/>
      <c r="R866" s="68"/>
      <c r="S866" s="68"/>
      <c r="T866" s="68"/>
      <c r="U866" s="68"/>
      <c r="V866" s="68"/>
      <c r="W866" s="68"/>
      <c r="X866" s="68"/>
      <c r="Y866" s="68"/>
      <c r="Z866" s="68"/>
      <c r="AA866" s="68"/>
      <c r="AB866" s="68"/>
      <c r="AC866" s="68"/>
      <c r="AD866" s="68"/>
      <c r="AE866" s="68"/>
      <c r="AF866" s="68"/>
      <c r="AG866" s="68"/>
      <c r="AH866" s="68"/>
      <c r="AI866" s="68"/>
      <c r="AJ866" s="68"/>
      <c r="AK866" s="68"/>
      <c r="AL866" s="68"/>
    </row>
    <row r="867" spans="1:38" ht="12.75" customHeight="1" x14ac:dyDescent="0.2">
      <c r="A867" s="68"/>
      <c r="P867" s="68"/>
      <c r="Q867" s="68"/>
      <c r="R867" s="68"/>
      <c r="S867" s="68"/>
      <c r="T867" s="68"/>
      <c r="U867" s="68"/>
      <c r="V867" s="68"/>
      <c r="W867" s="68"/>
      <c r="X867" s="68"/>
      <c r="Y867" s="68"/>
      <c r="Z867" s="68"/>
      <c r="AA867" s="68"/>
      <c r="AB867" s="68"/>
      <c r="AC867" s="68"/>
      <c r="AD867" s="68"/>
      <c r="AE867" s="68"/>
      <c r="AF867" s="68"/>
      <c r="AG867" s="68"/>
      <c r="AH867" s="68"/>
      <c r="AI867" s="68"/>
      <c r="AJ867" s="68"/>
      <c r="AK867" s="68"/>
      <c r="AL867" s="68"/>
    </row>
    <row r="868" spans="1:38" ht="12.75" customHeight="1" x14ac:dyDescent="0.2">
      <c r="A868" s="68"/>
      <c r="P868" s="68"/>
      <c r="Q868" s="68"/>
      <c r="R868" s="68"/>
      <c r="S868" s="68"/>
      <c r="T868" s="68"/>
      <c r="U868" s="68"/>
      <c r="V868" s="68"/>
      <c r="W868" s="68"/>
      <c r="X868" s="68"/>
      <c r="Y868" s="68"/>
      <c r="Z868" s="68"/>
      <c r="AA868" s="68"/>
      <c r="AB868" s="68"/>
      <c r="AC868" s="68"/>
      <c r="AD868" s="68"/>
      <c r="AE868" s="68"/>
      <c r="AF868" s="68"/>
      <c r="AG868" s="68"/>
      <c r="AH868" s="68"/>
      <c r="AI868" s="68"/>
      <c r="AJ868" s="68"/>
      <c r="AK868" s="68"/>
      <c r="AL868" s="68"/>
    </row>
    <row r="869" spans="1:38" ht="12.75" customHeight="1" x14ac:dyDescent="0.2">
      <c r="A869" s="68"/>
      <c r="P869" s="68"/>
      <c r="Q869" s="68"/>
      <c r="R869" s="68"/>
      <c r="S869" s="68"/>
      <c r="T869" s="68"/>
      <c r="U869" s="68"/>
      <c r="V869" s="68"/>
      <c r="W869" s="68"/>
      <c r="X869" s="68"/>
      <c r="Y869" s="68"/>
      <c r="Z869" s="68"/>
      <c r="AA869" s="68"/>
      <c r="AB869" s="68"/>
      <c r="AC869" s="68"/>
      <c r="AD869" s="68"/>
      <c r="AE869" s="68"/>
      <c r="AF869" s="68"/>
      <c r="AG869" s="68"/>
      <c r="AH869" s="68"/>
      <c r="AI869" s="68"/>
      <c r="AJ869" s="68"/>
      <c r="AK869" s="68"/>
      <c r="AL869" s="68"/>
    </row>
    <row r="870" spans="1:38" ht="12.75" customHeight="1" x14ac:dyDescent="0.2">
      <c r="A870" s="68"/>
      <c r="P870" s="68"/>
      <c r="Q870" s="68"/>
      <c r="R870" s="68"/>
      <c r="S870" s="68"/>
      <c r="T870" s="68"/>
      <c r="U870" s="68"/>
      <c r="V870" s="68"/>
      <c r="W870" s="68"/>
      <c r="X870" s="68"/>
      <c r="Y870" s="68"/>
      <c r="Z870" s="68"/>
      <c r="AA870" s="68"/>
      <c r="AB870" s="68"/>
      <c r="AC870" s="68"/>
      <c r="AD870" s="68"/>
      <c r="AE870" s="68"/>
      <c r="AF870" s="68"/>
      <c r="AG870" s="68"/>
      <c r="AH870" s="68"/>
      <c r="AI870" s="68"/>
      <c r="AJ870" s="68"/>
      <c r="AK870" s="68"/>
      <c r="AL870" s="68"/>
    </row>
    <row r="871" spans="1:38" ht="12.75" customHeight="1" x14ac:dyDescent="0.2">
      <c r="A871" s="68"/>
      <c r="P871" s="68"/>
      <c r="Q871" s="68"/>
      <c r="R871" s="68"/>
      <c r="S871" s="68"/>
      <c r="T871" s="68"/>
      <c r="U871" s="68"/>
      <c r="V871" s="68"/>
      <c r="W871" s="68"/>
      <c r="X871" s="68"/>
      <c r="Y871" s="68"/>
      <c r="Z871" s="68"/>
      <c r="AA871" s="68"/>
      <c r="AB871" s="68"/>
      <c r="AC871" s="68"/>
      <c r="AD871" s="68"/>
      <c r="AE871" s="68"/>
      <c r="AF871" s="68"/>
      <c r="AG871" s="68"/>
      <c r="AH871" s="68"/>
      <c r="AI871" s="68"/>
      <c r="AJ871" s="68"/>
      <c r="AK871" s="68"/>
      <c r="AL871" s="68"/>
    </row>
    <row r="872" spans="1:38" ht="12.75" customHeight="1" x14ac:dyDescent="0.2">
      <c r="A872" s="68"/>
      <c r="P872" s="68"/>
      <c r="Q872" s="68"/>
      <c r="R872" s="68"/>
      <c r="S872" s="68"/>
      <c r="T872" s="68"/>
      <c r="U872" s="68"/>
      <c r="V872" s="68"/>
      <c r="W872" s="68"/>
      <c r="X872" s="68"/>
      <c r="Y872" s="68"/>
      <c r="Z872" s="68"/>
      <c r="AA872" s="68"/>
      <c r="AB872" s="68"/>
      <c r="AC872" s="68"/>
      <c r="AD872" s="68"/>
      <c r="AE872" s="68"/>
      <c r="AF872" s="68"/>
      <c r="AG872" s="68"/>
      <c r="AH872" s="68"/>
      <c r="AI872" s="68"/>
      <c r="AJ872" s="68"/>
      <c r="AK872" s="68"/>
      <c r="AL872" s="68"/>
    </row>
    <row r="873" spans="1:38" ht="12.75" customHeight="1" x14ac:dyDescent="0.2">
      <c r="A873" s="68"/>
      <c r="P873" s="68"/>
      <c r="Q873" s="68"/>
      <c r="R873" s="68"/>
      <c r="S873" s="68"/>
      <c r="T873" s="68"/>
      <c r="U873" s="68"/>
      <c r="V873" s="68"/>
      <c r="W873" s="68"/>
      <c r="X873" s="68"/>
      <c r="Y873" s="68"/>
      <c r="Z873" s="68"/>
      <c r="AA873" s="68"/>
      <c r="AB873" s="68"/>
      <c r="AC873" s="68"/>
      <c r="AD873" s="68"/>
      <c r="AE873" s="68"/>
      <c r="AF873" s="68"/>
      <c r="AG873" s="68"/>
      <c r="AH873" s="68"/>
      <c r="AI873" s="68"/>
      <c r="AJ873" s="68"/>
      <c r="AK873" s="68"/>
      <c r="AL873" s="68"/>
    </row>
    <row r="874" spans="1:38" ht="12.75" customHeight="1" x14ac:dyDescent="0.2">
      <c r="A874" s="68"/>
      <c r="P874" s="68"/>
      <c r="Q874" s="68"/>
      <c r="R874" s="68"/>
      <c r="S874" s="68"/>
      <c r="T874" s="68"/>
      <c r="U874" s="68"/>
      <c r="V874" s="68"/>
      <c r="W874" s="68"/>
      <c r="X874" s="68"/>
      <c r="Y874" s="68"/>
      <c r="Z874" s="68"/>
      <c r="AA874" s="68"/>
      <c r="AB874" s="68"/>
      <c r="AC874" s="68"/>
      <c r="AD874" s="68"/>
      <c r="AE874" s="68"/>
      <c r="AF874" s="68"/>
      <c r="AG874" s="68"/>
      <c r="AH874" s="68"/>
      <c r="AI874" s="68"/>
      <c r="AJ874" s="68"/>
      <c r="AK874" s="68"/>
      <c r="AL874" s="68"/>
    </row>
    <row r="875" spans="1:38" ht="12.75" customHeight="1" x14ac:dyDescent="0.2">
      <c r="A875" s="68"/>
      <c r="P875" s="68"/>
      <c r="Q875" s="68"/>
      <c r="R875" s="68"/>
      <c r="S875" s="68"/>
      <c r="T875" s="68"/>
      <c r="U875" s="68"/>
      <c r="V875" s="68"/>
      <c r="W875" s="68"/>
      <c r="X875" s="68"/>
      <c r="Y875" s="68"/>
      <c r="Z875" s="68"/>
      <c r="AA875" s="68"/>
      <c r="AB875" s="68"/>
      <c r="AC875" s="68"/>
      <c r="AD875" s="68"/>
      <c r="AE875" s="68"/>
      <c r="AF875" s="68"/>
      <c r="AG875" s="68"/>
      <c r="AH875" s="68"/>
      <c r="AI875" s="68"/>
      <c r="AJ875" s="68"/>
      <c r="AK875" s="68"/>
      <c r="AL875" s="68"/>
    </row>
    <row r="876" spans="1:38" ht="12.75" customHeight="1" x14ac:dyDescent="0.2">
      <c r="A876" s="68"/>
      <c r="P876" s="68"/>
      <c r="Q876" s="68"/>
      <c r="R876" s="68"/>
      <c r="S876" s="68"/>
      <c r="T876" s="68"/>
      <c r="U876" s="68"/>
      <c r="V876" s="68"/>
      <c r="W876" s="68"/>
      <c r="X876" s="68"/>
      <c r="Y876" s="68"/>
      <c r="Z876" s="68"/>
      <c r="AA876" s="68"/>
      <c r="AB876" s="68"/>
      <c r="AC876" s="68"/>
      <c r="AD876" s="68"/>
      <c r="AE876" s="68"/>
      <c r="AF876" s="68"/>
      <c r="AG876" s="68"/>
      <c r="AH876" s="68"/>
      <c r="AI876" s="68"/>
      <c r="AJ876" s="68"/>
      <c r="AK876" s="68"/>
      <c r="AL876" s="68"/>
    </row>
    <row r="877" spans="1:38" ht="12.75" customHeight="1" x14ac:dyDescent="0.2">
      <c r="A877" s="68"/>
      <c r="P877" s="68"/>
      <c r="Q877" s="68"/>
      <c r="R877" s="68"/>
      <c r="S877" s="68"/>
      <c r="T877" s="68"/>
      <c r="U877" s="68"/>
      <c r="V877" s="68"/>
      <c r="W877" s="68"/>
      <c r="X877" s="68"/>
      <c r="Y877" s="68"/>
      <c r="Z877" s="68"/>
      <c r="AA877" s="68"/>
      <c r="AB877" s="68"/>
      <c r="AC877" s="68"/>
      <c r="AD877" s="68"/>
      <c r="AE877" s="68"/>
      <c r="AF877" s="68"/>
      <c r="AG877" s="68"/>
      <c r="AH877" s="68"/>
      <c r="AI877" s="68"/>
      <c r="AJ877" s="68"/>
      <c r="AK877" s="68"/>
      <c r="AL877" s="68"/>
    </row>
    <row r="878" spans="1:38" ht="12.75" customHeight="1" x14ac:dyDescent="0.2">
      <c r="A878" s="68"/>
      <c r="P878" s="68"/>
      <c r="Q878" s="68"/>
      <c r="R878" s="68"/>
      <c r="S878" s="68"/>
      <c r="T878" s="68"/>
      <c r="U878" s="68"/>
      <c r="V878" s="68"/>
      <c r="W878" s="68"/>
      <c r="X878" s="68"/>
      <c r="Y878" s="68"/>
      <c r="Z878" s="68"/>
      <c r="AA878" s="68"/>
      <c r="AB878" s="68"/>
      <c r="AC878" s="68"/>
      <c r="AD878" s="68"/>
      <c r="AE878" s="68"/>
      <c r="AF878" s="68"/>
      <c r="AG878" s="68"/>
      <c r="AH878" s="68"/>
      <c r="AI878" s="68"/>
      <c r="AJ878" s="68"/>
      <c r="AK878" s="68"/>
      <c r="AL878" s="68"/>
    </row>
    <row r="879" spans="1:38" ht="12.75" customHeight="1" x14ac:dyDescent="0.2">
      <c r="A879" s="68"/>
      <c r="P879" s="68"/>
      <c r="Q879" s="68"/>
      <c r="R879" s="68"/>
      <c r="S879" s="68"/>
      <c r="T879" s="68"/>
      <c r="U879" s="68"/>
      <c r="V879" s="68"/>
      <c r="W879" s="68"/>
      <c r="X879" s="68"/>
      <c r="Y879" s="68"/>
      <c r="Z879" s="68"/>
      <c r="AA879" s="68"/>
      <c r="AB879" s="68"/>
      <c r="AC879" s="68"/>
      <c r="AD879" s="68"/>
      <c r="AE879" s="68"/>
      <c r="AF879" s="68"/>
      <c r="AG879" s="68"/>
      <c r="AH879" s="68"/>
      <c r="AI879" s="68"/>
      <c r="AJ879" s="68"/>
      <c r="AK879" s="68"/>
      <c r="AL879" s="68"/>
    </row>
    <row r="880" spans="1:38" ht="12.75" customHeight="1" x14ac:dyDescent="0.2">
      <c r="A880" s="68"/>
      <c r="P880" s="68"/>
      <c r="Q880" s="68"/>
      <c r="R880" s="68"/>
      <c r="S880" s="68"/>
      <c r="T880" s="68"/>
      <c r="U880" s="68"/>
      <c r="V880" s="68"/>
      <c r="W880" s="68"/>
      <c r="X880" s="68"/>
      <c r="Y880" s="68"/>
      <c r="Z880" s="68"/>
      <c r="AA880" s="68"/>
      <c r="AB880" s="68"/>
      <c r="AC880" s="68"/>
      <c r="AD880" s="68"/>
      <c r="AE880" s="68"/>
      <c r="AF880" s="68"/>
      <c r="AG880" s="68"/>
      <c r="AH880" s="68"/>
      <c r="AI880" s="68"/>
      <c r="AJ880" s="68"/>
      <c r="AK880" s="68"/>
      <c r="AL880" s="68"/>
    </row>
    <row r="881" spans="1:38" ht="12.75" customHeight="1" x14ac:dyDescent="0.2">
      <c r="A881" s="68"/>
      <c r="P881" s="68"/>
      <c r="Q881" s="68"/>
      <c r="R881" s="68"/>
      <c r="S881" s="68"/>
      <c r="T881" s="68"/>
      <c r="U881" s="68"/>
      <c r="V881" s="68"/>
      <c r="W881" s="68"/>
      <c r="X881" s="68"/>
      <c r="Y881" s="68"/>
      <c r="Z881" s="68"/>
      <c r="AA881" s="68"/>
      <c r="AB881" s="68"/>
      <c r="AC881" s="68"/>
      <c r="AD881" s="68"/>
      <c r="AE881" s="68"/>
      <c r="AF881" s="68"/>
      <c r="AG881" s="68"/>
      <c r="AH881" s="68"/>
      <c r="AI881" s="68"/>
      <c r="AJ881" s="68"/>
      <c r="AK881" s="68"/>
      <c r="AL881" s="68"/>
    </row>
    <row r="882" spans="1:38" ht="12.75" customHeight="1" x14ac:dyDescent="0.2">
      <c r="A882" s="68"/>
      <c r="P882" s="68"/>
      <c r="Q882" s="68"/>
      <c r="R882" s="68"/>
      <c r="S882" s="68"/>
      <c r="T882" s="68"/>
      <c r="U882" s="68"/>
      <c r="V882" s="68"/>
      <c r="W882" s="68"/>
      <c r="X882" s="68"/>
      <c r="Y882" s="68"/>
      <c r="Z882" s="68"/>
      <c r="AA882" s="68"/>
      <c r="AB882" s="68"/>
      <c r="AC882" s="68"/>
      <c r="AD882" s="68"/>
      <c r="AE882" s="68"/>
      <c r="AF882" s="68"/>
      <c r="AG882" s="68"/>
      <c r="AH882" s="68"/>
      <c r="AI882" s="68"/>
      <c r="AJ882" s="68"/>
      <c r="AK882" s="68"/>
      <c r="AL882" s="68"/>
    </row>
    <row r="883" spans="1:38" ht="12.75" customHeight="1" x14ac:dyDescent="0.2">
      <c r="A883" s="68"/>
      <c r="P883" s="68"/>
      <c r="Q883" s="68"/>
      <c r="R883" s="68"/>
      <c r="S883" s="68"/>
      <c r="T883" s="68"/>
      <c r="U883" s="68"/>
      <c r="V883" s="68"/>
      <c r="W883" s="68"/>
      <c r="X883" s="68"/>
      <c r="Y883" s="68"/>
      <c r="Z883" s="68"/>
      <c r="AA883" s="68"/>
      <c r="AB883" s="68"/>
      <c r="AC883" s="68"/>
      <c r="AD883" s="68"/>
      <c r="AE883" s="68"/>
      <c r="AF883" s="68"/>
      <c r="AG883" s="68"/>
      <c r="AH883" s="68"/>
      <c r="AI883" s="68"/>
      <c r="AJ883" s="68"/>
      <c r="AK883" s="68"/>
      <c r="AL883" s="68"/>
    </row>
    <row r="884" spans="1:38" ht="12.75" customHeight="1" x14ac:dyDescent="0.2">
      <c r="A884" s="68"/>
      <c r="P884" s="68"/>
      <c r="Q884" s="68"/>
      <c r="R884" s="68"/>
      <c r="S884" s="68"/>
      <c r="T884" s="68"/>
      <c r="U884" s="68"/>
      <c r="V884" s="68"/>
      <c r="W884" s="68"/>
      <c r="X884" s="68"/>
      <c r="Y884" s="68"/>
      <c r="Z884" s="68"/>
      <c r="AA884" s="68"/>
      <c r="AB884" s="68"/>
      <c r="AC884" s="68"/>
      <c r="AD884" s="68"/>
      <c r="AE884" s="68"/>
      <c r="AF884" s="68"/>
      <c r="AG884" s="68"/>
      <c r="AH884" s="68"/>
      <c r="AI884" s="68"/>
      <c r="AJ884" s="68"/>
      <c r="AK884" s="68"/>
      <c r="AL884" s="68"/>
    </row>
    <row r="885" spans="1:38" ht="12.75" customHeight="1" x14ac:dyDescent="0.2">
      <c r="A885" s="68"/>
      <c r="P885" s="68"/>
      <c r="Q885" s="68"/>
      <c r="R885" s="68"/>
      <c r="S885" s="68"/>
      <c r="T885" s="68"/>
      <c r="U885" s="68"/>
      <c r="V885" s="68"/>
      <c r="W885" s="68"/>
      <c r="X885" s="68"/>
      <c r="Y885" s="68"/>
      <c r="Z885" s="68"/>
      <c r="AA885" s="68"/>
      <c r="AB885" s="68"/>
      <c r="AC885" s="68"/>
      <c r="AD885" s="68"/>
      <c r="AE885" s="68"/>
      <c r="AF885" s="68"/>
      <c r="AG885" s="68"/>
      <c r="AH885" s="68"/>
      <c r="AI885" s="68"/>
      <c r="AJ885" s="68"/>
      <c r="AK885" s="68"/>
      <c r="AL885" s="68"/>
    </row>
    <row r="886" spans="1:38" ht="12.75" customHeight="1" x14ac:dyDescent="0.2">
      <c r="A886" s="68"/>
      <c r="P886" s="68"/>
      <c r="Q886" s="68"/>
      <c r="R886" s="68"/>
      <c r="S886" s="68"/>
      <c r="T886" s="68"/>
      <c r="U886" s="68"/>
      <c r="V886" s="68"/>
      <c r="W886" s="68"/>
      <c r="X886" s="68"/>
      <c r="Y886" s="68"/>
      <c r="Z886" s="68"/>
      <c r="AA886" s="68"/>
      <c r="AB886" s="68"/>
      <c r="AC886" s="68"/>
      <c r="AD886" s="68"/>
      <c r="AE886" s="68"/>
      <c r="AF886" s="68"/>
      <c r="AG886" s="68"/>
      <c r="AH886" s="68"/>
      <c r="AI886" s="68"/>
      <c r="AJ886" s="68"/>
      <c r="AK886" s="68"/>
      <c r="AL886" s="68"/>
    </row>
    <row r="887" spans="1:38" ht="12.75" customHeight="1" x14ac:dyDescent="0.2">
      <c r="A887" s="68"/>
      <c r="P887" s="68"/>
      <c r="Q887" s="68"/>
      <c r="R887" s="68"/>
      <c r="S887" s="68"/>
      <c r="T887" s="68"/>
      <c r="U887" s="68"/>
      <c r="V887" s="68"/>
      <c r="W887" s="68"/>
      <c r="X887" s="68"/>
      <c r="Y887" s="68"/>
      <c r="Z887" s="68"/>
      <c r="AA887" s="68"/>
      <c r="AB887" s="68"/>
      <c r="AC887" s="68"/>
      <c r="AD887" s="68"/>
      <c r="AE887" s="68"/>
      <c r="AF887" s="68"/>
      <c r="AG887" s="68"/>
      <c r="AH887" s="68"/>
      <c r="AI887" s="68"/>
      <c r="AJ887" s="68"/>
      <c r="AK887" s="68"/>
      <c r="AL887" s="68"/>
    </row>
    <row r="888" spans="1:38" ht="12.75" customHeight="1" x14ac:dyDescent="0.2">
      <c r="A888" s="68"/>
      <c r="P888" s="68"/>
      <c r="Q888" s="68"/>
      <c r="R888" s="68"/>
      <c r="S888" s="68"/>
      <c r="T888" s="68"/>
      <c r="U888" s="68"/>
      <c r="V888" s="68"/>
      <c r="W888" s="68"/>
      <c r="X888" s="68"/>
      <c r="Y888" s="68"/>
      <c r="Z888" s="68"/>
      <c r="AA888" s="68"/>
      <c r="AB888" s="68"/>
      <c r="AC888" s="68"/>
      <c r="AD888" s="68"/>
      <c r="AE888" s="68"/>
      <c r="AF888" s="68"/>
      <c r="AG888" s="68"/>
      <c r="AH888" s="68"/>
      <c r="AI888" s="68"/>
      <c r="AJ888" s="68"/>
      <c r="AK888" s="68"/>
      <c r="AL888" s="68"/>
    </row>
    <row r="889" spans="1:38" ht="12.75" customHeight="1" x14ac:dyDescent="0.2">
      <c r="A889" s="68"/>
      <c r="P889" s="68"/>
      <c r="Q889" s="68"/>
      <c r="R889" s="68"/>
      <c r="S889" s="68"/>
      <c r="T889" s="68"/>
      <c r="U889" s="68"/>
      <c r="V889" s="68"/>
      <c r="W889" s="68"/>
      <c r="X889" s="68"/>
      <c r="Y889" s="68"/>
      <c r="Z889" s="68"/>
      <c r="AA889" s="68"/>
      <c r="AB889" s="68"/>
      <c r="AC889" s="68"/>
      <c r="AD889" s="68"/>
      <c r="AE889" s="68"/>
      <c r="AF889" s="68"/>
      <c r="AG889" s="68"/>
      <c r="AH889" s="68"/>
      <c r="AI889" s="68"/>
      <c r="AJ889" s="68"/>
      <c r="AK889" s="68"/>
      <c r="AL889" s="68"/>
    </row>
    <row r="890" spans="1:38" ht="12.75" customHeight="1" x14ac:dyDescent="0.2">
      <c r="A890" s="68"/>
      <c r="P890" s="68"/>
      <c r="Q890" s="68"/>
      <c r="R890" s="68"/>
      <c r="S890" s="68"/>
      <c r="T890" s="68"/>
      <c r="U890" s="68"/>
      <c r="V890" s="68"/>
      <c r="W890" s="68"/>
      <c r="X890" s="68"/>
      <c r="Y890" s="68"/>
      <c r="Z890" s="68"/>
      <c r="AA890" s="68"/>
      <c r="AB890" s="68"/>
      <c r="AC890" s="68"/>
      <c r="AD890" s="68"/>
      <c r="AE890" s="68"/>
      <c r="AF890" s="68"/>
      <c r="AG890" s="68"/>
      <c r="AH890" s="68"/>
      <c r="AI890" s="68"/>
      <c r="AJ890" s="68"/>
      <c r="AK890" s="68"/>
      <c r="AL890" s="68"/>
    </row>
    <row r="891" spans="1:38" ht="12.75" customHeight="1" x14ac:dyDescent="0.2">
      <c r="A891" s="68"/>
      <c r="P891" s="68"/>
      <c r="Q891" s="68"/>
      <c r="R891" s="68"/>
      <c r="S891" s="68"/>
      <c r="T891" s="68"/>
      <c r="U891" s="68"/>
      <c r="V891" s="68"/>
      <c r="W891" s="68"/>
      <c r="X891" s="68"/>
      <c r="Y891" s="68"/>
      <c r="Z891" s="68"/>
      <c r="AA891" s="68"/>
      <c r="AB891" s="68"/>
      <c r="AC891" s="68"/>
      <c r="AD891" s="68"/>
      <c r="AE891" s="68"/>
      <c r="AF891" s="68"/>
      <c r="AG891" s="68"/>
      <c r="AH891" s="68"/>
      <c r="AI891" s="68"/>
      <c r="AJ891" s="68"/>
      <c r="AK891" s="68"/>
      <c r="AL891" s="68"/>
    </row>
    <row r="892" spans="1:38" ht="12.75" customHeight="1" x14ac:dyDescent="0.2">
      <c r="A892" s="68"/>
      <c r="P892" s="68"/>
      <c r="Q892" s="68"/>
      <c r="R892" s="68"/>
      <c r="S892" s="68"/>
      <c r="T892" s="68"/>
      <c r="U892" s="68"/>
      <c r="V892" s="68"/>
      <c r="W892" s="68"/>
      <c r="X892" s="68"/>
      <c r="Y892" s="68"/>
      <c r="Z892" s="68"/>
      <c r="AA892" s="68"/>
      <c r="AB892" s="68"/>
      <c r="AC892" s="68"/>
      <c r="AD892" s="68"/>
      <c r="AE892" s="68"/>
      <c r="AF892" s="68"/>
      <c r="AG892" s="68"/>
      <c r="AH892" s="68"/>
      <c r="AI892" s="68"/>
      <c r="AJ892" s="68"/>
      <c r="AK892" s="68"/>
      <c r="AL892" s="68"/>
    </row>
    <row r="893" spans="1:38" ht="12.75" customHeight="1" x14ac:dyDescent="0.2">
      <c r="A893" s="68"/>
      <c r="P893" s="68"/>
      <c r="Q893" s="68"/>
      <c r="R893" s="68"/>
      <c r="S893" s="68"/>
      <c r="T893" s="68"/>
      <c r="U893" s="68"/>
      <c r="V893" s="68"/>
      <c r="W893" s="68"/>
      <c r="X893" s="68"/>
      <c r="Y893" s="68"/>
      <c r="Z893" s="68"/>
      <c r="AA893" s="68"/>
      <c r="AB893" s="68"/>
      <c r="AC893" s="68"/>
      <c r="AD893" s="68"/>
      <c r="AE893" s="68"/>
      <c r="AF893" s="68"/>
      <c r="AG893" s="68"/>
      <c r="AH893" s="68"/>
      <c r="AI893" s="68"/>
      <c r="AJ893" s="68"/>
      <c r="AK893" s="68"/>
      <c r="AL893" s="68"/>
    </row>
    <row r="894" spans="1:38" ht="12.75" customHeight="1" x14ac:dyDescent="0.2">
      <c r="A894" s="68"/>
      <c r="P894" s="68"/>
      <c r="Q894" s="68"/>
      <c r="R894" s="68"/>
      <c r="S894" s="68"/>
      <c r="T894" s="68"/>
      <c r="U894" s="68"/>
      <c r="V894" s="68"/>
      <c r="W894" s="68"/>
      <c r="X894" s="68"/>
      <c r="Y894" s="68"/>
      <c r="Z894" s="68"/>
      <c r="AA894" s="68"/>
      <c r="AB894" s="68"/>
      <c r="AC894" s="68"/>
      <c r="AD894" s="68"/>
      <c r="AE894" s="68"/>
      <c r="AF894" s="68"/>
      <c r="AG894" s="68"/>
      <c r="AH894" s="68"/>
      <c r="AI894" s="68"/>
      <c r="AJ894" s="68"/>
      <c r="AK894" s="68"/>
      <c r="AL894" s="68"/>
    </row>
    <row r="895" spans="1:38" ht="12.75" customHeight="1" x14ac:dyDescent="0.2">
      <c r="A895" s="68"/>
      <c r="P895" s="68"/>
      <c r="Q895" s="68"/>
      <c r="R895" s="68"/>
      <c r="S895" s="68"/>
      <c r="T895" s="68"/>
      <c r="U895" s="68"/>
      <c r="V895" s="68"/>
      <c r="W895" s="68"/>
      <c r="X895" s="68"/>
      <c r="Y895" s="68"/>
      <c r="Z895" s="68"/>
      <c r="AA895" s="68"/>
      <c r="AB895" s="68"/>
      <c r="AC895" s="68"/>
      <c r="AD895" s="68"/>
      <c r="AE895" s="68"/>
      <c r="AF895" s="68"/>
      <c r="AG895" s="68"/>
      <c r="AH895" s="68"/>
      <c r="AI895" s="68"/>
      <c r="AJ895" s="68"/>
      <c r="AK895" s="68"/>
      <c r="AL895" s="68"/>
    </row>
    <row r="896" spans="1:38" ht="12.75" customHeight="1" x14ac:dyDescent="0.2">
      <c r="A896" s="68"/>
      <c r="P896" s="68"/>
      <c r="Q896" s="68"/>
      <c r="R896" s="68"/>
      <c r="S896" s="68"/>
      <c r="T896" s="68"/>
      <c r="U896" s="68"/>
      <c r="V896" s="68"/>
      <c r="W896" s="68"/>
      <c r="X896" s="68"/>
      <c r="Y896" s="68"/>
      <c r="Z896" s="68"/>
      <c r="AA896" s="68"/>
      <c r="AB896" s="68"/>
      <c r="AC896" s="68"/>
      <c r="AD896" s="68"/>
      <c r="AE896" s="68"/>
      <c r="AF896" s="68"/>
      <c r="AG896" s="68"/>
      <c r="AH896" s="68"/>
      <c r="AI896" s="68"/>
      <c r="AJ896" s="68"/>
      <c r="AK896" s="68"/>
      <c r="AL896" s="68"/>
    </row>
    <row r="897" spans="1:38" ht="12.75" customHeight="1" x14ac:dyDescent="0.2">
      <c r="A897" s="68"/>
      <c r="P897" s="68"/>
      <c r="Q897" s="68"/>
      <c r="R897" s="68"/>
      <c r="S897" s="68"/>
      <c r="T897" s="68"/>
      <c r="U897" s="68"/>
      <c r="V897" s="68"/>
      <c r="W897" s="68"/>
      <c r="X897" s="68"/>
      <c r="Y897" s="68"/>
      <c r="Z897" s="68"/>
      <c r="AA897" s="68"/>
      <c r="AB897" s="68"/>
      <c r="AC897" s="68"/>
      <c r="AD897" s="68"/>
      <c r="AE897" s="68"/>
      <c r="AF897" s="68"/>
      <c r="AG897" s="68"/>
      <c r="AH897" s="68"/>
      <c r="AI897" s="68"/>
      <c r="AJ897" s="68"/>
      <c r="AK897" s="68"/>
      <c r="AL897" s="68"/>
    </row>
    <row r="898" spans="1:38" ht="12.75" customHeight="1" x14ac:dyDescent="0.2">
      <c r="A898" s="68"/>
      <c r="P898" s="68"/>
      <c r="Q898" s="68"/>
      <c r="R898" s="68"/>
      <c r="S898" s="68"/>
      <c r="T898" s="68"/>
      <c r="U898" s="68"/>
      <c r="V898" s="68"/>
      <c r="W898" s="68"/>
      <c r="X898" s="68"/>
      <c r="Y898" s="68"/>
      <c r="Z898" s="68"/>
      <c r="AA898" s="68"/>
      <c r="AB898" s="68"/>
      <c r="AC898" s="68"/>
      <c r="AD898" s="68"/>
      <c r="AE898" s="68"/>
      <c r="AF898" s="68"/>
      <c r="AG898" s="68"/>
      <c r="AH898" s="68"/>
      <c r="AI898" s="68"/>
      <c r="AJ898" s="68"/>
      <c r="AK898" s="68"/>
      <c r="AL898" s="68"/>
    </row>
    <row r="899" spans="1:38" ht="12.75" customHeight="1" x14ac:dyDescent="0.2">
      <c r="A899" s="68"/>
      <c r="P899" s="68"/>
      <c r="Q899" s="68"/>
      <c r="R899" s="68"/>
      <c r="S899" s="68"/>
      <c r="T899" s="68"/>
      <c r="U899" s="68"/>
      <c r="V899" s="68"/>
      <c r="W899" s="68"/>
      <c r="X899" s="68"/>
      <c r="Y899" s="68"/>
      <c r="Z899" s="68"/>
      <c r="AA899" s="68"/>
      <c r="AB899" s="68"/>
      <c r="AC899" s="68"/>
      <c r="AD899" s="68"/>
      <c r="AE899" s="68"/>
      <c r="AF899" s="68"/>
      <c r="AG899" s="68"/>
      <c r="AH899" s="68"/>
      <c r="AI899" s="68"/>
      <c r="AJ899" s="68"/>
      <c r="AK899" s="68"/>
      <c r="AL899" s="68"/>
    </row>
    <row r="900" spans="1:38" ht="12.75" customHeight="1" x14ac:dyDescent="0.2">
      <c r="A900" s="68"/>
      <c r="P900" s="68"/>
      <c r="Q900" s="68"/>
      <c r="R900" s="68"/>
      <c r="S900" s="68"/>
      <c r="T900" s="68"/>
      <c r="U900" s="68"/>
      <c r="V900" s="68"/>
      <c r="W900" s="68"/>
      <c r="X900" s="68"/>
      <c r="Y900" s="68"/>
      <c r="Z900" s="68"/>
      <c r="AA900" s="68"/>
      <c r="AB900" s="68"/>
      <c r="AC900" s="68"/>
      <c r="AD900" s="68"/>
      <c r="AE900" s="68"/>
      <c r="AF900" s="68"/>
      <c r="AG900" s="68"/>
      <c r="AH900" s="68"/>
      <c r="AI900" s="68"/>
      <c r="AJ900" s="68"/>
      <c r="AK900" s="68"/>
      <c r="AL900" s="68"/>
    </row>
    <row r="901" spans="1:38" ht="12.75" customHeight="1" x14ac:dyDescent="0.2">
      <c r="A901" s="68"/>
      <c r="P901" s="68"/>
      <c r="Q901" s="68"/>
      <c r="R901" s="68"/>
      <c r="S901" s="68"/>
      <c r="T901" s="68"/>
      <c r="U901" s="68"/>
      <c r="V901" s="68"/>
      <c r="W901" s="68"/>
      <c r="X901" s="68"/>
      <c r="Y901" s="68"/>
      <c r="Z901" s="68"/>
      <c r="AA901" s="68"/>
      <c r="AB901" s="68"/>
      <c r="AC901" s="68"/>
      <c r="AD901" s="68"/>
      <c r="AE901" s="68"/>
      <c r="AF901" s="68"/>
      <c r="AG901" s="68"/>
      <c r="AH901" s="68"/>
      <c r="AI901" s="68"/>
      <c r="AJ901" s="68"/>
      <c r="AK901" s="68"/>
      <c r="AL901" s="68"/>
    </row>
    <row r="902" spans="1:38" ht="12.75" customHeight="1" x14ac:dyDescent="0.2">
      <c r="A902" s="68"/>
      <c r="P902" s="68"/>
      <c r="Q902" s="68"/>
      <c r="R902" s="68"/>
      <c r="S902" s="68"/>
      <c r="T902" s="68"/>
      <c r="U902" s="68"/>
      <c r="V902" s="68"/>
      <c r="W902" s="68"/>
      <c r="X902" s="68"/>
      <c r="Y902" s="68"/>
      <c r="Z902" s="68"/>
      <c r="AA902" s="68"/>
      <c r="AB902" s="68"/>
      <c r="AC902" s="68"/>
      <c r="AD902" s="68"/>
      <c r="AE902" s="68"/>
      <c r="AF902" s="68"/>
      <c r="AG902" s="68"/>
      <c r="AH902" s="68"/>
      <c r="AI902" s="68"/>
      <c r="AJ902" s="68"/>
      <c r="AK902" s="68"/>
      <c r="AL902" s="68"/>
    </row>
    <row r="903" spans="1:38" ht="12.75" customHeight="1" x14ac:dyDescent="0.2">
      <c r="A903" s="68"/>
      <c r="P903" s="68"/>
      <c r="Q903" s="68"/>
      <c r="R903" s="68"/>
      <c r="S903" s="68"/>
      <c r="T903" s="68"/>
      <c r="U903" s="68"/>
      <c r="V903" s="68"/>
      <c r="W903" s="68"/>
      <c r="X903" s="68"/>
      <c r="Y903" s="68"/>
      <c r="Z903" s="68"/>
      <c r="AA903" s="68"/>
      <c r="AB903" s="68"/>
      <c r="AC903" s="68"/>
      <c r="AD903" s="68"/>
      <c r="AE903" s="68"/>
      <c r="AF903" s="68"/>
      <c r="AG903" s="68"/>
      <c r="AH903" s="68"/>
      <c r="AI903" s="68"/>
      <c r="AJ903" s="68"/>
      <c r="AK903" s="68"/>
      <c r="AL903" s="68"/>
    </row>
    <row r="904" spans="1:38" ht="12.75" customHeight="1" x14ac:dyDescent="0.2">
      <c r="A904" s="68"/>
      <c r="P904" s="68"/>
      <c r="Q904" s="68"/>
      <c r="R904" s="68"/>
      <c r="S904" s="68"/>
      <c r="T904" s="68"/>
      <c r="U904" s="68"/>
      <c r="V904" s="68"/>
      <c r="W904" s="68"/>
      <c r="X904" s="68"/>
      <c r="Y904" s="68"/>
      <c r="Z904" s="68"/>
      <c r="AA904" s="68"/>
      <c r="AB904" s="68"/>
      <c r="AC904" s="68"/>
      <c r="AD904" s="68"/>
      <c r="AE904" s="68"/>
      <c r="AF904" s="68"/>
      <c r="AG904" s="68"/>
      <c r="AH904" s="68"/>
      <c r="AI904" s="68"/>
      <c r="AJ904" s="68"/>
      <c r="AK904" s="68"/>
      <c r="AL904" s="68"/>
    </row>
    <row r="905" spans="1:38" ht="12.75" customHeight="1" x14ac:dyDescent="0.2">
      <c r="A905" s="68"/>
      <c r="P905" s="68"/>
      <c r="Q905" s="68"/>
      <c r="R905" s="68"/>
      <c r="S905" s="68"/>
      <c r="T905" s="68"/>
      <c r="U905" s="68"/>
      <c r="V905" s="68"/>
      <c r="W905" s="68"/>
      <c r="X905" s="68"/>
      <c r="Y905" s="68"/>
      <c r="Z905" s="68"/>
      <c r="AA905" s="68"/>
      <c r="AB905" s="68"/>
      <c r="AC905" s="68"/>
      <c r="AD905" s="68"/>
      <c r="AE905" s="68"/>
      <c r="AF905" s="68"/>
      <c r="AG905" s="68"/>
      <c r="AH905" s="68"/>
      <c r="AI905" s="68"/>
      <c r="AJ905" s="68"/>
      <c r="AK905" s="68"/>
      <c r="AL905" s="68"/>
    </row>
    <row r="906" spans="1:38" ht="12.75" customHeight="1" x14ac:dyDescent="0.2">
      <c r="A906" s="68"/>
      <c r="P906" s="68"/>
      <c r="Q906" s="68"/>
      <c r="R906" s="68"/>
      <c r="S906" s="68"/>
      <c r="T906" s="68"/>
      <c r="U906" s="68"/>
      <c r="V906" s="68"/>
      <c r="W906" s="68"/>
      <c r="X906" s="68"/>
      <c r="Y906" s="68"/>
      <c r="Z906" s="68"/>
      <c r="AA906" s="68"/>
      <c r="AB906" s="68"/>
      <c r="AC906" s="68"/>
      <c r="AD906" s="68"/>
      <c r="AE906" s="68"/>
      <c r="AF906" s="68"/>
      <c r="AG906" s="68"/>
      <c r="AH906" s="68"/>
      <c r="AI906" s="68"/>
      <c r="AJ906" s="68"/>
      <c r="AK906" s="68"/>
      <c r="AL906" s="68"/>
    </row>
    <row r="907" spans="1:38" ht="12.75" customHeight="1" x14ac:dyDescent="0.2">
      <c r="A907" s="68"/>
      <c r="P907" s="68"/>
      <c r="Q907" s="68"/>
      <c r="R907" s="68"/>
      <c r="S907" s="68"/>
      <c r="T907" s="68"/>
      <c r="U907" s="68"/>
      <c r="V907" s="68"/>
      <c r="W907" s="68"/>
      <c r="X907" s="68"/>
      <c r="Y907" s="68"/>
      <c r="Z907" s="68"/>
      <c r="AA907" s="68"/>
      <c r="AB907" s="68"/>
      <c r="AC907" s="68"/>
      <c r="AD907" s="68"/>
      <c r="AE907" s="68"/>
      <c r="AF907" s="68"/>
      <c r="AG907" s="68"/>
      <c r="AH907" s="68"/>
      <c r="AI907" s="68"/>
      <c r="AJ907" s="68"/>
      <c r="AK907" s="68"/>
      <c r="AL907" s="68"/>
    </row>
    <row r="908" spans="1:38" ht="12.75" customHeight="1" x14ac:dyDescent="0.2">
      <c r="A908" s="68"/>
      <c r="P908" s="68"/>
      <c r="Q908" s="68"/>
      <c r="R908" s="68"/>
      <c r="S908" s="68"/>
      <c r="T908" s="68"/>
      <c r="U908" s="68"/>
      <c r="V908" s="68"/>
      <c r="W908" s="68"/>
      <c r="X908" s="68"/>
      <c r="Y908" s="68"/>
      <c r="Z908" s="68"/>
      <c r="AA908" s="68"/>
      <c r="AB908" s="68"/>
      <c r="AC908" s="68"/>
      <c r="AD908" s="68"/>
      <c r="AE908" s="68"/>
      <c r="AF908" s="68"/>
      <c r="AG908" s="68"/>
      <c r="AH908" s="68"/>
      <c r="AI908" s="68"/>
      <c r="AJ908" s="68"/>
      <c r="AK908" s="68"/>
      <c r="AL908" s="68"/>
    </row>
    <row r="909" spans="1:38" ht="12.75" customHeight="1" x14ac:dyDescent="0.2">
      <c r="A909" s="68"/>
      <c r="P909" s="68"/>
      <c r="Q909" s="68"/>
      <c r="R909" s="68"/>
      <c r="S909" s="68"/>
      <c r="T909" s="68"/>
      <c r="U909" s="68"/>
      <c r="V909" s="68"/>
      <c r="W909" s="68"/>
      <c r="X909" s="68"/>
      <c r="Y909" s="68"/>
      <c r="Z909" s="68"/>
      <c r="AA909" s="68"/>
      <c r="AB909" s="68"/>
      <c r="AC909" s="68"/>
      <c r="AD909" s="68"/>
      <c r="AE909" s="68"/>
      <c r="AF909" s="68"/>
      <c r="AG909" s="68"/>
      <c r="AH909" s="68"/>
      <c r="AI909" s="68"/>
      <c r="AJ909" s="68"/>
      <c r="AK909" s="68"/>
      <c r="AL909" s="68"/>
    </row>
    <row r="910" spans="1:38" ht="12.75" customHeight="1" x14ac:dyDescent="0.2">
      <c r="A910" s="68"/>
      <c r="P910" s="68"/>
      <c r="Q910" s="68"/>
      <c r="R910" s="68"/>
      <c r="S910" s="68"/>
      <c r="T910" s="68"/>
      <c r="U910" s="68"/>
      <c r="V910" s="68"/>
      <c r="W910" s="68"/>
      <c r="X910" s="68"/>
      <c r="Y910" s="68"/>
      <c r="Z910" s="68"/>
      <c r="AA910" s="68"/>
      <c r="AB910" s="68"/>
      <c r="AC910" s="68"/>
      <c r="AD910" s="68"/>
      <c r="AE910" s="68"/>
      <c r="AF910" s="68"/>
      <c r="AG910" s="68"/>
      <c r="AH910" s="68"/>
      <c r="AI910" s="68"/>
      <c r="AJ910" s="68"/>
      <c r="AK910" s="68"/>
      <c r="AL910" s="68"/>
    </row>
    <row r="911" spans="1:38" ht="12.75" customHeight="1" x14ac:dyDescent="0.2">
      <c r="A911" s="68"/>
      <c r="P911" s="68"/>
      <c r="Q911" s="68"/>
      <c r="R911" s="68"/>
      <c r="S911" s="68"/>
      <c r="T911" s="68"/>
      <c r="U911" s="68"/>
      <c r="V911" s="68"/>
      <c r="W911" s="68"/>
      <c r="X911" s="68"/>
      <c r="Y911" s="68"/>
      <c r="Z911" s="68"/>
      <c r="AA911" s="68"/>
      <c r="AB911" s="68"/>
      <c r="AC911" s="68"/>
      <c r="AD911" s="68"/>
      <c r="AE911" s="68"/>
      <c r="AF911" s="68"/>
      <c r="AG911" s="68"/>
      <c r="AH911" s="68"/>
      <c r="AI911" s="68"/>
      <c r="AJ911" s="68"/>
      <c r="AK911" s="68"/>
      <c r="AL911" s="68"/>
    </row>
    <row r="912" spans="1:38" ht="12.75" customHeight="1" x14ac:dyDescent="0.2">
      <c r="A912" s="68"/>
      <c r="P912" s="68"/>
      <c r="Q912" s="68"/>
      <c r="R912" s="68"/>
      <c r="S912" s="68"/>
      <c r="T912" s="68"/>
      <c r="U912" s="68"/>
      <c r="V912" s="68"/>
      <c r="W912" s="68"/>
      <c r="X912" s="68"/>
      <c r="Y912" s="68"/>
      <c r="Z912" s="68"/>
      <c r="AA912" s="68"/>
      <c r="AB912" s="68"/>
      <c r="AC912" s="68"/>
      <c r="AD912" s="68"/>
      <c r="AE912" s="68"/>
      <c r="AF912" s="68"/>
      <c r="AG912" s="68"/>
      <c r="AH912" s="68"/>
      <c r="AI912" s="68"/>
      <c r="AJ912" s="68"/>
      <c r="AK912" s="68"/>
      <c r="AL912" s="68"/>
    </row>
    <row r="913" spans="1:38" ht="12.75" customHeight="1" x14ac:dyDescent="0.2">
      <c r="A913" s="68"/>
      <c r="P913" s="68"/>
      <c r="Q913" s="68"/>
      <c r="R913" s="68"/>
      <c r="S913" s="68"/>
      <c r="T913" s="68"/>
      <c r="U913" s="68"/>
      <c r="V913" s="68"/>
      <c r="W913" s="68"/>
      <c r="X913" s="68"/>
      <c r="Y913" s="68"/>
      <c r="Z913" s="68"/>
      <c r="AA913" s="68"/>
      <c r="AB913" s="68"/>
      <c r="AC913" s="68"/>
      <c r="AD913" s="68"/>
      <c r="AE913" s="68"/>
      <c r="AF913" s="68"/>
      <c r="AG913" s="68"/>
      <c r="AH913" s="68"/>
      <c r="AI913" s="68"/>
      <c r="AJ913" s="68"/>
      <c r="AK913" s="68"/>
      <c r="AL913" s="68"/>
    </row>
    <row r="914" spans="1:38" ht="12.75" customHeight="1" x14ac:dyDescent="0.2">
      <c r="A914" s="68"/>
      <c r="P914" s="68"/>
      <c r="Q914" s="68"/>
      <c r="R914" s="68"/>
      <c r="S914" s="68"/>
      <c r="T914" s="68"/>
      <c r="U914" s="68"/>
      <c r="V914" s="68"/>
      <c r="W914" s="68"/>
      <c r="X914" s="68"/>
      <c r="Y914" s="68"/>
      <c r="Z914" s="68"/>
      <c r="AA914" s="68"/>
      <c r="AB914" s="68"/>
      <c r="AC914" s="68"/>
      <c r="AD914" s="68"/>
      <c r="AE914" s="68"/>
      <c r="AF914" s="68"/>
      <c r="AG914" s="68"/>
      <c r="AH914" s="68"/>
      <c r="AI914" s="68"/>
      <c r="AJ914" s="68"/>
      <c r="AK914" s="68"/>
      <c r="AL914" s="68"/>
    </row>
    <row r="915" spans="1:38" ht="12.75" customHeight="1" x14ac:dyDescent="0.2">
      <c r="A915" s="68"/>
      <c r="P915" s="68"/>
      <c r="Q915" s="68"/>
      <c r="R915" s="68"/>
      <c r="S915" s="68"/>
      <c r="T915" s="68"/>
      <c r="U915" s="68"/>
      <c r="V915" s="68"/>
      <c r="W915" s="68"/>
      <c r="X915" s="68"/>
      <c r="Y915" s="68"/>
      <c r="Z915" s="68"/>
      <c r="AA915" s="68"/>
      <c r="AB915" s="68"/>
      <c r="AC915" s="68"/>
      <c r="AD915" s="68"/>
      <c r="AE915" s="68"/>
      <c r="AF915" s="68"/>
      <c r="AG915" s="68"/>
      <c r="AH915" s="68"/>
      <c r="AI915" s="68"/>
      <c r="AJ915" s="68"/>
      <c r="AK915" s="68"/>
      <c r="AL915" s="68"/>
    </row>
    <row r="916" spans="1:38" ht="12.75" customHeight="1" x14ac:dyDescent="0.2">
      <c r="A916" s="68"/>
      <c r="P916" s="68"/>
      <c r="Q916" s="68"/>
      <c r="R916" s="68"/>
      <c r="S916" s="68"/>
      <c r="T916" s="68"/>
      <c r="U916" s="68"/>
      <c r="V916" s="68"/>
      <c r="W916" s="68"/>
      <c r="X916" s="68"/>
      <c r="Y916" s="68"/>
      <c r="Z916" s="68"/>
      <c r="AA916" s="68"/>
      <c r="AB916" s="68"/>
      <c r="AC916" s="68"/>
      <c r="AD916" s="68"/>
      <c r="AE916" s="68"/>
      <c r="AF916" s="68"/>
      <c r="AG916" s="68"/>
      <c r="AH916" s="68"/>
      <c r="AI916" s="68"/>
      <c r="AJ916" s="68"/>
      <c r="AK916" s="68"/>
      <c r="AL916" s="68"/>
    </row>
    <row r="917" spans="1:38" ht="12.75" customHeight="1" x14ac:dyDescent="0.2">
      <c r="A917" s="68"/>
      <c r="P917" s="68"/>
      <c r="Q917" s="68"/>
      <c r="R917" s="68"/>
      <c r="S917" s="68"/>
      <c r="T917" s="68"/>
      <c r="U917" s="68"/>
      <c r="V917" s="68"/>
      <c r="W917" s="68"/>
      <c r="X917" s="68"/>
      <c r="Y917" s="68"/>
      <c r="Z917" s="68"/>
      <c r="AA917" s="68"/>
      <c r="AB917" s="68"/>
      <c r="AC917" s="68"/>
      <c r="AD917" s="68"/>
      <c r="AE917" s="68"/>
      <c r="AF917" s="68"/>
      <c r="AG917" s="68"/>
      <c r="AH917" s="68"/>
      <c r="AI917" s="68"/>
      <c r="AJ917" s="68"/>
      <c r="AK917" s="68"/>
      <c r="AL917" s="68"/>
    </row>
    <row r="918" spans="1:38" ht="12.75" customHeight="1" x14ac:dyDescent="0.2">
      <c r="A918" s="68"/>
      <c r="P918" s="68"/>
      <c r="Q918" s="68"/>
      <c r="R918" s="68"/>
      <c r="S918" s="68"/>
      <c r="T918" s="68"/>
      <c r="U918" s="68"/>
      <c r="V918" s="68"/>
      <c r="W918" s="68"/>
      <c r="X918" s="68"/>
      <c r="Y918" s="68"/>
      <c r="Z918" s="68"/>
      <c r="AA918" s="68"/>
      <c r="AB918" s="68"/>
      <c r="AC918" s="68"/>
      <c r="AD918" s="68"/>
      <c r="AE918" s="68"/>
      <c r="AF918" s="68"/>
      <c r="AG918" s="68"/>
      <c r="AH918" s="68"/>
      <c r="AI918" s="68"/>
      <c r="AJ918" s="68"/>
      <c r="AK918" s="68"/>
      <c r="AL918" s="68"/>
    </row>
    <row r="919" spans="1:38" ht="12.75" customHeight="1" x14ac:dyDescent="0.2">
      <c r="A919" s="68"/>
      <c r="P919" s="68"/>
      <c r="Q919" s="68"/>
      <c r="R919" s="68"/>
      <c r="S919" s="68"/>
      <c r="T919" s="68"/>
      <c r="U919" s="68"/>
      <c r="V919" s="68"/>
      <c r="W919" s="68"/>
      <c r="X919" s="68"/>
      <c r="Y919" s="68"/>
      <c r="Z919" s="68"/>
      <c r="AA919" s="68"/>
      <c r="AB919" s="68"/>
      <c r="AC919" s="68"/>
      <c r="AD919" s="68"/>
      <c r="AE919" s="68"/>
      <c r="AF919" s="68"/>
      <c r="AG919" s="68"/>
      <c r="AH919" s="68"/>
      <c r="AI919" s="68"/>
      <c r="AJ919" s="68"/>
      <c r="AK919" s="68"/>
      <c r="AL919" s="68"/>
    </row>
    <row r="920" spans="1:38" ht="12.75" customHeight="1" x14ac:dyDescent="0.2">
      <c r="A920" s="68"/>
      <c r="P920" s="68"/>
      <c r="Q920" s="68"/>
      <c r="R920" s="68"/>
      <c r="S920" s="68"/>
      <c r="T920" s="68"/>
      <c r="U920" s="68"/>
      <c r="V920" s="68"/>
      <c r="W920" s="68"/>
      <c r="X920" s="68"/>
      <c r="Y920" s="68"/>
      <c r="Z920" s="68"/>
      <c r="AA920" s="68"/>
      <c r="AB920" s="68"/>
      <c r="AC920" s="68"/>
      <c r="AD920" s="68"/>
      <c r="AE920" s="68"/>
      <c r="AF920" s="68"/>
      <c r="AG920" s="68"/>
      <c r="AH920" s="68"/>
      <c r="AI920" s="68"/>
      <c r="AJ920" s="68"/>
      <c r="AK920" s="68"/>
      <c r="AL920" s="68"/>
    </row>
    <row r="921" spans="1:38" ht="12.75" customHeight="1" x14ac:dyDescent="0.2">
      <c r="A921" s="68"/>
      <c r="P921" s="68"/>
      <c r="Q921" s="68"/>
      <c r="R921" s="68"/>
      <c r="S921" s="68"/>
      <c r="T921" s="68"/>
      <c r="U921" s="68"/>
      <c r="V921" s="68"/>
      <c r="W921" s="68"/>
      <c r="X921" s="68"/>
      <c r="Y921" s="68"/>
      <c r="Z921" s="68"/>
      <c r="AA921" s="68"/>
      <c r="AB921" s="68"/>
      <c r="AC921" s="68"/>
      <c r="AD921" s="68"/>
      <c r="AE921" s="68"/>
      <c r="AF921" s="68"/>
      <c r="AG921" s="68"/>
      <c r="AH921" s="68"/>
      <c r="AI921" s="68"/>
      <c r="AJ921" s="68"/>
      <c r="AK921" s="68"/>
      <c r="AL921" s="68"/>
    </row>
    <row r="922" spans="1:38" ht="12.75" customHeight="1" x14ac:dyDescent="0.2">
      <c r="A922" s="68"/>
      <c r="P922" s="68"/>
      <c r="Q922" s="68"/>
      <c r="R922" s="68"/>
      <c r="S922" s="68"/>
      <c r="T922" s="68"/>
      <c r="U922" s="68"/>
      <c r="V922" s="68"/>
      <c r="W922" s="68"/>
      <c r="X922" s="68"/>
      <c r="Y922" s="68"/>
      <c r="Z922" s="68"/>
      <c r="AA922" s="68"/>
      <c r="AB922" s="68"/>
      <c r="AC922" s="68"/>
      <c r="AD922" s="68"/>
      <c r="AE922" s="68"/>
      <c r="AF922" s="68"/>
      <c r="AG922" s="68"/>
      <c r="AH922" s="68"/>
      <c r="AI922" s="68"/>
      <c r="AJ922" s="68"/>
      <c r="AK922" s="68"/>
      <c r="AL922" s="68"/>
    </row>
    <row r="923" spans="1:38" ht="12.75" customHeight="1" x14ac:dyDescent="0.2">
      <c r="A923" s="68"/>
      <c r="P923" s="68"/>
      <c r="Q923" s="68"/>
      <c r="R923" s="68"/>
      <c r="S923" s="68"/>
      <c r="T923" s="68"/>
      <c r="U923" s="68"/>
      <c r="V923" s="68"/>
      <c r="W923" s="68"/>
      <c r="X923" s="68"/>
      <c r="Y923" s="68"/>
      <c r="Z923" s="68"/>
      <c r="AA923" s="68"/>
      <c r="AB923" s="68"/>
      <c r="AC923" s="68"/>
      <c r="AD923" s="68"/>
      <c r="AE923" s="68"/>
      <c r="AF923" s="68"/>
      <c r="AG923" s="68"/>
      <c r="AH923" s="68"/>
      <c r="AI923" s="68"/>
      <c r="AJ923" s="68"/>
      <c r="AK923" s="68"/>
      <c r="AL923" s="68"/>
    </row>
    <row r="924" spans="1:38" ht="12.75" customHeight="1" x14ac:dyDescent="0.2">
      <c r="A924" s="68"/>
      <c r="P924" s="68"/>
      <c r="Q924" s="68"/>
      <c r="R924" s="68"/>
      <c r="S924" s="68"/>
      <c r="T924" s="68"/>
      <c r="U924" s="68"/>
      <c r="V924" s="68"/>
      <c r="W924" s="68"/>
      <c r="X924" s="68"/>
      <c r="Y924" s="68"/>
      <c r="Z924" s="68"/>
      <c r="AA924" s="68"/>
      <c r="AB924" s="68"/>
      <c r="AC924" s="68"/>
      <c r="AD924" s="68"/>
      <c r="AE924" s="68"/>
      <c r="AF924" s="68"/>
      <c r="AG924" s="68"/>
      <c r="AH924" s="68"/>
      <c r="AI924" s="68"/>
      <c r="AJ924" s="68"/>
      <c r="AK924" s="68"/>
      <c r="AL924" s="68"/>
    </row>
    <row r="925" spans="1:38" ht="12.75" customHeight="1" x14ac:dyDescent="0.2">
      <c r="A925" s="68"/>
      <c r="P925" s="68"/>
      <c r="Q925" s="68"/>
      <c r="R925" s="68"/>
      <c r="S925" s="68"/>
      <c r="T925" s="68"/>
      <c r="U925" s="68"/>
      <c r="V925" s="68"/>
      <c r="W925" s="68"/>
      <c r="X925" s="68"/>
      <c r="Y925" s="68"/>
      <c r="Z925" s="68"/>
      <c r="AA925" s="68"/>
      <c r="AB925" s="68"/>
      <c r="AC925" s="68"/>
      <c r="AD925" s="68"/>
      <c r="AE925" s="68"/>
      <c r="AF925" s="68"/>
      <c r="AG925" s="68"/>
      <c r="AH925" s="68"/>
      <c r="AI925" s="68"/>
      <c r="AJ925" s="68"/>
      <c r="AK925" s="68"/>
      <c r="AL925" s="68"/>
    </row>
    <row r="926" spans="1:38" ht="12.75" customHeight="1" x14ac:dyDescent="0.2">
      <c r="A926" s="68"/>
      <c r="P926" s="68"/>
      <c r="Q926" s="68"/>
      <c r="R926" s="68"/>
      <c r="S926" s="68"/>
      <c r="T926" s="68"/>
      <c r="U926" s="68"/>
      <c r="V926" s="68"/>
      <c r="W926" s="68"/>
      <c r="X926" s="68"/>
      <c r="Y926" s="68"/>
      <c r="Z926" s="68"/>
      <c r="AA926" s="68"/>
      <c r="AB926" s="68"/>
      <c r="AC926" s="68"/>
      <c r="AD926" s="68"/>
      <c r="AE926" s="68"/>
      <c r="AF926" s="68"/>
      <c r="AG926" s="68"/>
      <c r="AH926" s="68"/>
      <c r="AI926" s="68"/>
      <c r="AJ926" s="68"/>
      <c r="AK926" s="68"/>
      <c r="AL926" s="68"/>
    </row>
    <row r="927" spans="1:38" ht="12.75" customHeight="1" x14ac:dyDescent="0.2">
      <c r="A927" s="68"/>
      <c r="P927" s="68"/>
      <c r="Q927" s="68"/>
      <c r="R927" s="68"/>
      <c r="S927" s="68"/>
      <c r="T927" s="68"/>
      <c r="U927" s="68"/>
      <c r="V927" s="68"/>
      <c r="W927" s="68"/>
      <c r="X927" s="68"/>
      <c r="Y927" s="68"/>
      <c r="Z927" s="68"/>
      <c r="AA927" s="68"/>
      <c r="AB927" s="68"/>
      <c r="AC927" s="68"/>
      <c r="AD927" s="68"/>
      <c r="AE927" s="68"/>
      <c r="AF927" s="68"/>
      <c r="AG927" s="68"/>
      <c r="AH927" s="68"/>
      <c r="AI927" s="68"/>
      <c r="AJ927" s="68"/>
      <c r="AK927" s="68"/>
      <c r="AL927" s="68"/>
    </row>
    <row r="928" spans="1:38" ht="12.75" customHeight="1" x14ac:dyDescent="0.2">
      <c r="A928" s="68"/>
      <c r="P928" s="68"/>
      <c r="Q928" s="68"/>
      <c r="R928" s="68"/>
      <c r="S928" s="68"/>
      <c r="T928" s="68"/>
      <c r="U928" s="68"/>
      <c r="V928" s="68"/>
      <c r="W928" s="68"/>
      <c r="X928" s="68"/>
      <c r="Y928" s="68"/>
      <c r="Z928" s="68"/>
      <c r="AA928" s="68"/>
      <c r="AB928" s="68"/>
      <c r="AC928" s="68"/>
      <c r="AD928" s="68"/>
      <c r="AE928" s="68"/>
      <c r="AF928" s="68"/>
      <c r="AG928" s="68"/>
      <c r="AH928" s="68"/>
      <c r="AI928" s="68"/>
      <c r="AJ928" s="68"/>
      <c r="AK928" s="68"/>
      <c r="AL928" s="68"/>
    </row>
    <row r="929" spans="1:38" ht="12.75" customHeight="1" x14ac:dyDescent="0.2">
      <c r="A929" s="68"/>
      <c r="P929" s="68"/>
      <c r="Q929" s="68"/>
      <c r="R929" s="68"/>
      <c r="S929" s="68"/>
      <c r="T929" s="68"/>
      <c r="U929" s="68"/>
      <c r="V929" s="68"/>
      <c r="W929" s="68"/>
      <c r="X929" s="68"/>
      <c r="Y929" s="68"/>
      <c r="Z929" s="68"/>
      <c r="AA929" s="68"/>
      <c r="AB929" s="68"/>
      <c r="AC929" s="68"/>
      <c r="AD929" s="68"/>
      <c r="AE929" s="68"/>
      <c r="AF929" s="68"/>
      <c r="AG929" s="68"/>
      <c r="AH929" s="68"/>
      <c r="AI929" s="68"/>
      <c r="AJ929" s="68"/>
      <c r="AK929" s="68"/>
      <c r="AL929" s="68"/>
    </row>
    <row r="930" spans="1:38" ht="12.75" customHeight="1" x14ac:dyDescent="0.2">
      <c r="A930" s="68"/>
      <c r="P930" s="68"/>
      <c r="Q930" s="68"/>
      <c r="R930" s="68"/>
      <c r="S930" s="68"/>
      <c r="T930" s="68"/>
      <c r="U930" s="68"/>
      <c r="V930" s="68"/>
      <c r="W930" s="68"/>
      <c r="X930" s="68"/>
      <c r="Y930" s="68"/>
      <c r="Z930" s="68"/>
      <c r="AA930" s="68"/>
      <c r="AB930" s="68"/>
      <c r="AC930" s="68"/>
      <c r="AD930" s="68"/>
      <c r="AE930" s="68"/>
      <c r="AF930" s="68"/>
      <c r="AG930" s="68"/>
      <c r="AH930" s="68"/>
      <c r="AI930" s="68"/>
      <c r="AJ930" s="68"/>
      <c r="AK930" s="68"/>
      <c r="AL930" s="68"/>
    </row>
    <row r="931" spans="1:38" ht="12.75" customHeight="1" x14ac:dyDescent="0.2">
      <c r="A931" s="68"/>
      <c r="P931" s="68"/>
      <c r="Q931" s="68"/>
      <c r="R931" s="68"/>
      <c r="S931" s="68"/>
      <c r="T931" s="68"/>
      <c r="U931" s="68"/>
      <c r="V931" s="68"/>
      <c r="W931" s="68"/>
      <c r="X931" s="68"/>
      <c r="Y931" s="68"/>
      <c r="Z931" s="68"/>
      <c r="AA931" s="68"/>
      <c r="AB931" s="68"/>
      <c r="AC931" s="68"/>
      <c r="AD931" s="68"/>
      <c r="AE931" s="68"/>
      <c r="AF931" s="68"/>
      <c r="AG931" s="68"/>
      <c r="AH931" s="68"/>
      <c r="AI931" s="68"/>
      <c r="AJ931" s="68"/>
      <c r="AK931" s="68"/>
      <c r="AL931" s="68"/>
    </row>
    <row r="932" spans="1:38" ht="12.75" customHeight="1" x14ac:dyDescent="0.2">
      <c r="A932" s="68"/>
      <c r="P932" s="68"/>
      <c r="Q932" s="68"/>
      <c r="R932" s="68"/>
      <c r="S932" s="68"/>
      <c r="T932" s="68"/>
      <c r="U932" s="68"/>
      <c r="V932" s="68"/>
      <c r="W932" s="68"/>
      <c r="X932" s="68"/>
      <c r="Y932" s="68"/>
      <c r="Z932" s="68"/>
      <c r="AA932" s="68"/>
      <c r="AB932" s="68"/>
      <c r="AC932" s="68"/>
      <c r="AD932" s="68"/>
      <c r="AE932" s="68"/>
      <c r="AF932" s="68"/>
      <c r="AG932" s="68"/>
      <c r="AH932" s="68"/>
      <c r="AI932" s="68"/>
      <c r="AJ932" s="68"/>
      <c r="AK932" s="68"/>
      <c r="AL932" s="68"/>
    </row>
    <row r="933" spans="1:38" ht="12.75" customHeight="1" x14ac:dyDescent="0.2">
      <c r="A933" s="68"/>
      <c r="P933" s="68"/>
      <c r="Q933" s="68"/>
      <c r="R933" s="68"/>
      <c r="S933" s="68"/>
      <c r="T933" s="68"/>
      <c r="U933" s="68"/>
      <c r="V933" s="68"/>
      <c r="W933" s="68"/>
      <c r="X933" s="68"/>
      <c r="Y933" s="68"/>
      <c r="Z933" s="68"/>
      <c r="AA933" s="68"/>
      <c r="AB933" s="68"/>
      <c r="AC933" s="68"/>
      <c r="AD933" s="68"/>
      <c r="AE933" s="68"/>
      <c r="AF933" s="68"/>
      <c r="AG933" s="68"/>
      <c r="AH933" s="68"/>
      <c r="AI933" s="68"/>
      <c r="AJ933" s="68"/>
      <c r="AK933" s="68"/>
      <c r="AL933" s="68"/>
    </row>
    <row r="934" spans="1:38" ht="12.75" customHeight="1" x14ac:dyDescent="0.2">
      <c r="A934" s="68"/>
      <c r="P934" s="68"/>
      <c r="Q934" s="68"/>
      <c r="R934" s="68"/>
      <c r="S934" s="68"/>
      <c r="T934" s="68"/>
      <c r="U934" s="68"/>
      <c r="V934" s="68"/>
      <c r="W934" s="68"/>
      <c r="X934" s="68"/>
      <c r="Y934" s="68"/>
      <c r="Z934" s="68"/>
      <c r="AA934" s="68"/>
      <c r="AB934" s="68"/>
      <c r="AC934" s="68"/>
      <c r="AD934" s="68"/>
      <c r="AE934" s="68"/>
      <c r="AF934" s="68"/>
      <c r="AG934" s="68"/>
      <c r="AH934" s="68"/>
      <c r="AI934" s="68"/>
      <c r="AJ934" s="68"/>
      <c r="AK934" s="68"/>
      <c r="AL934" s="68"/>
    </row>
    <row r="935" spans="1:38" ht="12.75" customHeight="1" x14ac:dyDescent="0.2">
      <c r="A935" s="68"/>
      <c r="P935" s="68"/>
      <c r="Q935" s="68"/>
      <c r="R935" s="68"/>
      <c r="S935" s="68"/>
      <c r="T935" s="68"/>
      <c r="U935" s="68"/>
      <c r="V935" s="68"/>
      <c r="W935" s="68"/>
      <c r="X935" s="68"/>
      <c r="Y935" s="68"/>
      <c r="Z935" s="68"/>
      <c r="AA935" s="68"/>
      <c r="AB935" s="68"/>
      <c r="AC935" s="68"/>
      <c r="AD935" s="68"/>
      <c r="AE935" s="68"/>
      <c r="AF935" s="68"/>
      <c r="AG935" s="68"/>
      <c r="AH935" s="68"/>
      <c r="AI935" s="68"/>
      <c r="AJ935" s="68"/>
      <c r="AK935" s="68"/>
      <c r="AL935" s="68"/>
    </row>
    <row r="936" spans="1:38" ht="12.75" customHeight="1" x14ac:dyDescent="0.2">
      <c r="A936" s="68"/>
      <c r="P936" s="68"/>
      <c r="Q936" s="68"/>
      <c r="R936" s="68"/>
      <c r="S936" s="68"/>
      <c r="T936" s="68"/>
      <c r="U936" s="68"/>
      <c r="V936" s="68"/>
      <c r="W936" s="68"/>
      <c r="X936" s="68"/>
      <c r="Y936" s="68"/>
      <c r="Z936" s="68"/>
      <c r="AA936" s="68"/>
      <c r="AB936" s="68"/>
      <c r="AC936" s="68"/>
      <c r="AD936" s="68"/>
      <c r="AE936" s="68"/>
      <c r="AF936" s="68"/>
      <c r="AG936" s="68"/>
      <c r="AH936" s="68"/>
      <c r="AI936" s="68"/>
      <c r="AJ936" s="68"/>
      <c r="AK936" s="68"/>
      <c r="AL936" s="68"/>
    </row>
    <row r="937" spans="1:38" ht="12.75" customHeight="1" x14ac:dyDescent="0.2">
      <c r="A937" s="68"/>
      <c r="P937" s="68"/>
      <c r="Q937" s="68"/>
      <c r="R937" s="68"/>
      <c r="S937" s="68"/>
      <c r="T937" s="68"/>
      <c r="U937" s="68"/>
      <c r="V937" s="68"/>
      <c r="W937" s="68"/>
      <c r="X937" s="68"/>
      <c r="Y937" s="68"/>
      <c r="Z937" s="68"/>
      <c r="AA937" s="68"/>
      <c r="AB937" s="68"/>
      <c r="AC937" s="68"/>
      <c r="AD937" s="68"/>
      <c r="AE937" s="68"/>
      <c r="AF937" s="68"/>
      <c r="AG937" s="68"/>
      <c r="AH937" s="68"/>
      <c r="AI937" s="68"/>
      <c r="AJ937" s="68"/>
      <c r="AK937" s="68"/>
      <c r="AL937" s="68"/>
    </row>
    <row r="938" spans="1:38" ht="12.75" customHeight="1" x14ac:dyDescent="0.2">
      <c r="A938" s="68"/>
      <c r="P938" s="68"/>
      <c r="Q938" s="68"/>
      <c r="R938" s="68"/>
      <c r="S938" s="68"/>
      <c r="T938" s="68"/>
      <c r="U938" s="68"/>
      <c r="V938" s="68"/>
      <c r="W938" s="68"/>
      <c r="X938" s="68"/>
      <c r="Y938" s="68"/>
      <c r="Z938" s="68"/>
      <c r="AA938" s="68"/>
      <c r="AB938" s="68"/>
      <c r="AC938" s="68"/>
      <c r="AD938" s="68"/>
      <c r="AE938" s="68"/>
      <c r="AF938" s="68"/>
      <c r="AG938" s="68"/>
      <c r="AH938" s="68"/>
      <c r="AI938" s="68"/>
      <c r="AJ938" s="68"/>
      <c r="AK938" s="68"/>
      <c r="AL938" s="68"/>
    </row>
    <row r="939" spans="1:38" ht="12.75" customHeight="1" x14ac:dyDescent="0.2">
      <c r="A939" s="68"/>
      <c r="P939" s="68"/>
      <c r="Q939" s="68"/>
      <c r="R939" s="68"/>
      <c r="S939" s="68"/>
      <c r="T939" s="68"/>
      <c r="U939" s="68"/>
      <c r="V939" s="68"/>
      <c r="W939" s="68"/>
      <c r="X939" s="68"/>
      <c r="Y939" s="68"/>
      <c r="Z939" s="68"/>
      <c r="AA939" s="68"/>
      <c r="AB939" s="68"/>
      <c r="AC939" s="68"/>
      <c r="AD939" s="68"/>
      <c r="AE939" s="68"/>
      <c r="AF939" s="68"/>
      <c r="AG939" s="68"/>
      <c r="AH939" s="68"/>
      <c r="AI939" s="68"/>
      <c r="AJ939" s="68"/>
      <c r="AK939" s="68"/>
      <c r="AL939" s="68"/>
    </row>
    <row r="940" spans="1:38" ht="12.75" customHeight="1" x14ac:dyDescent="0.2">
      <c r="A940" s="68"/>
      <c r="P940" s="68"/>
      <c r="Q940" s="68"/>
      <c r="R940" s="68"/>
      <c r="S940" s="68"/>
      <c r="T940" s="68"/>
      <c r="U940" s="68"/>
      <c r="V940" s="68"/>
      <c r="W940" s="68"/>
      <c r="X940" s="68"/>
      <c r="Y940" s="68"/>
      <c r="Z940" s="68"/>
      <c r="AA940" s="68"/>
      <c r="AB940" s="68"/>
      <c r="AC940" s="68"/>
      <c r="AD940" s="68"/>
      <c r="AE940" s="68"/>
      <c r="AF940" s="68"/>
      <c r="AG940" s="68"/>
      <c r="AH940" s="68"/>
      <c r="AI940" s="68"/>
      <c r="AJ940" s="68"/>
      <c r="AK940" s="68"/>
      <c r="AL940" s="68"/>
    </row>
    <row r="941" spans="1:38" ht="12.75" customHeight="1" x14ac:dyDescent="0.2">
      <c r="A941" s="68"/>
      <c r="P941" s="68"/>
      <c r="Q941" s="68"/>
      <c r="R941" s="68"/>
      <c r="S941" s="68"/>
      <c r="T941" s="68"/>
      <c r="U941" s="68"/>
      <c r="V941" s="68"/>
      <c r="W941" s="68"/>
      <c r="X941" s="68"/>
      <c r="Y941" s="68"/>
      <c r="Z941" s="68"/>
      <c r="AA941" s="68"/>
      <c r="AB941" s="68"/>
      <c r="AC941" s="68"/>
      <c r="AD941" s="68"/>
      <c r="AE941" s="68"/>
      <c r="AF941" s="68"/>
      <c r="AG941" s="68"/>
      <c r="AH941" s="68"/>
      <c r="AI941" s="68"/>
      <c r="AJ941" s="68"/>
      <c r="AK941" s="68"/>
      <c r="AL941" s="68"/>
    </row>
    <row r="942" spans="1:38" ht="12.75" customHeight="1" x14ac:dyDescent="0.2">
      <c r="A942" s="68"/>
      <c r="P942" s="68"/>
      <c r="Q942" s="68"/>
      <c r="R942" s="68"/>
      <c r="S942" s="68"/>
      <c r="T942" s="68"/>
      <c r="U942" s="68"/>
      <c r="V942" s="68"/>
      <c r="W942" s="68"/>
      <c r="X942" s="68"/>
      <c r="Y942" s="68"/>
      <c r="Z942" s="68"/>
      <c r="AA942" s="68"/>
      <c r="AB942" s="68"/>
      <c r="AC942" s="68"/>
      <c r="AD942" s="68"/>
      <c r="AE942" s="68"/>
      <c r="AF942" s="68"/>
      <c r="AG942" s="68"/>
      <c r="AH942" s="68"/>
      <c r="AI942" s="68"/>
      <c r="AJ942" s="68"/>
      <c r="AK942" s="68"/>
      <c r="AL942" s="68"/>
    </row>
    <row r="943" spans="1:38" ht="12.75" customHeight="1" x14ac:dyDescent="0.2">
      <c r="A943" s="68"/>
      <c r="P943" s="68"/>
      <c r="Q943" s="68"/>
      <c r="R943" s="68"/>
      <c r="S943" s="68"/>
      <c r="T943" s="68"/>
      <c r="U943" s="68"/>
      <c r="V943" s="68"/>
      <c r="W943" s="68"/>
      <c r="X943" s="68"/>
      <c r="Y943" s="68"/>
      <c r="Z943" s="68"/>
      <c r="AA943" s="68"/>
      <c r="AB943" s="68"/>
      <c r="AC943" s="68"/>
      <c r="AD943" s="68"/>
      <c r="AE943" s="68"/>
      <c r="AF943" s="68"/>
      <c r="AG943" s="68"/>
      <c r="AH943" s="68"/>
      <c r="AI943" s="68"/>
      <c r="AJ943" s="68"/>
      <c r="AK943" s="68"/>
      <c r="AL943" s="68"/>
    </row>
    <row r="944" spans="1:38" ht="12.75" customHeight="1" x14ac:dyDescent="0.2">
      <c r="A944" s="68"/>
      <c r="P944" s="68"/>
      <c r="Q944" s="68"/>
      <c r="R944" s="68"/>
      <c r="S944" s="68"/>
      <c r="T944" s="68"/>
      <c r="U944" s="68"/>
      <c r="V944" s="68"/>
      <c r="W944" s="68"/>
      <c r="X944" s="68"/>
      <c r="Y944" s="68"/>
      <c r="Z944" s="68"/>
      <c r="AA944" s="68"/>
      <c r="AB944" s="68"/>
      <c r="AC944" s="68"/>
      <c r="AD944" s="68"/>
      <c r="AE944" s="68"/>
      <c r="AF944" s="68"/>
      <c r="AG944" s="68"/>
      <c r="AH944" s="68"/>
      <c r="AI944" s="68"/>
      <c r="AJ944" s="68"/>
      <c r="AK944" s="68"/>
      <c r="AL944" s="68"/>
    </row>
    <row r="945" spans="1:38" ht="12.75" customHeight="1" x14ac:dyDescent="0.2">
      <c r="A945" s="68"/>
      <c r="P945" s="68"/>
      <c r="Q945" s="68"/>
      <c r="R945" s="68"/>
      <c r="S945" s="68"/>
      <c r="T945" s="68"/>
      <c r="U945" s="68"/>
      <c r="V945" s="68"/>
      <c r="W945" s="68"/>
      <c r="X945" s="68"/>
      <c r="Y945" s="68"/>
      <c r="Z945" s="68"/>
      <c r="AA945" s="68"/>
      <c r="AB945" s="68"/>
      <c r="AC945" s="68"/>
      <c r="AD945" s="68"/>
      <c r="AE945" s="68"/>
      <c r="AF945" s="68"/>
      <c r="AG945" s="68"/>
      <c r="AH945" s="68"/>
      <c r="AI945" s="68"/>
      <c r="AJ945" s="68"/>
      <c r="AK945" s="68"/>
      <c r="AL945" s="68"/>
    </row>
    <row r="946" spans="1:38" ht="12.75" customHeight="1" x14ac:dyDescent="0.2">
      <c r="A946" s="68"/>
      <c r="P946" s="68"/>
      <c r="Q946" s="68"/>
      <c r="R946" s="68"/>
      <c r="S946" s="68"/>
      <c r="T946" s="68"/>
      <c r="U946" s="68"/>
      <c r="V946" s="68"/>
      <c r="W946" s="68"/>
      <c r="X946" s="68"/>
      <c r="Y946" s="68"/>
      <c r="Z946" s="68"/>
      <c r="AA946" s="68"/>
      <c r="AB946" s="68"/>
      <c r="AC946" s="68"/>
      <c r="AD946" s="68"/>
      <c r="AE946" s="68"/>
      <c r="AF946" s="68"/>
      <c r="AG946" s="68"/>
      <c r="AH946" s="68"/>
      <c r="AI946" s="68"/>
      <c r="AJ946" s="68"/>
      <c r="AK946" s="68"/>
      <c r="AL946" s="68"/>
    </row>
    <row r="947" spans="1:38" ht="12.75" customHeight="1" x14ac:dyDescent="0.2">
      <c r="A947" s="68"/>
      <c r="P947" s="68"/>
      <c r="Q947" s="68"/>
      <c r="R947" s="68"/>
      <c r="S947" s="68"/>
      <c r="T947" s="68"/>
      <c r="U947" s="68"/>
      <c r="V947" s="68"/>
      <c r="W947" s="68"/>
      <c r="X947" s="68"/>
      <c r="Y947" s="68"/>
      <c r="Z947" s="68"/>
      <c r="AA947" s="68"/>
      <c r="AB947" s="68"/>
      <c r="AC947" s="68"/>
      <c r="AD947" s="68"/>
      <c r="AE947" s="68"/>
      <c r="AF947" s="68"/>
      <c r="AG947" s="68"/>
      <c r="AH947" s="68"/>
      <c r="AI947" s="68"/>
      <c r="AJ947" s="68"/>
      <c r="AK947" s="68"/>
      <c r="AL947" s="68"/>
    </row>
    <row r="948" spans="1:38" ht="12.75" customHeight="1" x14ac:dyDescent="0.2">
      <c r="A948" s="68"/>
      <c r="P948" s="68"/>
      <c r="Q948" s="68"/>
      <c r="R948" s="68"/>
      <c r="S948" s="68"/>
      <c r="T948" s="68"/>
      <c r="U948" s="68"/>
      <c r="V948" s="68"/>
      <c r="W948" s="68"/>
      <c r="X948" s="68"/>
      <c r="Y948" s="68"/>
      <c r="Z948" s="68"/>
      <c r="AA948" s="68"/>
      <c r="AB948" s="68"/>
      <c r="AC948" s="68"/>
      <c r="AD948" s="68"/>
      <c r="AE948" s="68"/>
      <c r="AF948" s="68"/>
      <c r="AG948" s="68"/>
      <c r="AH948" s="68"/>
      <c r="AI948" s="68"/>
      <c r="AJ948" s="68"/>
      <c r="AK948" s="68"/>
      <c r="AL948" s="68"/>
    </row>
    <row r="949" spans="1:38" ht="12.75" customHeight="1" x14ac:dyDescent="0.2">
      <c r="A949" s="68"/>
      <c r="P949" s="68"/>
      <c r="Q949" s="68"/>
      <c r="R949" s="68"/>
      <c r="S949" s="68"/>
      <c r="T949" s="68"/>
      <c r="U949" s="68"/>
      <c r="V949" s="68"/>
      <c r="W949" s="68"/>
      <c r="X949" s="68"/>
      <c r="Y949" s="68"/>
      <c r="Z949" s="68"/>
      <c r="AA949" s="68"/>
      <c r="AB949" s="68"/>
      <c r="AC949" s="68"/>
      <c r="AD949" s="68"/>
      <c r="AE949" s="68"/>
      <c r="AF949" s="68"/>
      <c r="AG949" s="68"/>
      <c r="AH949" s="68"/>
      <c r="AI949" s="68"/>
      <c r="AJ949" s="68"/>
      <c r="AK949" s="68"/>
      <c r="AL949" s="68"/>
    </row>
    <row r="950" spans="1:38" ht="12.75" customHeight="1" x14ac:dyDescent="0.2">
      <c r="A950" s="68"/>
      <c r="P950" s="68"/>
      <c r="Q950" s="68"/>
      <c r="R950" s="68"/>
      <c r="S950" s="68"/>
      <c r="T950" s="68"/>
      <c r="U950" s="68"/>
      <c r="V950" s="68"/>
      <c r="W950" s="68"/>
      <c r="X950" s="68"/>
      <c r="Y950" s="68"/>
      <c r="Z950" s="68"/>
      <c r="AA950" s="68"/>
      <c r="AB950" s="68"/>
      <c r="AC950" s="68"/>
      <c r="AD950" s="68"/>
      <c r="AE950" s="68"/>
      <c r="AF950" s="68"/>
      <c r="AG950" s="68"/>
      <c r="AH950" s="68"/>
      <c r="AI950" s="68"/>
      <c r="AJ950" s="68"/>
      <c r="AK950" s="68"/>
      <c r="AL950" s="68"/>
    </row>
    <row r="951" spans="1:38" ht="12.75" customHeight="1" x14ac:dyDescent="0.2">
      <c r="A951" s="68"/>
      <c r="P951" s="68"/>
      <c r="Q951" s="68"/>
      <c r="R951" s="68"/>
      <c r="S951" s="68"/>
      <c r="T951" s="68"/>
      <c r="U951" s="68"/>
      <c r="V951" s="68"/>
      <c r="W951" s="68"/>
      <c r="X951" s="68"/>
      <c r="Y951" s="68"/>
      <c r="Z951" s="68"/>
      <c r="AA951" s="68"/>
      <c r="AB951" s="68"/>
      <c r="AC951" s="68"/>
      <c r="AD951" s="68"/>
      <c r="AE951" s="68"/>
      <c r="AF951" s="68"/>
      <c r="AG951" s="68"/>
      <c r="AH951" s="68"/>
      <c r="AI951" s="68"/>
      <c r="AJ951" s="68"/>
      <c r="AK951" s="68"/>
      <c r="AL951" s="68"/>
    </row>
    <row r="952" spans="1:38" ht="12.75" customHeight="1" x14ac:dyDescent="0.2">
      <c r="A952" s="68"/>
      <c r="P952" s="68"/>
      <c r="Q952" s="68"/>
      <c r="R952" s="68"/>
      <c r="S952" s="68"/>
      <c r="T952" s="68"/>
      <c r="U952" s="68"/>
      <c r="V952" s="68"/>
      <c r="W952" s="68"/>
      <c r="X952" s="68"/>
      <c r="Y952" s="68"/>
      <c r="Z952" s="68"/>
      <c r="AA952" s="68"/>
      <c r="AB952" s="68"/>
      <c r="AC952" s="68"/>
      <c r="AD952" s="68"/>
      <c r="AE952" s="68"/>
      <c r="AF952" s="68"/>
      <c r="AG952" s="68"/>
      <c r="AH952" s="68"/>
      <c r="AI952" s="68"/>
      <c r="AJ952" s="68"/>
      <c r="AK952" s="68"/>
      <c r="AL952" s="68"/>
    </row>
    <row r="953" spans="1:38" ht="12.75" customHeight="1" x14ac:dyDescent="0.2">
      <c r="A953" s="68"/>
      <c r="P953" s="68"/>
      <c r="Q953" s="68"/>
      <c r="R953" s="68"/>
      <c r="S953" s="68"/>
      <c r="T953" s="68"/>
      <c r="U953" s="68"/>
      <c r="V953" s="68"/>
      <c r="W953" s="68"/>
      <c r="X953" s="68"/>
      <c r="Y953" s="68"/>
      <c r="Z953" s="68"/>
      <c r="AA953" s="68"/>
      <c r="AB953" s="68"/>
      <c r="AC953" s="68"/>
      <c r="AD953" s="68"/>
      <c r="AE953" s="68"/>
      <c r="AF953" s="68"/>
      <c r="AG953" s="68"/>
      <c r="AH953" s="68"/>
      <c r="AI953" s="68"/>
      <c r="AJ953" s="68"/>
      <c r="AK953" s="68"/>
      <c r="AL953" s="68"/>
    </row>
    <row r="954" spans="1:38" ht="12.75" customHeight="1" x14ac:dyDescent="0.2">
      <c r="A954" s="68"/>
      <c r="P954" s="68"/>
      <c r="Q954" s="68"/>
      <c r="R954" s="68"/>
      <c r="S954" s="68"/>
      <c r="T954" s="68"/>
      <c r="U954" s="68"/>
      <c r="V954" s="68"/>
      <c r="W954" s="68"/>
      <c r="X954" s="68"/>
      <c r="Y954" s="68"/>
      <c r="Z954" s="68"/>
      <c r="AA954" s="68"/>
      <c r="AB954" s="68"/>
      <c r="AC954" s="68"/>
      <c r="AD954" s="68"/>
      <c r="AE954" s="68"/>
      <c r="AF954" s="68"/>
      <c r="AG954" s="68"/>
      <c r="AH954" s="68"/>
      <c r="AI954" s="68"/>
      <c r="AJ954" s="68"/>
      <c r="AK954" s="68"/>
      <c r="AL954" s="68"/>
    </row>
    <row r="955" spans="1:38" ht="12.75" customHeight="1" x14ac:dyDescent="0.2">
      <c r="A955" s="68"/>
      <c r="P955" s="68"/>
      <c r="Q955" s="68"/>
      <c r="R955" s="68"/>
      <c r="S955" s="68"/>
      <c r="T955" s="68"/>
      <c r="U955" s="68"/>
      <c r="V955" s="68"/>
      <c r="W955" s="68"/>
      <c r="X955" s="68"/>
      <c r="Y955" s="68"/>
      <c r="Z955" s="68"/>
      <c r="AA955" s="68"/>
      <c r="AB955" s="68"/>
      <c r="AC955" s="68"/>
      <c r="AD955" s="68"/>
      <c r="AE955" s="68"/>
      <c r="AF955" s="68"/>
      <c r="AG955" s="68"/>
      <c r="AH955" s="68"/>
      <c r="AI955" s="68"/>
      <c r="AJ955" s="68"/>
      <c r="AK955" s="68"/>
      <c r="AL955" s="68"/>
    </row>
    <row r="956" spans="1:38" ht="12.75" customHeight="1" x14ac:dyDescent="0.2">
      <c r="A956" s="68"/>
      <c r="P956" s="68"/>
      <c r="Q956" s="68"/>
      <c r="R956" s="68"/>
      <c r="S956" s="68"/>
      <c r="T956" s="68"/>
      <c r="U956" s="68"/>
      <c r="V956" s="68"/>
      <c r="W956" s="68"/>
      <c r="X956" s="68"/>
      <c r="Y956" s="68"/>
      <c r="Z956" s="68"/>
      <c r="AA956" s="68"/>
      <c r="AB956" s="68"/>
      <c r="AC956" s="68"/>
      <c r="AD956" s="68"/>
      <c r="AE956" s="68"/>
      <c r="AF956" s="68"/>
      <c r="AG956" s="68"/>
      <c r="AH956" s="68"/>
      <c r="AI956" s="68"/>
      <c r="AJ956" s="68"/>
      <c r="AK956" s="68"/>
      <c r="AL956" s="68"/>
    </row>
    <row r="957" spans="1:38" ht="12.75" customHeight="1" x14ac:dyDescent="0.2">
      <c r="A957" s="68"/>
      <c r="P957" s="68"/>
      <c r="Q957" s="68"/>
      <c r="R957" s="68"/>
      <c r="S957" s="68"/>
      <c r="T957" s="68"/>
      <c r="U957" s="68"/>
      <c r="V957" s="68"/>
      <c r="W957" s="68"/>
      <c r="X957" s="68"/>
      <c r="Y957" s="68"/>
      <c r="Z957" s="68"/>
      <c r="AA957" s="68"/>
      <c r="AB957" s="68"/>
      <c r="AC957" s="68"/>
      <c r="AD957" s="68"/>
      <c r="AE957" s="68"/>
      <c r="AF957" s="68"/>
      <c r="AG957" s="68"/>
      <c r="AH957" s="68"/>
      <c r="AI957" s="68"/>
      <c r="AJ957" s="68"/>
      <c r="AK957" s="68"/>
      <c r="AL957" s="68"/>
    </row>
    <row r="958" spans="1:38" ht="12.75" customHeight="1" x14ac:dyDescent="0.2">
      <c r="A958" s="68"/>
      <c r="P958" s="68"/>
      <c r="Q958" s="68"/>
      <c r="R958" s="68"/>
      <c r="S958" s="68"/>
      <c r="T958" s="68"/>
      <c r="U958" s="68"/>
      <c r="V958" s="68"/>
      <c r="W958" s="68"/>
      <c r="X958" s="68"/>
      <c r="Y958" s="68"/>
      <c r="Z958" s="68"/>
      <c r="AA958" s="68"/>
      <c r="AB958" s="68"/>
      <c r="AC958" s="68"/>
      <c r="AD958" s="68"/>
      <c r="AE958" s="68"/>
      <c r="AF958" s="68"/>
      <c r="AG958" s="68"/>
      <c r="AH958" s="68"/>
      <c r="AI958" s="68"/>
      <c r="AJ958" s="68"/>
      <c r="AK958" s="68"/>
      <c r="AL958" s="68"/>
    </row>
    <row r="959" spans="1:38" ht="12.75" customHeight="1" x14ac:dyDescent="0.2">
      <c r="A959" s="68"/>
      <c r="P959" s="68"/>
      <c r="Q959" s="68"/>
      <c r="R959" s="68"/>
      <c r="S959" s="68"/>
      <c r="T959" s="68"/>
      <c r="U959" s="68"/>
      <c r="V959" s="68"/>
      <c r="W959" s="68"/>
      <c r="X959" s="68"/>
      <c r="Y959" s="68"/>
      <c r="Z959" s="68"/>
      <c r="AA959" s="68"/>
      <c r="AB959" s="68"/>
      <c r="AC959" s="68"/>
      <c r="AD959" s="68"/>
      <c r="AE959" s="68"/>
      <c r="AF959" s="68"/>
      <c r="AG959" s="68"/>
      <c r="AH959" s="68"/>
      <c r="AI959" s="68"/>
      <c r="AJ959" s="68"/>
      <c r="AK959" s="68"/>
      <c r="AL959" s="68"/>
    </row>
    <row r="960" spans="1:38" ht="12.75" customHeight="1" x14ac:dyDescent="0.2">
      <c r="A960" s="68"/>
      <c r="P960" s="68"/>
      <c r="Q960" s="68"/>
      <c r="R960" s="68"/>
      <c r="S960" s="68"/>
      <c r="T960" s="68"/>
      <c r="U960" s="68"/>
      <c r="V960" s="68"/>
      <c r="W960" s="68"/>
      <c r="X960" s="68"/>
      <c r="Y960" s="68"/>
      <c r="Z960" s="68"/>
      <c r="AA960" s="68"/>
      <c r="AB960" s="68"/>
      <c r="AC960" s="68"/>
      <c r="AD960" s="68"/>
      <c r="AE960" s="68"/>
      <c r="AF960" s="68"/>
      <c r="AG960" s="68"/>
      <c r="AH960" s="68"/>
      <c r="AI960" s="68"/>
      <c r="AJ960" s="68"/>
      <c r="AK960" s="68"/>
      <c r="AL960" s="68"/>
    </row>
    <row r="961" spans="1:38" ht="12.75" customHeight="1" x14ac:dyDescent="0.2">
      <c r="A961" s="68"/>
      <c r="P961" s="68"/>
      <c r="Q961" s="68"/>
      <c r="R961" s="68"/>
      <c r="S961" s="68"/>
      <c r="T961" s="68"/>
      <c r="U961" s="68"/>
      <c r="V961" s="68"/>
      <c r="W961" s="68"/>
      <c r="X961" s="68"/>
      <c r="Y961" s="68"/>
      <c r="Z961" s="68"/>
      <c r="AA961" s="68"/>
      <c r="AB961" s="68"/>
      <c r="AC961" s="68"/>
      <c r="AD961" s="68"/>
      <c r="AE961" s="68"/>
      <c r="AF961" s="68"/>
      <c r="AG961" s="68"/>
      <c r="AH961" s="68"/>
      <c r="AI961" s="68"/>
      <c r="AJ961" s="68"/>
      <c r="AK961" s="68"/>
      <c r="AL961" s="68"/>
    </row>
    <row r="962" spans="1:38" ht="12.75" customHeight="1" x14ac:dyDescent="0.2">
      <c r="A962" s="68"/>
      <c r="P962" s="68"/>
      <c r="Q962" s="68"/>
      <c r="R962" s="68"/>
      <c r="S962" s="68"/>
      <c r="T962" s="68"/>
      <c r="U962" s="68"/>
      <c r="V962" s="68"/>
      <c r="W962" s="68"/>
      <c r="X962" s="68"/>
      <c r="Y962" s="68"/>
      <c r="Z962" s="68"/>
      <c r="AA962" s="68"/>
      <c r="AB962" s="68"/>
      <c r="AC962" s="68"/>
      <c r="AD962" s="68"/>
      <c r="AE962" s="68"/>
      <c r="AF962" s="68"/>
      <c r="AG962" s="68"/>
      <c r="AH962" s="68"/>
      <c r="AI962" s="68"/>
      <c r="AJ962" s="68"/>
      <c r="AK962" s="68"/>
      <c r="AL962" s="68"/>
    </row>
    <row r="963" spans="1:38" ht="12.75" customHeight="1" x14ac:dyDescent="0.2">
      <c r="A963" s="68"/>
      <c r="P963" s="68"/>
      <c r="Q963" s="68"/>
      <c r="R963" s="68"/>
      <c r="S963" s="68"/>
      <c r="T963" s="68"/>
      <c r="U963" s="68"/>
      <c r="V963" s="68"/>
      <c r="W963" s="68"/>
      <c r="X963" s="68"/>
      <c r="Y963" s="68"/>
      <c r="Z963" s="68"/>
      <c r="AA963" s="68"/>
      <c r="AB963" s="68"/>
      <c r="AC963" s="68"/>
      <c r="AD963" s="68"/>
      <c r="AE963" s="68"/>
      <c r="AF963" s="68"/>
      <c r="AG963" s="68"/>
      <c r="AH963" s="68"/>
      <c r="AI963" s="68"/>
      <c r="AJ963" s="68"/>
      <c r="AK963" s="68"/>
      <c r="AL963" s="68"/>
    </row>
    <row r="964" spans="1:38" ht="12.75" customHeight="1" x14ac:dyDescent="0.2">
      <c r="A964" s="68"/>
      <c r="P964" s="68"/>
      <c r="Q964" s="68"/>
      <c r="R964" s="68"/>
      <c r="S964" s="68"/>
      <c r="T964" s="68"/>
      <c r="U964" s="68"/>
      <c r="V964" s="68"/>
      <c r="W964" s="68"/>
      <c r="X964" s="68"/>
      <c r="Y964" s="68"/>
      <c r="Z964" s="68"/>
      <c r="AA964" s="68"/>
      <c r="AB964" s="68"/>
      <c r="AC964" s="68"/>
      <c r="AD964" s="68"/>
      <c r="AE964" s="68"/>
      <c r="AF964" s="68"/>
      <c r="AG964" s="68"/>
      <c r="AH964" s="68"/>
      <c r="AI964" s="68"/>
      <c r="AJ964" s="68"/>
      <c r="AK964" s="68"/>
      <c r="AL964" s="68"/>
    </row>
    <row r="965" spans="1:38" ht="12.75" customHeight="1" x14ac:dyDescent="0.2">
      <c r="A965" s="68"/>
      <c r="P965" s="68"/>
      <c r="Q965" s="68"/>
      <c r="R965" s="68"/>
      <c r="S965" s="68"/>
      <c r="T965" s="68"/>
      <c r="U965" s="68"/>
      <c r="V965" s="68"/>
      <c r="W965" s="68"/>
      <c r="X965" s="68"/>
      <c r="Y965" s="68"/>
      <c r="Z965" s="68"/>
      <c r="AA965" s="68"/>
      <c r="AB965" s="68"/>
      <c r="AC965" s="68"/>
      <c r="AD965" s="68"/>
      <c r="AE965" s="68"/>
      <c r="AF965" s="68"/>
      <c r="AG965" s="68"/>
      <c r="AH965" s="68"/>
      <c r="AI965" s="68"/>
      <c r="AJ965" s="68"/>
      <c r="AK965" s="68"/>
      <c r="AL965" s="68"/>
    </row>
    <row r="966" spans="1:38" ht="12.75" customHeight="1" x14ac:dyDescent="0.2">
      <c r="A966" s="68"/>
      <c r="P966" s="68"/>
      <c r="Q966" s="68"/>
      <c r="R966" s="68"/>
      <c r="S966" s="68"/>
      <c r="T966" s="68"/>
      <c r="U966" s="68"/>
      <c r="V966" s="68"/>
      <c r="W966" s="68"/>
      <c r="X966" s="68"/>
      <c r="Y966" s="68"/>
      <c r="Z966" s="68"/>
      <c r="AA966" s="68"/>
      <c r="AB966" s="68"/>
      <c r="AC966" s="68"/>
      <c r="AD966" s="68"/>
      <c r="AE966" s="68"/>
      <c r="AF966" s="68"/>
      <c r="AG966" s="68"/>
      <c r="AH966" s="68"/>
      <c r="AI966" s="68"/>
      <c r="AJ966" s="68"/>
      <c r="AK966" s="68"/>
      <c r="AL966" s="68"/>
    </row>
    <row r="967" spans="1:38" ht="12.75" customHeight="1" x14ac:dyDescent="0.2">
      <c r="A967" s="68"/>
      <c r="P967" s="68"/>
      <c r="Q967" s="68"/>
      <c r="R967" s="68"/>
      <c r="S967" s="68"/>
      <c r="T967" s="68"/>
      <c r="U967" s="68"/>
      <c r="V967" s="68"/>
      <c r="W967" s="68"/>
      <c r="X967" s="68"/>
      <c r="Y967" s="68"/>
      <c r="Z967" s="68"/>
      <c r="AA967" s="68"/>
      <c r="AB967" s="68"/>
      <c r="AC967" s="68"/>
      <c r="AD967" s="68"/>
      <c r="AE967" s="68"/>
      <c r="AF967" s="68"/>
      <c r="AG967" s="68"/>
      <c r="AH967" s="68"/>
      <c r="AI967" s="68"/>
      <c r="AJ967" s="68"/>
      <c r="AK967" s="68"/>
      <c r="AL967" s="68"/>
    </row>
    <row r="968" spans="1:38" ht="12.75" customHeight="1" x14ac:dyDescent="0.2">
      <c r="A968" s="68"/>
      <c r="P968" s="68"/>
      <c r="Q968" s="68"/>
      <c r="R968" s="68"/>
      <c r="S968" s="68"/>
      <c r="T968" s="68"/>
      <c r="U968" s="68"/>
      <c r="V968" s="68"/>
      <c r="W968" s="68"/>
      <c r="X968" s="68"/>
      <c r="Y968" s="68"/>
      <c r="Z968" s="68"/>
      <c r="AA968" s="68"/>
      <c r="AB968" s="68"/>
      <c r="AC968" s="68"/>
      <c r="AD968" s="68"/>
      <c r="AE968" s="68"/>
      <c r="AF968" s="68"/>
      <c r="AG968" s="68"/>
      <c r="AH968" s="68"/>
      <c r="AI968" s="68"/>
      <c r="AJ968" s="68"/>
      <c r="AK968" s="68"/>
      <c r="AL968" s="68"/>
    </row>
    <row r="969" spans="1:38" ht="12.75" customHeight="1" x14ac:dyDescent="0.2">
      <c r="A969" s="68"/>
      <c r="P969" s="68"/>
      <c r="Q969" s="68"/>
      <c r="R969" s="68"/>
      <c r="S969" s="68"/>
      <c r="T969" s="68"/>
      <c r="U969" s="68"/>
      <c r="V969" s="68"/>
      <c r="W969" s="68"/>
      <c r="X969" s="68"/>
      <c r="Y969" s="68"/>
      <c r="Z969" s="68"/>
      <c r="AA969" s="68"/>
      <c r="AB969" s="68"/>
      <c r="AC969" s="68"/>
      <c r="AD969" s="68"/>
      <c r="AE969" s="68"/>
      <c r="AF969" s="68"/>
      <c r="AG969" s="68"/>
      <c r="AH969" s="68"/>
      <c r="AI969" s="68"/>
      <c r="AJ969" s="68"/>
      <c r="AK969" s="68"/>
      <c r="AL969" s="68"/>
    </row>
    <row r="970" spans="1:38" ht="12.75" customHeight="1" x14ac:dyDescent="0.2">
      <c r="A970" s="68"/>
      <c r="P970" s="68"/>
      <c r="Q970" s="68"/>
      <c r="R970" s="68"/>
      <c r="S970" s="68"/>
      <c r="T970" s="68"/>
      <c r="U970" s="68"/>
      <c r="V970" s="68"/>
      <c r="W970" s="68"/>
      <c r="X970" s="68"/>
      <c r="Y970" s="68"/>
      <c r="Z970" s="68"/>
      <c r="AA970" s="68"/>
      <c r="AB970" s="68"/>
      <c r="AC970" s="68"/>
      <c r="AD970" s="68"/>
      <c r="AE970" s="68"/>
      <c r="AF970" s="68"/>
      <c r="AG970" s="68"/>
      <c r="AH970" s="68"/>
      <c r="AI970" s="68"/>
      <c r="AJ970" s="68"/>
      <c r="AK970" s="68"/>
      <c r="AL970" s="68"/>
    </row>
    <row r="971" spans="1:38" ht="12.75" customHeight="1" x14ac:dyDescent="0.2">
      <c r="A971" s="68"/>
      <c r="P971" s="68"/>
      <c r="Q971" s="68"/>
      <c r="R971" s="68"/>
      <c r="S971" s="68"/>
      <c r="T971" s="68"/>
      <c r="U971" s="68"/>
      <c r="V971" s="68"/>
      <c r="W971" s="68"/>
      <c r="X971" s="68"/>
      <c r="Y971" s="68"/>
      <c r="Z971" s="68"/>
      <c r="AA971" s="68"/>
      <c r="AB971" s="68"/>
      <c r="AC971" s="68"/>
      <c r="AD971" s="68"/>
      <c r="AE971" s="68"/>
      <c r="AF971" s="68"/>
      <c r="AG971" s="68"/>
      <c r="AH971" s="68"/>
      <c r="AI971" s="68"/>
      <c r="AJ971" s="68"/>
      <c r="AK971" s="68"/>
      <c r="AL971" s="68"/>
    </row>
    <row r="972" spans="1:38" ht="12.75" customHeight="1" x14ac:dyDescent="0.2">
      <c r="A972" s="68"/>
      <c r="P972" s="68"/>
      <c r="Q972" s="68"/>
      <c r="R972" s="68"/>
      <c r="S972" s="68"/>
      <c r="T972" s="68"/>
      <c r="U972" s="68"/>
      <c r="V972" s="68"/>
      <c r="W972" s="68"/>
      <c r="X972" s="68"/>
      <c r="Y972" s="68"/>
      <c r="Z972" s="68"/>
      <c r="AA972" s="68"/>
      <c r="AB972" s="68"/>
      <c r="AC972" s="68"/>
      <c r="AD972" s="68"/>
      <c r="AE972" s="68"/>
      <c r="AF972" s="68"/>
      <c r="AG972" s="68"/>
      <c r="AH972" s="68"/>
      <c r="AI972" s="68"/>
      <c r="AJ972" s="68"/>
      <c r="AK972" s="68"/>
      <c r="AL972" s="68"/>
    </row>
    <row r="973" spans="1:38" ht="12.75" customHeight="1" x14ac:dyDescent="0.2">
      <c r="A973" s="68"/>
      <c r="P973" s="68"/>
      <c r="Q973" s="68"/>
      <c r="R973" s="68"/>
      <c r="S973" s="68"/>
      <c r="T973" s="68"/>
      <c r="U973" s="68"/>
      <c r="V973" s="68"/>
      <c r="W973" s="68"/>
      <c r="X973" s="68"/>
      <c r="Y973" s="68"/>
      <c r="Z973" s="68"/>
      <c r="AA973" s="68"/>
      <c r="AB973" s="68"/>
      <c r="AC973" s="68"/>
      <c r="AD973" s="68"/>
      <c r="AE973" s="68"/>
      <c r="AF973" s="68"/>
      <c r="AG973" s="68"/>
      <c r="AH973" s="68"/>
      <c r="AI973" s="68"/>
      <c r="AJ973" s="68"/>
      <c r="AK973" s="68"/>
      <c r="AL973" s="68"/>
    </row>
    <row r="974" spans="1:38" ht="12.75" customHeight="1" x14ac:dyDescent="0.2">
      <c r="A974" s="68"/>
      <c r="P974" s="68"/>
      <c r="Q974" s="68"/>
      <c r="R974" s="68"/>
      <c r="S974" s="68"/>
      <c r="T974" s="68"/>
      <c r="U974" s="68"/>
      <c r="V974" s="68"/>
      <c r="W974" s="68"/>
      <c r="X974" s="68"/>
      <c r="Y974" s="68"/>
      <c r="Z974" s="68"/>
      <c r="AA974" s="68"/>
      <c r="AB974" s="68"/>
      <c r="AC974" s="68"/>
      <c r="AD974" s="68"/>
      <c r="AE974" s="68"/>
      <c r="AF974" s="68"/>
      <c r="AG974" s="68"/>
      <c r="AH974" s="68"/>
      <c r="AI974" s="68"/>
      <c r="AJ974" s="68"/>
      <c r="AK974" s="68"/>
      <c r="AL974" s="68"/>
    </row>
    <row r="975" spans="1:38" ht="12.75" customHeight="1" x14ac:dyDescent="0.2">
      <c r="A975" s="68"/>
      <c r="P975" s="68"/>
      <c r="Q975" s="68"/>
      <c r="R975" s="68"/>
      <c r="S975" s="68"/>
      <c r="T975" s="68"/>
      <c r="U975" s="68"/>
      <c r="V975" s="68"/>
      <c r="W975" s="68"/>
      <c r="X975" s="68"/>
      <c r="Y975" s="68"/>
      <c r="Z975" s="68"/>
      <c r="AA975" s="68"/>
      <c r="AB975" s="68"/>
      <c r="AC975" s="68"/>
      <c r="AD975" s="68"/>
      <c r="AE975" s="68"/>
      <c r="AF975" s="68"/>
      <c r="AG975" s="68"/>
      <c r="AH975" s="68"/>
      <c r="AI975" s="68"/>
      <c r="AJ975" s="68"/>
      <c r="AK975" s="68"/>
      <c r="AL975" s="68"/>
    </row>
    <row r="976" spans="1:38" ht="12.75" customHeight="1" x14ac:dyDescent="0.2">
      <c r="A976" s="68"/>
      <c r="P976" s="68"/>
      <c r="Q976" s="68"/>
      <c r="R976" s="68"/>
      <c r="S976" s="68"/>
      <c r="T976" s="68"/>
      <c r="U976" s="68"/>
      <c r="V976" s="68"/>
      <c r="W976" s="68"/>
      <c r="X976" s="68"/>
      <c r="Y976" s="68"/>
      <c r="Z976" s="68"/>
      <c r="AA976" s="68"/>
      <c r="AB976" s="68"/>
      <c r="AC976" s="68"/>
      <c r="AD976" s="68"/>
      <c r="AE976" s="68"/>
      <c r="AF976" s="68"/>
      <c r="AG976" s="68"/>
      <c r="AH976" s="68"/>
      <c r="AI976" s="68"/>
      <c r="AJ976" s="68"/>
      <c r="AK976" s="68"/>
      <c r="AL976" s="68"/>
    </row>
    <row r="977" spans="1:38" ht="12.75" customHeight="1" x14ac:dyDescent="0.2">
      <c r="A977" s="68"/>
      <c r="P977" s="68"/>
      <c r="Q977" s="68"/>
      <c r="R977" s="68"/>
      <c r="S977" s="68"/>
      <c r="T977" s="68"/>
      <c r="U977" s="68"/>
      <c r="V977" s="68"/>
      <c r="W977" s="68"/>
      <c r="X977" s="68"/>
      <c r="Y977" s="68"/>
      <c r="Z977" s="68"/>
      <c r="AA977" s="68"/>
      <c r="AB977" s="68"/>
      <c r="AC977" s="68"/>
      <c r="AD977" s="68"/>
      <c r="AE977" s="68"/>
      <c r="AF977" s="68"/>
      <c r="AG977" s="68"/>
      <c r="AH977" s="68"/>
      <c r="AI977" s="68"/>
      <c r="AJ977" s="68"/>
      <c r="AK977" s="68"/>
      <c r="AL977" s="68"/>
    </row>
    <row r="978" spans="1:38" ht="12.75" customHeight="1" x14ac:dyDescent="0.2">
      <c r="A978" s="68"/>
      <c r="P978" s="68"/>
      <c r="Q978" s="68"/>
      <c r="R978" s="68"/>
      <c r="S978" s="68"/>
      <c r="T978" s="68"/>
      <c r="U978" s="68"/>
      <c r="V978" s="68"/>
      <c r="W978" s="68"/>
      <c r="X978" s="68"/>
      <c r="Y978" s="68"/>
      <c r="Z978" s="68"/>
      <c r="AA978" s="68"/>
      <c r="AB978" s="68"/>
      <c r="AC978" s="68"/>
      <c r="AD978" s="68"/>
      <c r="AE978" s="68"/>
      <c r="AF978" s="68"/>
      <c r="AG978" s="68"/>
      <c r="AH978" s="68"/>
      <c r="AI978" s="68"/>
      <c r="AJ978" s="68"/>
      <c r="AK978" s="68"/>
      <c r="AL978" s="68"/>
    </row>
    <row r="979" spans="1:38" ht="12.75" customHeight="1" x14ac:dyDescent="0.2">
      <c r="A979" s="68"/>
      <c r="P979" s="68"/>
      <c r="Q979" s="68"/>
      <c r="R979" s="68"/>
      <c r="S979" s="68"/>
      <c r="T979" s="68"/>
      <c r="U979" s="68"/>
      <c r="V979" s="68"/>
      <c r="W979" s="68"/>
      <c r="X979" s="68"/>
      <c r="Y979" s="68"/>
      <c r="Z979" s="68"/>
      <c r="AA979" s="68"/>
      <c r="AB979" s="68"/>
      <c r="AC979" s="68"/>
      <c r="AD979" s="68"/>
      <c r="AE979" s="68"/>
      <c r="AF979" s="68"/>
      <c r="AG979" s="68"/>
      <c r="AH979" s="68"/>
      <c r="AI979" s="68"/>
      <c r="AJ979" s="68"/>
      <c r="AK979" s="68"/>
      <c r="AL979" s="68"/>
    </row>
    <row r="980" spans="1:38" ht="12.75" customHeight="1" x14ac:dyDescent="0.2">
      <c r="A980" s="68"/>
      <c r="P980" s="68"/>
      <c r="Q980" s="68"/>
      <c r="R980" s="68"/>
      <c r="S980" s="68"/>
      <c r="T980" s="68"/>
      <c r="U980" s="68"/>
      <c r="V980" s="68"/>
      <c r="W980" s="68"/>
      <c r="X980" s="68"/>
      <c r="Y980" s="68"/>
      <c r="Z980" s="68"/>
      <c r="AA980" s="68"/>
      <c r="AB980" s="68"/>
      <c r="AC980" s="68"/>
      <c r="AD980" s="68"/>
      <c r="AE980" s="68"/>
      <c r="AF980" s="68"/>
      <c r="AG980" s="68"/>
      <c r="AH980" s="68"/>
      <c r="AI980" s="68"/>
      <c r="AJ980" s="68"/>
      <c r="AK980" s="68"/>
      <c r="AL980" s="68"/>
    </row>
    <row r="981" spans="1:38" ht="12.75" customHeight="1" x14ac:dyDescent="0.2">
      <c r="A981" s="68"/>
      <c r="P981" s="68"/>
      <c r="Q981" s="68"/>
      <c r="R981" s="68"/>
      <c r="S981" s="68"/>
      <c r="T981" s="68"/>
      <c r="U981" s="68"/>
      <c r="V981" s="68"/>
      <c r="W981" s="68"/>
      <c r="X981" s="68"/>
      <c r="Y981" s="68"/>
      <c r="Z981" s="68"/>
      <c r="AA981" s="68"/>
      <c r="AB981" s="68"/>
      <c r="AC981" s="68"/>
      <c r="AD981" s="68"/>
      <c r="AE981" s="68"/>
      <c r="AF981" s="68"/>
      <c r="AG981" s="68"/>
      <c r="AH981" s="68"/>
      <c r="AI981" s="68"/>
      <c r="AJ981" s="68"/>
      <c r="AK981" s="68"/>
      <c r="AL981" s="68"/>
    </row>
    <row r="982" spans="1:38" ht="12.75" customHeight="1" x14ac:dyDescent="0.2">
      <c r="A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row>
    <row r="983" spans="1:38" ht="12.75" customHeight="1" x14ac:dyDescent="0.2">
      <c r="A983" s="68"/>
      <c r="P983" s="68"/>
      <c r="Q983" s="68"/>
      <c r="R983" s="68"/>
      <c r="S983" s="68"/>
      <c r="T983" s="68"/>
      <c r="U983" s="68"/>
      <c r="V983" s="68"/>
      <c r="W983" s="68"/>
      <c r="X983" s="68"/>
      <c r="Y983" s="68"/>
      <c r="Z983" s="68"/>
      <c r="AA983" s="68"/>
      <c r="AB983" s="68"/>
      <c r="AC983" s="68"/>
      <c r="AD983" s="68"/>
      <c r="AE983" s="68"/>
      <c r="AF983" s="68"/>
      <c r="AG983" s="68"/>
      <c r="AH983" s="68"/>
      <c r="AI983" s="68"/>
      <c r="AJ983" s="68"/>
      <c r="AK983" s="68"/>
      <c r="AL983" s="68"/>
    </row>
    <row r="984" spans="1:38" ht="12.75" customHeight="1" x14ac:dyDescent="0.2">
      <c r="A984" s="68"/>
      <c r="P984" s="68"/>
      <c r="Q984" s="68"/>
      <c r="R984" s="68"/>
      <c r="S984" s="68"/>
      <c r="T984" s="68"/>
      <c r="U984" s="68"/>
      <c r="V984" s="68"/>
      <c r="W984" s="68"/>
      <c r="X984" s="68"/>
      <c r="Y984" s="68"/>
      <c r="Z984" s="68"/>
      <c r="AA984" s="68"/>
      <c r="AB984" s="68"/>
      <c r="AC984" s="68"/>
      <c r="AD984" s="68"/>
      <c r="AE984" s="68"/>
      <c r="AF984" s="68"/>
      <c r="AG984" s="68"/>
      <c r="AH984" s="68"/>
      <c r="AI984" s="68"/>
      <c r="AJ984" s="68"/>
      <c r="AK984" s="68"/>
      <c r="AL984" s="68"/>
    </row>
    <row r="985" spans="1:38" ht="12.75" customHeight="1" x14ac:dyDescent="0.2">
      <c r="A985" s="68"/>
      <c r="P985" s="68"/>
      <c r="Q985" s="68"/>
      <c r="R985" s="68"/>
      <c r="S985" s="68"/>
      <c r="T985" s="68"/>
      <c r="U985" s="68"/>
      <c r="V985" s="68"/>
      <c r="W985" s="68"/>
      <c r="X985" s="68"/>
      <c r="Y985" s="68"/>
      <c r="Z985" s="68"/>
      <c r="AA985" s="68"/>
      <c r="AB985" s="68"/>
      <c r="AC985" s="68"/>
      <c r="AD985" s="68"/>
      <c r="AE985" s="68"/>
      <c r="AF985" s="68"/>
      <c r="AG985" s="68"/>
      <c r="AH985" s="68"/>
      <c r="AI985" s="68"/>
      <c r="AJ985" s="68"/>
      <c r="AK985" s="68"/>
      <c r="AL985" s="68"/>
    </row>
    <row r="986" spans="1:38" ht="12.75" customHeight="1" x14ac:dyDescent="0.2">
      <c r="A986" s="68"/>
      <c r="P986" s="68"/>
      <c r="Q986" s="68"/>
      <c r="R986" s="68"/>
      <c r="S986" s="68"/>
      <c r="T986" s="68"/>
      <c r="U986" s="68"/>
      <c r="V986" s="68"/>
      <c r="W986" s="68"/>
      <c r="X986" s="68"/>
      <c r="Y986" s="68"/>
      <c r="Z986" s="68"/>
      <c r="AA986" s="68"/>
      <c r="AB986" s="68"/>
      <c r="AC986" s="68"/>
      <c r="AD986" s="68"/>
      <c r="AE986" s="68"/>
      <c r="AF986" s="68"/>
      <c r="AG986" s="68"/>
      <c r="AH986" s="68"/>
      <c r="AI986" s="68"/>
      <c r="AJ986" s="68"/>
      <c r="AK986" s="68"/>
      <c r="AL986" s="68"/>
    </row>
    <row r="987" spans="1:38" ht="12.75" customHeight="1" x14ac:dyDescent="0.2">
      <c r="A987" s="68"/>
      <c r="P987" s="68"/>
      <c r="Q987" s="68"/>
      <c r="R987" s="68"/>
      <c r="S987" s="68"/>
      <c r="T987" s="68"/>
      <c r="U987" s="68"/>
      <c r="V987" s="68"/>
      <c r="W987" s="68"/>
      <c r="X987" s="68"/>
      <c r="Y987" s="68"/>
      <c r="Z987" s="68"/>
      <c r="AA987" s="68"/>
      <c r="AB987" s="68"/>
      <c r="AC987" s="68"/>
      <c r="AD987" s="68"/>
      <c r="AE987" s="68"/>
      <c r="AF987" s="68"/>
      <c r="AG987" s="68"/>
      <c r="AH987" s="68"/>
      <c r="AI987" s="68"/>
      <c r="AJ987" s="68"/>
      <c r="AK987" s="68"/>
      <c r="AL987" s="68"/>
    </row>
    <row r="988" spans="1:38" ht="12.75" customHeight="1" x14ac:dyDescent="0.2">
      <c r="A988" s="68"/>
      <c r="P988" s="68"/>
      <c r="Q988" s="68"/>
      <c r="R988" s="68"/>
      <c r="S988" s="68"/>
      <c r="T988" s="68"/>
      <c r="U988" s="68"/>
      <c r="V988" s="68"/>
      <c r="W988" s="68"/>
      <c r="X988" s="68"/>
      <c r="Y988" s="68"/>
      <c r="Z988" s="68"/>
      <c r="AA988" s="68"/>
      <c r="AB988" s="68"/>
      <c r="AC988" s="68"/>
      <c r="AD988" s="68"/>
      <c r="AE988" s="68"/>
      <c r="AF988" s="68"/>
      <c r="AG988" s="68"/>
      <c r="AH988" s="68"/>
      <c r="AI988" s="68"/>
      <c r="AJ988" s="68"/>
      <c r="AK988" s="68"/>
      <c r="AL988" s="68"/>
    </row>
    <row r="989" spans="1:38" ht="12.75" customHeight="1" x14ac:dyDescent="0.2">
      <c r="A989" s="68"/>
      <c r="P989" s="68"/>
      <c r="Q989" s="68"/>
      <c r="R989" s="68"/>
      <c r="S989" s="68"/>
      <c r="T989" s="68"/>
      <c r="U989" s="68"/>
      <c r="V989" s="68"/>
      <c r="W989" s="68"/>
      <c r="X989" s="68"/>
      <c r="Y989" s="68"/>
      <c r="Z989" s="68"/>
      <c r="AA989" s="68"/>
      <c r="AB989" s="68"/>
      <c r="AC989" s="68"/>
      <c r="AD989" s="68"/>
      <c r="AE989" s="68"/>
      <c r="AF989" s="68"/>
      <c r="AG989" s="68"/>
      <c r="AH989" s="68"/>
      <c r="AI989" s="68"/>
      <c r="AJ989" s="68"/>
      <c r="AK989" s="68"/>
      <c r="AL989" s="68"/>
    </row>
    <row r="990" spans="1:38" ht="12.75" customHeight="1" x14ac:dyDescent="0.2">
      <c r="A990" s="68"/>
      <c r="P990" s="68"/>
      <c r="Q990" s="68"/>
      <c r="R990" s="68"/>
      <c r="S990" s="68"/>
      <c r="T990" s="68"/>
      <c r="U990" s="68"/>
      <c r="V990" s="68"/>
      <c r="W990" s="68"/>
      <c r="X990" s="68"/>
      <c r="Y990" s="68"/>
      <c r="Z990" s="68"/>
      <c r="AA990" s="68"/>
      <c r="AB990" s="68"/>
      <c r="AC990" s="68"/>
      <c r="AD990" s="68"/>
      <c r="AE990" s="68"/>
      <c r="AF990" s="68"/>
      <c r="AG990" s="68"/>
      <c r="AH990" s="68"/>
      <c r="AI990" s="68"/>
      <c r="AJ990" s="68"/>
      <c r="AK990" s="68"/>
      <c r="AL990" s="68"/>
    </row>
    <row r="991" spans="1:38" ht="12.75" customHeight="1" x14ac:dyDescent="0.2">
      <c r="A991" s="68"/>
      <c r="P991" s="68"/>
      <c r="Q991" s="68"/>
      <c r="R991" s="68"/>
      <c r="S991" s="68"/>
      <c r="T991" s="68"/>
      <c r="U991" s="68"/>
      <c r="V991" s="68"/>
      <c r="W991" s="68"/>
      <c r="X991" s="68"/>
      <c r="Y991" s="68"/>
      <c r="Z991" s="68"/>
      <c r="AA991" s="68"/>
      <c r="AB991" s="68"/>
      <c r="AC991" s="68"/>
      <c r="AD991" s="68"/>
      <c r="AE991" s="68"/>
      <c r="AF991" s="68"/>
      <c r="AG991" s="68"/>
      <c r="AH991" s="68"/>
      <c r="AI991" s="68"/>
      <c r="AJ991" s="68"/>
      <c r="AK991" s="68"/>
      <c r="AL991" s="68"/>
    </row>
    <row r="992" spans="1:38" ht="12.75" customHeight="1" x14ac:dyDescent="0.2">
      <c r="A992" s="68"/>
      <c r="P992" s="68"/>
      <c r="Q992" s="68"/>
      <c r="R992" s="68"/>
      <c r="S992" s="68"/>
      <c r="T992" s="68"/>
      <c r="U992" s="68"/>
      <c r="V992" s="68"/>
      <c r="W992" s="68"/>
      <c r="X992" s="68"/>
      <c r="Y992" s="68"/>
      <c r="Z992" s="68"/>
      <c r="AA992" s="68"/>
      <c r="AB992" s="68"/>
      <c r="AC992" s="68"/>
      <c r="AD992" s="68"/>
      <c r="AE992" s="68"/>
      <c r="AF992" s="68"/>
      <c r="AG992" s="68"/>
      <c r="AH992" s="68"/>
      <c r="AI992" s="68"/>
      <c r="AJ992" s="68"/>
      <c r="AK992" s="68"/>
      <c r="AL992" s="68"/>
    </row>
    <row r="993" spans="1:38" ht="12.75" customHeight="1" x14ac:dyDescent="0.2">
      <c r="A993" s="68"/>
      <c r="P993" s="68"/>
      <c r="Q993" s="68"/>
      <c r="R993" s="68"/>
      <c r="S993" s="68"/>
      <c r="T993" s="68"/>
      <c r="U993" s="68"/>
      <c r="V993" s="68"/>
      <c r="W993" s="68"/>
      <c r="X993" s="68"/>
      <c r="Y993" s="68"/>
      <c r="Z993" s="68"/>
      <c r="AA993" s="68"/>
      <c r="AB993" s="68"/>
      <c r="AC993" s="68"/>
      <c r="AD993" s="68"/>
      <c r="AE993" s="68"/>
      <c r="AF993" s="68"/>
      <c r="AG993" s="68"/>
      <c r="AH993" s="68"/>
      <c r="AI993" s="68"/>
      <c r="AJ993" s="68"/>
      <c r="AK993" s="68"/>
      <c r="AL993" s="68"/>
    </row>
    <row r="994" spans="1:38" ht="12.75" customHeight="1" x14ac:dyDescent="0.2">
      <c r="A994" s="68"/>
      <c r="P994" s="68"/>
      <c r="Q994" s="68"/>
      <c r="R994" s="68"/>
      <c r="S994" s="68"/>
      <c r="T994" s="68"/>
      <c r="U994" s="68"/>
      <c r="V994" s="68"/>
      <c r="W994" s="68"/>
      <c r="X994" s="68"/>
      <c r="Y994" s="68"/>
      <c r="Z994" s="68"/>
      <c r="AA994" s="68"/>
      <c r="AB994" s="68"/>
      <c r="AC994" s="68"/>
      <c r="AD994" s="68"/>
      <c r="AE994" s="68"/>
      <c r="AF994" s="68"/>
      <c r="AG994" s="68"/>
      <c r="AH994" s="68"/>
      <c r="AI994" s="68"/>
      <c r="AJ994" s="68"/>
      <c r="AK994" s="68"/>
      <c r="AL994" s="68"/>
    </row>
    <row r="995" spans="1:38" ht="12.75" customHeight="1" x14ac:dyDescent="0.2">
      <c r="A995" s="68"/>
      <c r="P995" s="68"/>
      <c r="Q995" s="68"/>
      <c r="R995" s="68"/>
      <c r="S995" s="68"/>
      <c r="T995" s="68"/>
      <c r="U995" s="68"/>
      <c r="V995" s="68"/>
      <c r="W995" s="68"/>
      <c r="X995" s="68"/>
      <c r="Y995" s="68"/>
      <c r="Z995" s="68"/>
      <c r="AA995" s="68"/>
      <c r="AB995" s="68"/>
      <c r="AC995" s="68"/>
      <c r="AD995" s="68"/>
      <c r="AE995" s="68"/>
      <c r="AF995" s="68"/>
      <c r="AG995" s="68"/>
      <c r="AH995" s="68"/>
      <c r="AI995" s="68"/>
      <c r="AJ995" s="68"/>
      <c r="AK995" s="68"/>
      <c r="AL995" s="68"/>
    </row>
    <row r="996" spans="1:38" ht="12.75" customHeight="1" x14ac:dyDescent="0.2">
      <c r="A996" s="68"/>
      <c r="P996" s="68"/>
      <c r="Q996" s="68"/>
      <c r="R996" s="68"/>
      <c r="S996" s="68"/>
      <c r="T996" s="68"/>
      <c r="U996" s="68"/>
      <c r="V996" s="68"/>
      <c r="W996" s="68"/>
      <c r="X996" s="68"/>
      <c r="Y996" s="68"/>
      <c r="Z996" s="68"/>
      <c r="AA996" s="68"/>
      <c r="AB996" s="68"/>
      <c r="AC996" s="68"/>
      <c r="AD996" s="68"/>
      <c r="AE996" s="68"/>
      <c r="AF996" s="68"/>
      <c r="AG996" s="68"/>
      <c r="AH996" s="68"/>
      <c r="AI996" s="68"/>
      <c r="AJ996" s="68"/>
      <c r="AK996" s="68"/>
      <c r="AL996" s="68"/>
    </row>
    <row r="997" spans="1:38" ht="12.75" customHeight="1" x14ac:dyDescent="0.2">
      <c r="A997" s="68"/>
      <c r="P997" s="68"/>
      <c r="Q997" s="68"/>
      <c r="R997" s="68"/>
      <c r="S997" s="68"/>
      <c r="T997" s="68"/>
      <c r="U997" s="68"/>
      <c r="V997" s="68"/>
      <c r="W997" s="68"/>
      <c r="X997" s="68"/>
      <c r="Y997" s="68"/>
      <c r="Z997" s="68"/>
      <c r="AA997" s="68"/>
      <c r="AB997" s="68"/>
      <c r="AC997" s="68"/>
      <c r="AD997" s="68"/>
      <c r="AE997" s="68"/>
      <c r="AF997" s="68"/>
      <c r="AG997" s="68"/>
      <c r="AH997" s="68"/>
      <c r="AI997" s="68"/>
      <c r="AJ997" s="68"/>
      <c r="AK997" s="68"/>
      <c r="AL997" s="68"/>
    </row>
    <row r="998" spans="1:38" ht="12.75" customHeight="1" x14ac:dyDescent="0.2">
      <c r="A998" s="68"/>
      <c r="P998" s="68"/>
      <c r="Q998" s="68"/>
      <c r="R998" s="68"/>
      <c r="S998" s="68"/>
      <c r="T998" s="68"/>
      <c r="U998" s="68"/>
      <c r="V998" s="68"/>
      <c r="W998" s="68"/>
      <c r="X998" s="68"/>
      <c r="Y998" s="68"/>
      <c r="Z998" s="68"/>
      <c r="AA998" s="68"/>
      <c r="AB998" s="68"/>
      <c r="AC998" s="68"/>
      <c r="AD998" s="68"/>
      <c r="AE998" s="68"/>
      <c r="AF998" s="68"/>
      <c r="AG998" s="68"/>
      <c r="AH998" s="68"/>
      <c r="AI998" s="68"/>
      <c r="AJ998" s="68"/>
      <c r="AK998" s="68"/>
      <c r="AL998" s="68"/>
    </row>
    <row r="999" spans="1:38" ht="12.75" customHeight="1" x14ac:dyDescent="0.2">
      <c r="A999" s="68"/>
      <c r="P999" s="68"/>
      <c r="Q999" s="68"/>
      <c r="R999" s="68"/>
      <c r="S999" s="68"/>
      <c r="T999" s="68"/>
      <c r="U999" s="68"/>
      <c r="V999" s="68"/>
      <c r="W999" s="68"/>
      <c r="X999" s="68"/>
      <c r="Y999" s="68"/>
      <c r="Z999" s="68"/>
      <c r="AA999" s="68"/>
      <c r="AB999" s="68"/>
      <c r="AC999" s="68"/>
      <c r="AD999" s="68"/>
      <c r="AE999" s="68"/>
      <c r="AF999" s="68"/>
      <c r="AG999" s="68"/>
      <c r="AH999" s="68"/>
      <c r="AI999" s="68"/>
      <c r="AJ999" s="68"/>
      <c r="AK999" s="68"/>
      <c r="AL999" s="68"/>
    </row>
    <row r="1000" spans="1:38" ht="12.75" customHeight="1" x14ac:dyDescent="0.2">
      <c r="A1000" s="68"/>
      <c r="P1000" s="68"/>
      <c r="Q1000" s="68"/>
      <c r="R1000" s="68"/>
      <c r="S1000" s="68"/>
      <c r="T1000" s="68"/>
      <c r="U1000" s="68"/>
      <c r="V1000" s="68"/>
      <c r="W1000" s="68"/>
      <c r="X1000" s="68"/>
      <c r="Y1000" s="68"/>
      <c r="Z1000" s="68"/>
      <c r="AA1000" s="68"/>
      <c r="AB1000" s="68"/>
      <c r="AC1000" s="68"/>
      <c r="AD1000" s="68"/>
      <c r="AE1000" s="68"/>
      <c r="AF1000" s="68"/>
      <c r="AG1000" s="68"/>
      <c r="AH1000" s="68"/>
      <c r="AI1000" s="68"/>
      <c r="AJ1000" s="68"/>
      <c r="AK1000" s="68"/>
      <c r="AL1000" s="68"/>
    </row>
  </sheetData>
  <conditionalFormatting sqref="B6:M45 O6:O7 O9:O36 O39:O45 Q6:BL45">
    <cfRule type="expression" dxfId="116" priority="1">
      <formula>MOD(ROW(),2)=1</formula>
    </cfRule>
  </conditionalFormatting>
  <conditionalFormatting sqref="BL6:BL36 BL39:BL45">
    <cfRule type="cellIs" dxfId="115" priority="2" operator="equal">
      <formula>$A$1</formula>
    </cfRule>
  </conditionalFormatting>
  <conditionalFormatting sqref="BL6:BL36 BL39:BL45">
    <cfRule type="cellIs" dxfId="114" priority="3" operator="equal">
      <formula>$A$2</formula>
    </cfRule>
  </conditionalFormatting>
  <conditionalFormatting sqref="O6:O7 O9:O36 O39:O45">
    <cfRule type="cellIs" dxfId="113" priority="4" operator="greaterThan">
      <formula>0</formula>
    </cfRule>
  </conditionalFormatting>
  <conditionalFormatting sqref="O6:O7 O9:O36 O39:O45">
    <cfRule type="cellIs" dxfId="112" priority="5" operator="lessThan">
      <formula>0</formula>
    </cfRule>
  </conditionalFormatting>
  <conditionalFormatting sqref="O37">
    <cfRule type="expression" dxfId="111" priority="6">
      <formula>MOD(ROW(),2)=1</formula>
    </cfRule>
  </conditionalFormatting>
  <conditionalFormatting sqref="N6:N45">
    <cfRule type="expression" dxfId="110" priority="7">
      <formula>MOD(ROW(),2)=1</formula>
    </cfRule>
  </conditionalFormatting>
  <conditionalFormatting sqref="N6:N36 N39:N45">
    <cfRule type="cellIs" dxfId="109" priority="8" operator="equal">
      <formula>$A$1</formula>
    </cfRule>
  </conditionalFormatting>
  <conditionalFormatting sqref="N6:N36 N39:N45">
    <cfRule type="cellIs" dxfId="108" priority="9" operator="equal">
      <formula>$A$2</formula>
    </cfRule>
  </conditionalFormatting>
  <conditionalFormatting sqref="BM6:BM7 BM9:BM36 BM39:BM45">
    <cfRule type="expression" dxfId="107" priority="10">
      <formula>MOD(ROW(),2)=1</formula>
    </cfRule>
  </conditionalFormatting>
  <conditionalFormatting sqref="BM6:BM7 BM9:BM36 BM39:BM45">
    <cfRule type="cellIs" dxfId="106" priority="11" operator="greaterThan">
      <formula>0</formula>
    </cfRule>
  </conditionalFormatting>
  <conditionalFormatting sqref="BM6:BM7 BM9:BM36 BM39:BM45">
    <cfRule type="cellIs" dxfId="105" priority="12" operator="lessThan">
      <formula>0</formula>
    </cfRule>
  </conditionalFormatting>
  <conditionalFormatting sqref="BM37">
    <cfRule type="expression" dxfId="104" priority="13">
      <formula>MOD(ROW(),2)=1</formula>
    </cfRule>
  </conditionalFormatting>
  <pageMargins left="0.78740157480314965" right="0.78740157480314965" top="1.3779527559055118" bottom="0.59055118110236227"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AppQt.Data!$B$2:$B$3</xm:f>
          </x14:formula1>
          <xm:sqref>B2:C2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6F95"/>
  </sheetPr>
  <dimension ref="A1:BM1000"/>
  <sheetViews>
    <sheetView showGridLines="0" workbookViewId="0"/>
  </sheetViews>
  <sheetFormatPr baseColWidth="10" defaultColWidth="14.42578125" defaultRowHeight="15" customHeight="1" x14ac:dyDescent="0.2"/>
  <cols>
    <col min="1" max="1" width="9.140625" customWidth="1"/>
    <col min="2" max="2" width="24.5703125" customWidth="1"/>
    <col min="3" max="13" width="8.7109375" customWidth="1"/>
    <col min="14" max="14" width="2.7109375" customWidth="1"/>
    <col min="15" max="15" width="8.7109375" customWidth="1"/>
    <col min="16" max="38" width="9.140625" customWidth="1"/>
    <col min="39" max="63" width="8.7109375" customWidth="1"/>
    <col min="64" max="64" width="3.5703125" customWidth="1"/>
    <col min="65" max="65" width="8.7109375" customWidth="1"/>
  </cols>
  <sheetData>
    <row r="1" spans="1:65" ht="12.75" customHeight="1" x14ac:dyDescent="0.2">
      <c r="A1" s="39" t="s">
        <v>236</v>
      </c>
      <c r="P1" s="39"/>
      <c r="Q1" s="39"/>
      <c r="R1" s="39"/>
      <c r="S1" s="39"/>
      <c r="T1" s="39"/>
      <c r="U1" s="39"/>
      <c r="V1" s="39"/>
      <c r="W1" s="39"/>
      <c r="X1" s="39"/>
      <c r="Y1" s="39"/>
      <c r="Z1" s="39"/>
      <c r="AA1" s="39"/>
      <c r="AB1" s="39"/>
      <c r="AC1" s="39"/>
      <c r="AD1" s="39"/>
      <c r="AE1" s="39"/>
      <c r="AF1" s="39"/>
      <c r="AG1" s="39"/>
      <c r="AH1" s="39"/>
      <c r="AI1" s="39"/>
      <c r="AJ1" s="39"/>
      <c r="AK1" s="39"/>
      <c r="AL1" s="39"/>
    </row>
    <row r="2" spans="1:65" ht="12.75" customHeight="1" x14ac:dyDescent="0.2">
      <c r="A2" s="41" t="s">
        <v>237</v>
      </c>
      <c r="B2" s="67" t="s">
        <v>1</v>
      </c>
      <c r="C2" s="68"/>
      <c r="D2" s="68"/>
      <c r="E2" s="68"/>
      <c r="F2" s="68"/>
      <c r="G2" s="68"/>
      <c r="H2" s="68"/>
      <c r="I2" s="68"/>
      <c r="J2" s="68"/>
      <c r="K2" s="68"/>
      <c r="L2" s="68"/>
      <c r="M2" s="68"/>
      <c r="N2" s="68"/>
      <c r="O2" s="68"/>
      <c r="P2" s="41"/>
      <c r="Q2" s="41"/>
      <c r="R2" s="41"/>
      <c r="S2" s="41"/>
      <c r="T2" s="41"/>
      <c r="U2" s="41"/>
      <c r="V2" s="41"/>
      <c r="W2" s="41"/>
      <c r="X2" s="41"/>
      <c r="Y2" s="41"/>
      <c r="Z2" s="41"/>
      <c r="AA2" s="41"/>
      <c r="AB2" s="41"/>
      <c r="AC2" s="41"/>
      <c r="AD2" s="41"/>
      <c r="AE2" s="41"/>
      <c r="AF2" s="41"/>
      <c r="AG2" s="41"/>
      <c r="AH2" s="41"/>
      <c r="AI2" s="41"/>
      <c r="AJ2" s="41"/>
      <c r="AK2" s="41"/>
      <c r="AL2" s="41"/>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row>
    <row r="3" spans="1:65" ht="12.75" customHeight="1" x14ac:dyDescent="0.2">
      <c r="A3" s="68"/>
      <c r="P3" s="68"/>
      <c r="Q3" s="68"/>
      <c r="R3" s="68"/>
      <c r="S3" s="68"/>
      <c r="T3" s="68"/>
      <c r="U3" s="68"/>
      <c r="V3" s="68"/>
      <c r="W3" s="68"/>
      <c r="X3" s="68"/>
      <c r="Y3" s="68"/>
      <c r="Z3" s="68"/>
      <c r="AA3" s="68"/>
      <c r="AB3" s="68"/>
      <c r="AC3" s="68"/>
      <c r="AD3" s="68"/>
      <c r="AE3" s="68"/>
      <c r="AF3" s="68"/>
      <c r="AG3" s="68"/>
      <c r="AH3" s="68"/>
      <c r="AI3" s="68"/>
      <c r="AJ3" s="68"/>
      <c r="AK3" s="68"/>
      <c r="AL3" s="68"/>
    </row>
    <row r="4" spans="1:65" ht="12.75" customHeight="1" x14ac:dyDescent="0.2">
      <c r="A4" s="68"/>
      <c r="B4" s="25" t="str">
        <f>"Consumer demand in selected countries ("&amp;$B$2&amp;")"</f>
        <v>Consumer demand in selected countries (Tonnes)</v>
      </c>
      <c r="C4" s="25"/>
      <c r="D4" s="25"/>
      <c r="E4" s="25"/>
      <c r="F4" s="25"/>
      <c r="G4" s="25"/>
      <c r="H4" s="25"/>
      <c r="I4" s="25"/>
      <c r="J4" s="25"/>
      <c r="K4" s="25"/>
      <c r="L4" s="25"/>
      <c r="M4" s="25"/>
      <c r="N4" s="25"/>
      <c r="O4" s="25"/>
      <c r="P4" s="68"/>
      <c r="Q4" s="68"/>
      <c r="R4" s="68"/>
      <c r="S4" s="68"/>
      <c r="T4" s="68"/>
      <c r="U4" s="68"/>
      <c r="V4" s="68"/>
      <c r="W4" s="68"/>
      <c r="X4" s="68"/>
      <c r="Y4" s="68"/>
      <c r="Z4" s="68"/>
      <c r="AA4" s="68"/>
      <c r="AB4" s="68"/>
      <c r="AC4" s="68"/>
      <c r="AD4" s="68"/>
      <c r="AE4" s="68"/>
      <c r="AF4" s="68"/>
      <c r="AG4" s="68"/>
      <c r="AH4" s="68"/>
      <c r="AI4" s="68"/>
      <c r="AJ4" s="68"/>
      <c r="AK4" s="68"/>
      <c r="AL4" s="68"/>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row>
    <row r="5" spans="1:65" ht="38.25" customHeight="1" x14ac:dyDescent="0.2">
      <c r="A5" s="69"/>
      <c r="B5" s="42"/>
      <c r="C5" s="44">
        <f>AppAn.Data!L$2</f>
        <v>2010</v>
      </c>
      <c r="D5" s="44">
        <f>AppAn.Data!M$2</f>
        <v>2011</v>
      </c>
      <c r="E5" s="44">
        <f>AppAn.Data!N$2</f>
        <v>2012</v>
      </c>
      <c r="F5" s="44">
        <f>AppAn.Data!O$2</f>
        <v>2013</v>
      </c>
      <c r="G5" s="44">
        <f>AppAn.Data!P$2</f>
        <v>2014</v>
      </c>
      <c r="H5" s="44">
        <f>AppAn.Data!Q$2</f>
        <v>2015</v>
      </c>
      <c r="I5" s="44">
        <f>AppAn.Data!R$2</f>
        <v>2016</v>
      </c>
      <c r="J5" s="44">
        <f>AppAn.Data!S$2</f>
        <v>2017</v>
      </c>
      <c r="K5" s="44">
        <f>AppAn.Data!T$2</f>
        <v>2018</v>
      </c>
      <c r="L5" s="44">
        <f>AppAn.Data!U$2</f>
        <v>2019</v>
      </c>
      <c r="M5" s="44">
        <f>AppAn.Data!V$2</f>
        <v>2020</v>
      </c>
      <c r="N5" s="44"/>
      <c r="O5" s="44" t="s">
        <v>239</v>
      </c>
      <c r="P5" s="69"/>
      <c r="Q5" s="44" t="str">
        <f>AppQt.Data!M$2</f>
        <v>Q1'10</v>
      </c>
      <c r="R5" s="44" t="str">
        <f>AppQt.Data!N$2</f>
        <v>Q2'10</v>
      </c>
      <c r="S5" s="44" t="str">
        <f>AppQt.Data!O$2</f>
        <v>Q3'10</v>
      </c>
      <c r="T5" s="44" t="str">
        <f>AppQt.Data!P$2</f>
        <v>Q4'10</v>
      </c>
      <c r="U5" s="44" t="str">
        <f>AppQt.Data!Q$2</f>
        <v>Q1'11</v>
      </c>
      <c r="V5" s="44" t="str">
        <f>AppQt.Data!R$2</f>
        <v>Q2'11</v>
      </c>
      <c r="W5" s="44" t="str">
        <f>AppQt.Data!S$2</f>
        <v>Q3'11</v>
      </c>
      <c r="X5" s="44" t="str">
        <f>AppQt.Data!T$2</f>
        <v>Q4'11</v>
      </c>
      <c r="Y5" s="44" t="str">
        <f>AppQt.Data!U$2</f>
        <v>Q1'12</v>
      </c>
      <c r="Z5" s="44" t="str">
        <f>AppQt.Data!V$2</f>
        <v>Q2'12</v>
      </c>
      <c r="AA5" s="44" t="str">
        <f>AppQt.Data!W$2</f>
        <v>Q3'12</v>
      </c>
      <c r="AB5" s="44" t="str">
        <f>AppQt.Data!X$2</f>
        <v>Q4'12</v>
      </c>
      <c r="AC5" s="44" t="str">
        <f>AppQt.Data!Y$2</f>
        <v>Q1'13</v>
      </c>
      <c r="AD5" s="44" t="str">
        <f>AppQt.Data!Z$2</f>
        <v>Q2'13</v>
      </c>
      <c r="AE5" s="44" t="str">
        <f>AppQt.Data!AA$2</f>
        <v>Q3'13</v>
      </c>
      <c r="AF5" s="44" t="str">
        <f>AppQt.Data!AB$2</f>
        <v>Q4'13</v>
      </c>
      <c r="AG5" s="44" t="str">
        <f>AppQt.Data!AC$2</f>
        <v>Q1'14</v>
      </c>
      <c r="AH5" s="44" t="str">
        <f>AppQt.Data!AD$2</f>
        <v>Q2'14</v>
      </c>
      <c r="AI5" s="44" t="str">
        <f>AppQt.Data!AE$2</f>
        <v>Q3'14</v>
      </c>
      <c r="AJ5" s="44" t="str">
        <f>AppQt.Data!AF$2</f>
        <v>Q4'14</v>
      </c>
      <c r="AK5" s="44" t="str">
        <f>AppQt.Data!AG$2</f>
        <v>Q1'15</v>
      </c>
      <c r="AL5" s="44" t="str">
        <f>AppQt.Data!AH$2</f>
        <v>Q2'15</v>
      </c>
      <c r="AM5" s="44" t="str">
        <f>AppQt.Data!AI$2</f>
        <v>Q3'15</v>
      </c>
      <c r="AN5" s="44" t="str">
        <f>AppQt.Data!AJ$2</f>
        <v>Q4'15</v>
      </c>
      <c r="AO5" s="44" t="str">
        <f>AppQt.Data!AK$2</f>
        <v>Q1'16</v>
      </c>
      <c r="AP5" s="44" t="str">
        <f>AppQt.Data!AL$2</f>
        <v>Q2'16</v>
      </c>
      <c r="AQ5" s="44" t="str">
        <f>AppQt.Data!AM$2</f>
        <v>Q3'16</v>
      </c>
      <c r="AR5" s="44" t="str">
        <f>AppQt.Data!AN$2</f>
        <v>Q4'16</v>
      </c>
      <c r="AS5" s="44" t="str">
        <f>AppQt.Data!AO$2</f>
        <v>Q1'17</v>
      </c>
      <c r="AT5" s="44" t="str">
        <f>AppQt.Data!AP$2</f>
        <v>Q2'17</v>
      </c>
      <c r="AU5" s="44" t="str">
        <f>AppQt.Data!AQ$2</f>
        <v>Q3'17</v>
      </c>
      <c r="AV5" s="44" t="str">
        <f>AppQt.Data!AR$2</f>
        <v>Q4'17</v>
      </c>
      <c r="AW5" s="44" t="str">
        <f>AppQt.Data!AS$2</f>
        <v>Q1'18</v>
      </c>
      <c r="AX5" s="44" t="str">
        <f>AppQt.Data!AT$2</f>
        <v>Q2'18</v>
      </c>
      <c r="AY5" s="44" t="str">
        <f>AppQt.Data!AU$2</f>
        <v>Q3'18</v>
      </c>
      <c r="AZ5" s="44" t="str">
        <f>AppQt.Data!AV$2</f>
        <v>Q4'18</v>
      </c>
      <c r="BA5" s="44" t="str">
        <f>AppQt.Data!AW$2</f>
        <v>Q1'19</v>
      </c>
      <c r="BB5" s="44" t="str">
        <f>AppQt.Data!AX$2</f>
        <v>Q2'19</v>
      </c>
      <c r="BC5" s="44" t="str">
        <f>AppQt.Data!AY$2</f>
        <v>Q3'19</v>
      </c>
      <c r="BD5" s="44" t="str">
        <f>AppQt.Data!AZ$2</f>
        <v>Q4'19</v>
      </c>
      <c r="BE5" s="44" t="str">
        <f>AppQt.Data!BA$2</f>
        <v>Q1'20</v>
      </c>
      <c r="BF5" s="44" t="str">
        <f>AppQt.Data!BB$2</f>
        <v>Q2'20</v>
      </c>
      <c r="BG5" s="44" t="str">
        <f>AppQt.Data!BC$2</f>
        <v>Q3'20</v>
      </c>
      <c r="BH5" s="44" t="str">
        <f>AppQt.Data!BD$2</f>
        <v>Q4'20</v>
      </c>
      <c r="BI5" s="44" t="str">
        <f>AppQt.Data!BE$2</f>
        <v>Q1'21</v>
      </c>
      <c r="BJ5" s="44" t="str">
        <f>AppQt.Data!BF$2</f>
        <v>Q2'21</v>
      </c>
      <c r="BK5" s="44" t="str">
        <f>AppQt.Data!BG$2</f>
        <v>Q3'21</v>
      </c>
      <c r="BL5" s="44"/>
      <c r="BM5" s="44" t="s">
        <v>239</v>
      </c>
    </row>
    <row r="6" spans="1:65" ht="12.75" customHeight="1" x14ac:dyDescent="0.2">
      <c r="A6" s="40"/>
      <c r="B6" s="31" t="s">
        <v>95</v>
      </c>
      <c r="C6" s="89">
        <f>IFERROR(IF($B$2="Tonnes",AppAn.Data!L129,(AppAn.Data!L129*ozton*AppAn.Data!L$6)/1000000),"-")</f>
        <v>1001.7119716659736</v>
      </c>
      <c r="D6" s="89">
        <f>IFERROR(IF($B$2="Tonnes",AppAn.Data!M129,(AppAn.Data!M129*ozton*AppAn.Data!M$6)/1000000),"-")</f>
        <v>974.0223724614923</v>
      </c>
      <c r="E6" s="89">
        <f>IFERROR(IF($B$2="Tonnes",AppAn.Data!N129,(AppAn.Data!N129*ozton*AppAn.Data!N$6)/1000000),"-")</f>
        <v>914.15116888348098</v>
      </c>
      <c r="F6" s="89">
        <f>IFERROR(IF($B$2="Tonnes",AppAn.Data!O129,(AppAn.Data!O129*ozton*AppAn.Data!O$6)/1000000),"-")</f>
        <v>958.58121583418369</v>
      </c>
      <c r="G6" s="89">
        <f>IFERROR(IF($B$2="Tonnes",AppAn.Data!P129,(AppAn.Data!P129*ozton*AppAn.Data!P$6)/1000000),"-")</f>
        <v>833.45355596156014</v>
      </c>
      <c r="H6" s="89">
        <f>IFERROR(IF($B$2="Tonnes",AppAn.Data!Q129,(AppAn.Data!Q129*ozton*AppAn.Data!Q$6)/1000000),"-")</f>
        <v>857.23853598051562</v>
      </c>
      <c r="I6" s="89">
        <f>IFERROR(IF($B$2="Tonnes",AppAn.Data!R129,(AppAn.Data!R129*ozton*AppAn.Data!R$6)/1000000),"-")</f>
        <v>666.08500000259323</v>
      </c>
      <c r="J6" s="89">
        <f>IFERROR(IF($B$2="Tonnes",AppAn.Data!S129,(AppAn.Data!S129*ozton*AppAn.Data!S$6)/1000000),"-")</f>
        <v>771.21693866797023</v>
      </c>
      <c r="K6" s="89">
        <f>IFERROR(IF($B$2="Tonnes",AppAn.Data!T129,(AppAn.Data!T129*ozton*AppAn.Data!T$6)/1000000),"-")</f>
        <v>760.40731446352811</v>
      </c>
      <c r="L6" s="89">
        <f>IFERROR(IF($B$2="Tonnes",AppAn.Data!U129,(AppAn.Data!U129*ozton*AppAn.Data!U$6)/1000000),"-")</f>
        <v>690.3953013818882</v>
      </c>
      <c r="M6" s="89">
        <f>IFERROR(IF($B$2="Tonnes",AppAn.Data!V129,(AppAn.Data!V129*ozton*AppAn.Data!V$6)/1000000),"-")</f>
        <v>446.36319411962774</v>
      </c>
      <c r="N6" s="90" t="str">
        <f t="shared" ref="N6:N45" si="0">IF(O6&lt;0,$A$2,IF(O6&gt;0,$A$1,"-"))</f>
        <v>▼</v>
      </c>
      <c r="O6" s="91">
        <f t="shared" ref="O6:O45" si="1">IF(AND(M6&gt;0,L6&gt;0),(M6/L6-1)*100,"-")</f>
        <v>-35.346721910448743</v>
      </c>
      <c r="P6" s="40"/>
      <c r="Q6" s="89">
        <f>IFERROR(IF($B$2="Tonnes",AppQt.Data!M154,(AppQt.Data!M154*ozton*AppQt.Data!M$7)/1000000),"-")</f>
        <v>269.41918909405962</v>
      </c>
      <c r="R6" s="89">
        <f>IFERROR(IF($B$2="Tonnes",AppQt.Data!N154,(AppQt.Data!N154*ozton*AppQt.Data!N$7)/1000000),"-")</f>
        <v>177.12255582056164</v>
      </c>
      <c r="S6" s="89">
        <f>IFERROR(IF($B$2="Tonnes",AppQt.Data!O154,(AppQt.Data!O154*ozton*AppQt.Data!O$7)/1000000),"-")</f>
        <v>259.41713216425154</v>
      </c>
      <c r="T6" s="89">
        <f>IFERROR(IF($B$2="Tonnes",AppQt.Data!P154,(AppQt.Data!P154*ozton*AppQt.Data!P$7)/1000000),"-")</f>
        <v>295.75309458710069</v>
      </c>
      <c r="U6" s="89">
        <f>IFERROR(IF($B$2="Tonnes",AppQt.Data!Q154,(AppQt.Data!Q154*ozton*AppQt.Data!Q$7)/1000000),"-")</f>
        <v>298.81864642178311</v>
      </c>
      <c r="V6" s="89">
        <f>IFERROR(IF($B$2="Tonnes",AppQt.Data!R154,(AppQt.Data!R154*ozton*AppQt.Data!R$7)/1000000),"-")</f>
        <v>290.84137563820263</v>
      </c>
      <c r="W6" s="89">
        <f>IFERROR(IF($B$2="Tonnes",AppQt.Data!S154,(AppQt.Data!S154*ozton*AppQt.Data!S$7)/1000000),"-")</f>
        <v>201.91416756336471</v>
      </c>
      <c r="X6" s="89">
        <f>IFERROR(IF($B$2="Tonnes",AppQt.Data!T154,(AppQt.Data!T154*ozton*AppQt.Data!T$7)/1000000),"-")</f>
        <v>182.44818283814183</v>
      </c>
      <c r="Y6" s="89">
        <f>IFERROR(IF($B$2="Tonnes",AppQt.Data!U154,(AppQt.Data!U154*ozton*AppQt.Data!U$7)/1000000),"-")</f>
        <v>212.48566287613826</v>
      </c>
      <c r="Z6" s="89">
        <f>IFERROR(IF($B$2="Tonnes",AppQt.Data!V154,(AppQt.Data!V154*ozton*AppQt.Data!V$7)/1000000),"-")</f>
        <v>191.47671904541374</v>
      </c>
      <c r="AA6" s="89">
        <f>IFERROR(IF($B$2="Tonnes",AppQt.Data!W154,(AppQt.Data!W154*ozton*AppQt.Data!W$7)/1000000),"-")</f>
        <v>232.04073814487529</v>
      </c>
      <c r="AB6" s="89">
        <f>IFERROR(IF($B$2="Tonnes",AppQt.Data!X154,(AppQt.Data!X154*ozton*AppQt.Data!X$7)/1000000),"-")</f>
        <v>278.14804881705351</v>
      </c>
      <c r="AC6" s="89">
        <f>IFERROR(IF($B$2="Tonnes",AppQt.Data!Y154,(AppQt.Data!Y154*ozton*AppQt.Data!Y$7)/1000000),"-")</f>
        <v>235.28543887764255</v>
      </c>
      <c r="AD6" s="89">
        <f>IFERROR(IF($B$2="Tonnes",AppQt.Data!Z154,(AppQt.Data!Z154*ozton*AppQt.Data!Z$7)/1000000),"-")</f>
        <v>321.67347682184931</v>
      </c>
      <c r="AE6" s="89">
        <f>IFERROR(IF($B$2="Tonnes",AppQt.Data!AA154,(AppQt.Data!AA154*ozton*AppQt.Data!AA$7)/1000000),"-")</f>
        <v>197.64458278885763</v>
      </c>
      <c r="AF6" s="89">
        <f>IFERROR(IF($B$2="Tonnes",AppQt.Data!AB154,(AppQt.Data!AB154*ozton*AppQt.Data!AB$7)/1000000),"-")</f>
        <v>203.97771734583421</v>
      </c>
      <c r="AG6" s="89">
        <f>IFERROR(IF($B$2="Tonnes",AppQt.Data!AC154,(AppQt.Data!AC154*ozton*AppQt.Data!AC$7)/1000000),"-")</f>
        <v>166.37743544556565</v>
      </c>
      <c r="AH6" s="89">
        <f>IFERROR(IF($B$2="Tonnes",AppQt.Data!AD154,(AppQt.Data!AD154*ozton*AppQt.Data!AD$7)/1000000),"-")</f>
        <v>203.91609699563469</v>
      </c>
      <c r="AI6" s="89">
        <f>IFERROR(IF($B$2="Tonnes",AppQt.Data!AE154,(AppQt.Data!AE154*ozton*AppQt.Data!AE$7)/1000000),"-")</f>
        <v>237.06020386225163</v>
      </c>
      <c r="AJ6" s="89">
        <f>IFERROR(IF($B$2="Tonnes",AppQt.Data!AF154,(AppQt.Data!AF154*ozton*AppQt.Data!AF$7)/1000000),"-")</f>
        <v>226.09981965810826</v>
      </c>
      <c r="AK6" s="89">
        <f>IFERROR(IF($B$2="Tonnes",AppQt.Data!AG154,(AppQt.Data!AG154*ozton*AppQt.Data!AG$7)/1000000),"-")</f>
        <v>190.74704337519171</v>
      </c>
      <c r="AL6" s="89">
        <f>IFERROR(IF($B$2="Tonnes",AppQt.Data!AH154,(AppQt.Data!AH154*ozton*AppQt.Data!AH$7)/1000000),"-")</f>
        <v>159.16461357340742</v>
      </c>
      <c r="AM6" s="89">
        <f>IFERROR(IF($B$2="Tonnes",AppQt.Data!AI154,(AppQt.Data!AI154*ozton*AppQt.Data!AI$7)/1000000),"-")</f>
        <v>271.17751859226001</v>
      </c>
      <c r="AN6" s="89">
        <f>IFERROR(IF($B$2="Tonnes",AppQt.Data!AJ154,(AppQt.Data!AJ154*ozton*AppQt.Data!AJ$7)/1000000),"-")</f>
        <v>236.14936043965648</v>
      </c>
      <c r="AO6" s="89">
        <f>IFERROR(IF($B$2="Tonnes",AppQt.Data!AK154,(AppQt.Data!AK154*ozton*AppQt.Data!AK$7)/1000000),"-")</f>
        <v>107.23890971271256</v>
      </c>
      <c r="AP6" s="89">
        <f>IFERROR(IF($B$2="Tonnes",AppQt.Data!AL154,(AppQt.Data!AL154*ozton*AppQt.Data!AL$7)/1000000),"-")</f>
        <v>122.09521847662704</v>
      </c>
      <c r="AQ6" s="89">
        <f>IFERROR(IF($B$2="Tonnes",AppQt.Data!AM154,(AppQt.Data!AM154*ozton*AppQt.Data!AM$7)/1000000),"-")</f>
        <v>192.77924085804847</v>
      </c>
      <c r="AR6" s="89">
        <f>IFERROR(IF($B$2="Tonnes",AppQt.Data!AN154,(AppQt.Data!AN154*ozton*AppQt.Data!AN$7)/1000000),"-")</f>
        <v>243.97163095520526</v>
      </c>
      <c r="AS6" s="89">
        <f>IFERROR(IF($B$2="Tonnes",AppQt.Data!AO154,(AppQt.Data!AO154*ozton*AppQt.Data!AO$7)/1000000),"-")</f>
        <v>160.79853018310081</v>
      </c>
      <c r="AT6" s="89">
        <f>IFERROR(IF($B$2="Tonnes",AppQt.Data!AP154,(AppQt.Data!AP154*ozton*AppQt.Data!AP$7)/1000000),"-")</f>
        <v>202.50720316678803</v>
      </c>
      <c r="AU6" s="89">
        <f>IFERROR(IF($B$2="Tonnes",AppQt.Data!AQ154,(AppQt.Data!AQ154*ozton*AppQt.Data!AQ$7)/1000000),"-")</f>
        <v>165.83506382350748</v>
      </c>
      <c r="AV6" s="89">
        <f>IFERROR(IF($B$2="Tonnes",AppQt.Data!AR154,(AppQt.Data!AR154*ozton*AppQt.Data!AR$7)/1000000),"-")</f>
        <v>242.07614149457393</v>
      </c>
      <c r="AW6" s="89">
        <f>IFERROR(IF($B$2="Tonnes",AppQt.Data!AS154,(AppQt.Data!AS154*ozton*AppQt.Data!AS$7)/1000000),"-")</f>
        <v>151.52799149617968</v>
      </c>
      <c r="AX6" s="89">
        <f>IFERROR(IF($B$2="Tonnes",AppQt.Data!AT154,(AppQt.Data!AT154*ozton*AppQt.Data!AT$7)/1000000),"-")</f>
        <v>189.24451433261939</v>
      </c>
      <c r="AY6" s="89">
        <f>IFERROR(IF($B$2="Tonnes",AppQt.Data!AU154,(AppQt.Data!AU154*ozton*AppQt.Data!AU$7)/1000000),"-")</f>
        <v>183.15636748412948</v>
      </c>
      <c r="AZ6" s="89">
        <f>IFERROR(IF($B$2="Tonnes",AppQt.Data!AV154,(AppQt.Data!AV154*ozton*AppQt.Data!AV$7)/1000000),"-")</f>
        <v>236.47844115059956</v>
      </c>
      <c r="BA6" s="89">
        <f>IFERROR(IF($B$2="Tonnes",AppQt.Data!AW154,(AppQt.Data!AW154*ozton*AppQt.Data!AW$7)/1000000),"-")</f>
        <v>159.03445634022688</v>
      </c>
      <c r="BB6" s="89">
        <f>IFERROR(IF($B$2="Tonnes",AppQt.Data!AX154,(AppQt.Data!AX154*ozton*AppQt.Data!AX$7)/1000000),"-")</f>
        <v>213.16708037718047</v>
      </c>
      <c r="BC6" s="89">
        <f>IFERROR(IF($B$2="Tonnes",AppQt.Data!AY154,(AppQt.Data!AY154*ozton*AppQt.Data!AY$7)/1000000),"-")</f>
        <v>123.90590959468416</v>
      </c>
      <c r="BD6" s="89">
        <f>IFERROR(IF($B$2="Tonnes",AppQt.Data!AZ154,(AppQt.Data!AZ154*ozton*AppQt.Data!AZ$7)/1000000),"-")</f>
        <v>194.28785506979671</v>
      </c>
      <c r="BE6" s="89">
        <f>IFERROR(IF($B$2="Tonnes",AppQt.Data!BA154,(AppQt.Data!BA154*ozton*AppQt.Data!BA$7)/1000000),"-")</f>
        <v>101.91339481449427</v>
      </c>
      <c r="BF6" s="89">
        <f>IFERROR(IF($B$2="Tonnes",AppQt.Data!BB154,(AppQt.Data!BB154*ozton*AppQt.Data!BB$7)/1000000),"-")</f>
        <v>63.731608635046534</v>
      </c>
      <c r="BG6" s="89">
        <f>IFERROR(IF($B$2="Tonnes",AppQt.Data!BC154,(AppQt.Data!BC154*ozton*AppQt.Data!BC$7)/1000000),"-")</f>
        <v>94.561913707034734</v>
      </c>
      <c r="BH6" s="89">
        <f>IFERROR(IF($B$2="Tonnes",AppQt.Data!BD154,(AppQt.Data!BD154*ozton*AppQt.Data!BD$7)/1000000),"-")</f>
        <v>186.15627696305225</v>
      </c>
      <c r="BI6" s="89">
        <f>IFERROR(IF($B$2="Tonnes",AppQt.Data!BE154,(AppQt.Data!BE154*ozton*AppQt.Data!BE$7)/1000000),"-")</f>
        <v>140.03990689018141</v>
      </c>
      <c r="BJ6" s="89">
        <f>IFERROR(IF($B$2="Tonnes",AppQt.Data!BF154,(AppQt.Data!BF154*ozton*AppQt.Data!BF$7)/1000000),"-")</f>
        <v>81.179809370331128</v>
      </c>
      <c r="BK6" s="89">
        <f>IFERROR(IF($B$2="Tonnes",AppQt.Data!BG154,(AppQt.Data!BG154*ozton*AppQt.Data!BG$7)/1000000),"-")</f>
        <v>139.1394972113653</v>
      </c>
      <c r="BL6" s="90" t="str">
        <f t="shared" ref="BL6:BL45" si="2">IF(BM6&lt;0,$A$2,IF(BM6&gt;0,$A$1,"-"))</f>
        <v>▲</v>
      </c>
      <c r="BM6" s="91">
        <f t="shared" ref="BM6:BM45" si="3">IF(AND(ISNUMBER(BK6),ISNUMBER(BG6),BK6&gt;0,BG6&gt;0,(BK6/BG6-1)*100&lt;300),(BK6/BG6-1)*100,IF(AND(ISNUMBER(BK6),ISNUMBER(BG6),BK6&gt;0,BG6&gt;0,(BK6/BG6-1)*100&gt;300),"&gt;300","-"))</f>
        <v>47.141160491355727</v>
      </c>
    </row>
    <row r="7" spans="1:65" ht="12.75" customHeight="1" x14ac:dyDescent="0.2">
      <c r="A7" s="40"/>
      <c r="B7" s="31" t="s">
        <v>127</v>
      </c>
      <c r="C7" s="89">
        <f>IFERROR(IF($B$2="Tonnes",AppAn.Data!L130,(AppAn.Data!L130*ozton*AppAn.Data!L$6)/1000000),"-")</f>
        <v>33.829500137262073</v>
      </c>
      <c r="D7" s="89">
        <f>IFERROR(IF($B$2="Tonnes",AppAn.Data!M130,(AppAn.Data!M130*ozton*AppAn.Data!M$6)/1000000),"-")</f>
        <v>39.946141490228904</v>
      </c>
      <c r="E7" s="89">
        <f>IFERROR(IF($B$2="Tonnes",AppAn.Data!N130,(AppAn.Data!N130*ozton*AppAn.Data!N$6)/1000000),"-")</f>
        <v>39.390174213503357</v>
      </c>
      <c r="F7" s="89">
        <f>IFERROR(IF($B$2="Tonnes",AppAn.Data!O130,(AppAn.Data!O130*ozton*AppAn.Data!O$6)/1000000),"-")</f>
        <v>44.245923145083871</v>
      </c>
      <c r="G7" s="89">
        <f>IFERROR(IF($B$2="Tonnes",AppAn.Data!P130,(AppAn.Data!P130*ozton*AppAn.Data!P$6)/1000000),"-")</f>
        <v>35.779776352061432</v>
      </c>
      <c r="H7" s="89">
        <f>IFERROR(IF($B$2="Tonnes",AppAn.Data!Q130,(AppAn.Data!Q130*ozton*AppAn.Data!Q$6)/1000000),"-")</f>
        <v>37.639769814692798</v>
      </c>
      <c r="I7" s="89">
        <f>IFERROR(IF($B$2="Tonnes",AppAn.Data!R130,(AppAn.Data!R130*ozton*AppAn.Data!R$6)/1000000),"-")</f>
        <v>42.243682626571143</v>
      </c>
      <c r="J7" s="89">
        <f>IFERROR(IF($B$2="Tonnes",AppAn.Data!S130,(AppAn.Data!S130*ozton*AppAn.Data!S$6)/1000000),"-")</f>
        <v>44.929617051992238</v>
      </c>
      <c r="K7" s="89">
        <f>IFERROR(IF($B$2="Tonnes",AppAn.Data!T130,(AppAn.Data!T130*ozton*AppAn.Data!T$6)/1000000),"-")</f>
        <v>40.172315030232589</v>
      </c>
      <c r="L7" s="89">
        <f>IFERROR(IF($B$2="Tonnes",AppAn.Data!U130,(AppAn.Data!U130*ozton*AppAn.Data!U$6)/1000000),"-")</f>
        <v>38.038190719625618</v>
      </c>
      <c r="M7" s="89">
        <f>IFERROR(IF($B$2="Tonnes",AppAn.Data!V130,(AppAn.Data!V130*ozton*AppAn.Data!V$6)/1000000),"-")</f>
        <v>28.759723179548683</v>
      </c>
      <c r="N7" s="90" t="str">
        <f t="shared" si="0"/>
        <v>▼</v>
      </c>
      <c r="O7" s="91">
        <f t="shared" si="1"/>
        <v>-24.392504912936765</v>
      </c>
      <c r="P7" s="40"/>
      <c r="Q7" s="89">
        <f>IFERROR(IF($B$2="Tonnes",AppQt.Data!M155,(AppQt.Data!M155*ozton*AppQt.Data!M$7)/1000000),"-")</f>
        <v>16.80858116764275</v>
      </c>
      <c r="R7" s="89">
        <f>IFERROR(IF($B$2="Tonnes",AppQt.Data!N155,(AppQt.Data!N155*ozton*AppQt.Data!N$7)/1000000),"-")</f>
        <v>3.3150132686676423</v>
      </c>
      <c r="S7" s="89">
        <f>IFERROR(IF($B$2="Tonnes",AppQt.Data!O155,(AppQt.Data!O155*ozton*AppQt.Data!O$7)/1000000),"-")</f>
        <v>10.95047927342606</v>
      </c>
      <c r="T7" s="89">
        <f>IFERROR(IF($B$2="Tonnes",AppQt.Data!P155,(AppQt.Data!P155*ozton*AppQt.Data!P$7)/1000000),"-")</f>
        <v>2.7554264275256219</v>
      </c>
      <c r="U7" s="89">
        <f>IFERROR(IF($B$2="Tonnes",AppQt.Data!Q155,(AppQt.Data!Q155*ozton*AppQt.Data!Q$7)/1000000),"-")</f>
        <v>14.796621542176091</v>
      </c>
      <c r="V7" s="89">
        <f>IFERROR(IF($B$2="Tonnes",AppQt.Data!R155,(AppQt.Data!R155*ozton*AppQt.Data!R$7)/1000000),"-")</f>
        <v>9.3510163539248055</v>
      </c>
      <c r="W7" s="89">
        <f>IFERROR(IF($B$2="Tonnes",AppQt.Data!S155,(AppQt.Data!S155*ozton*AppQt.Data!S$7)/1000000),"-")</f>
        <v>8.4943005963605245</v>
      </c>
      <c r="X7" s="89">
        <f>IFERROR(IF($B$2="Tonnes",AppQt.Data!T155,(AppQt.Data!T155*ozton*AppQt.Data!T$7)/1000000),"-")</f>
        <v>7.3042029977674794</v>
      </c>
      <c r="Y7" s="89">
        <f>IFERROR(IF($B$2="Tonnes",AppQt.Data!U155,(AppQt.Data!U155*ozton*AppQt.Data!U$7)/1000000),"-")</f>
        <v>13.340676370611659</v>
      </c>
      <c r="Z7" s="89">
        <f>IFERROR(IF($B$2="Tonnes",AppQt.Data!V155,(AppQt.Data!V155*ozton*AppQt.Data!V$7)/1000000),"-")</f>
        <v>7.9194895415799698</v>
      </c>
      <c r="AA7" s="89">
        <f>IFERROR(IF($B$2="Tonnes",AppQt.Data!W155,(AppQt.Data!W155*ozton*AppQt.Data!W$7)/1000000),"-")</f>
        <v>9.0847520246024054</v>
      </c>
      <c r="AB7" s="89">
        <f>IFERROR(IF($B$2="Tonnes",AppQt.Data!X155,(AppQt.Data!X155*ozton*AppQt.Data!X$7)/1000000),"-")</f>
        <v>9.0452562767093188</v>
      </c>
      <c r="AC7" s="89">
        <f>IFERROR(IF($B$2="Tonnes",AppQt.Data!Y155,(AppQt.Data!Y155*ozton*AppQt.Data!Y$7)/1000000),"-")</f>
        <v>9.6869980042441401</v>
      </c>
      <c r="AD7" s="89">
        <f>IFERROR(IF($B$2="Tonnes",AppQt.Data!Z155,(AppQt.Data!Z155*ozton*AppQt.Data!Z$7)/1000000),"-")</f>
        <v>13.325263197251417</v>
      </c>
      <c r="AE7" s="89">
        <f>IFERROR(IF($B$2="Tonnes",AppQt.Data!AA155,(AppQt.Data!AA155*ozton*AppQt.Data!AA$7)/1000000),"-")</f>
        <v>10.837657497347411</v>
      </c>
      <c r="AF7" s="89">
        <f>IFERROR(IF($B$2="Tonnes",AppQt.Data!AB155,(AppQt.Data!AB155*ozton*AppQt.Data!AB$7)/1000000),"-")</f>
        <v>10.396004446240905</v>
      </c>
      <c r="AG7" s="89">
        <f>IFERROR(IF($B$2="Tonnes",AppQt.Data!AC155,(AppQt.Data!AC155*ozton*AppQt.Data!AC$7)/1000000),"-")</f>
        <v>7.1039513338722706</v>
      </c>
      <c r="AH7" s="89">
        <f>IFERROR(IF($B$2="Tonnes",AppQt.Data!AD155,(AppQt.Data!AD155*ozton*AppQt.Data!AD$7)/1000000),"-")</f>
        <v>10.226690038399354</v>
      </c>
      <c r="AI7" s="89">
        <f>IFERROR(IF($B$2="Tonnes",AppQt.Data!AE155,(AppQt.Data!AE155*ozton*AppQt.Data!AE$7)/1000000),"-")</f>
        <v>8.7051466248989477</v>
      </c>
      <c r="AJ7" s="89">
        <f>IFERROR(IF($B$2="Tonnes",AppQt.Data!AF155,(AppQt.Data!AF155*ozton*AppQt.Data!AF$7)/1000000),"-")</f>
        <v>9.7439883548908632</v>
      </c>
      <c r="AK7" s="89">
        <f>IFERROR(IF($B$2="Tonnes",AppQt.Data!AG155,(AppQt.Data!AG155*ozton*AppQt.Data!AG$7)/1000000),"-")</f>
        <v>8.3737949749393685</v>
      </c>
      <c r="AL7" s="89">
        <f>IFERROR(IF($B$2="Tonnes",AppQt.Data!AH155,(AppQt.Data!AH155*ozton*AppQt.Data!AH$7)/1000000),"-")</f>
        <v>9.152209251717867</v>
      </c>
      <c r="AM7" s="89">
        <f>IFERROR(IF($B$2="Tonnes",AppQt.Data!AI155,(AppQt.Data!AI155*ozton*AppQt.Data!AI$7)/1000000),"-")</f>
        <v>9.5865053023443796</v>
      </c>
      <c r="AN7" s="89">
        <f>IFERROR(IF($B$2="Tonnes",AppQt.Data!AJ155,(AppQt.Data!AJ155*ozton*AppQt.Data!AJ$7)/1000000),"-")</f>
        <v>10.527260285691188</v>
      </c>
      <c r="AO7" s="89">
        <f>IFERROR(IF($B$2="Tonnes",AppQt.Data!AK155,(AppQt.Data!AK155*ozton*AppQt.Data!AK$7)/1000000),"-")</f>
        <v>9.8268100673726764</v>
      </c>
      <c r="AP7" s="89">
        <f>IFERROR(IF($B$2="Tonnes",AppQt.Data!AL155,(AppQt.Data!AL155*ozton*AppQt.Data!AL$7)/1000000),"-")</f>
        <v>10.382512955143493</v>
      </c>
      <c r="AQ7" s="89">
        <f>IFERROR(IF($B$2="Tonnes",AppQt.Data!AM155,(AppQt.Data!AM155*ozton*AppQt.Data!AM$7)/1000000),"-")</f>
        <v>10.286072087485852</v>
      </c>
      <c r="AR7" s="89">
        <f>IFERROR(IF($B$2="Tonnes",AppQt.Data!AN155,(AppQt.Data!AN155*ozton*AppQt.Data!AN$7)/1000000),"-")</f>
        <v>11.748287516569118</v>
      </c>
      <c r="AS7" s="89">
        <f>IFERROR(IF($B$2="Tonnes",AppQt.Data!AO155,(AppQt.Data!AO155*ozton*AppQt.Data!AO$7)/1000000),"-")</f>
        <v>10.05034626872013</v>
      </c>
      <c r="AT7" s="89">
        <f>IFERROR(IF($B$2="Tonnes",AppQt.Data!AP155,(AppQt.Data!AP155*ozton*AppQt.Data!AP$7)/1000000),"-")</f>
        <v>11.078864768369442</v>
      </c>
      <c r="AU7" s="89">
        <f>IFERROR(IF($B$2="Tonnes",AppQt.Data!AQ155,(AppQt.Data!AQ155*ozton*AppQt.Data!AQ$7)/1000000),"-")</f>
        <v>10.165031274062246</v>
      </c>
      <c r="AV7" s="89">
        <f>IFERROR(IF($B$2="Tonnes",AppQt.Data!AR155,(AppQt.Data!AR155*ozton*AppQt.Data!AR$7)/1000000),"-")</f>
        <v>13.635374740840419</v>
      </c>
      <c r="AW7" s="89">
        <f>IFERROR(IF($B$2="Tonnes",AppQt.Data!AS155,(AppQt.Data!AS155*ozton*AppQt.Data!AS$7)/1000000),"-")</f>
        <v>10.540646554128845</v>
      </c>
      <c r="AX7" s="89">
        <f>IFERROR(IF($B$2="Tonnes",AppQt.Data!AT155,(AppQt.Data!AT155*ozton*AppQt.Data!AT$7)/1000000),"-")</f>
        <v>9.860197886206711</v>
      </c>
      <c r="AY7" s="89">
        <f>IFERROR(IF($B$2="Tonnes",AppQt.Data!AU155,(AppQt.Data!AU155*ozton*AppQt.Data!AU$7)/1000000),"-")</f>
        <v>8.9668326557782123</v>
      </c>
      <c r="AZ7" s="89">
        <f>IFERROR(IF($B$2="Tonnes",AppQt.Data!AV155,(AppQt.Data!AV155*ozton*AppQt.Data!AV$7)/1000000),"-")</f>
        <v>10.804637934118819</v>
      </c>
      <c r="BA7" s="89">
        <f>IFERROR(IF($B$2="Tonnes",AppQt.Data!AW155,(AppQt.Data!AW155*ozton*AppQt.Data!AW$7)/1000000),"-")</f>
        <v>11.85071120954173</v>
      </c>
      <c r="BB7" s="89">
        <f>IFERROR(IF($B$2="Tonnes",AppQt.Data!AX155,(AppQt.Data!AX155*ozton*AppQt.Data!AX$7)/1000000),"-")</f>
        <v>9.540757180792955</v>
      </c>
      <c r="BC7" s="89">
        <f>IFERROR(IF($B$2="Tonnes",AppQt.Data!AY155,(AppQt.Data!AY155*ozton*AppQt.Data!AY$7)/1000000),"-")</f>
        <v>7.1379661246225714</v>
      </c>
      <c r="BD7" s="89">
        <f>IFERROR(IF($B$2="Tonnes",AppQt.Data!AZ155,(AppQt.Data!AZ155*ozton*AppQt.Data!AZ$7)/1000000),"-")</f>
        <v>9.508756204668364</v>
      </c>
      <c r="BE7" s="89">
        <f>IFERROR(IF($B$2="Tonnes",AppQt.Data!BA155,(AppQt.Data!BA155*ozton*AppQt.Data!BA$7)/1000000),"-")</f>
        <v>11.263843979959429</v>
      </c>
      <c r="BF7" s="89">
        <f>IFERROR(IF($B$2="Tonnes",AppQt.Data!BB155,(AppQt.Data!BB155*ozton*AppQt.Data!BB$7)/1000000),"-")</f>
        <v>2.2675392951982385</v>
      </c>
      <c r="BG7" s="89">
        <f>IFERROR(IF($B$2="Tonnes",AppQt.Data!BC155,(AppQt.Data!BC155*ozton*AppQt.Data!BC$7)/1000000),"-")</f>
        <v>6.3008132836022206</v>
      </c>
      <c r="BH7" s="89">
        <f>IFERROR(IF($B$2="Tonnes",AppQt.Data!BD155,(AppQt.Data!BD155*ozton*AppQt.Data!BD$7)/1000000),"-")</f>
        <v>8.9275266207887967</v>
      </c>
      <c r="BI7" s="89">
        <f>IFERROR(IF($B$2="Tonnes",AppQt.Data!BE155,(AppQt.Data!BE155*ozton*AppQt.Data!BE$7)/1000000),"-")</f>
        <v>11.880494395210777</v>
      </c>
      <c r="BJ7" s="89">
        <f>IFERROR(IF($B$2="Tonnes",AppQt.Data!BF155,(AppQt.Data!BF155*ozton*AppQt.Data!BF$7)/1000000),"-")</f>
        <v>9.2479715490189189</v>
      </c>
      <c r="BK7" s="89">
        <f>IFERROR(IF($B$2="Tonnes",AppQt.Data!BG155,(AppQt.Data!BG155*ozton*AppQt.Data!BG$7)/1000000),"-")</f>
        <v>9.7343889018321423</v>
      </c>
      <c r="BL7" s="90" t="str">
        <f t="shared" si="2"/>
        <v>▲</v>
      </c>
      <c r="BM7" s="91">
        <f t="shared" si="3"/>
        <v>54.494165493933224</v>
      </c>
    </row>
    <row r="8" spans="1:65" ht="12.75" customHeight="1" x14ac:dyDescent="0.2">
      <c r="A8" s="40"/>
      <c r="B8" s="31" t="s">
        <v>128</v>
      </c>
      <c r="C8" s="89">
        <f>IFERROR(IF($B$2="Tonnes",AppAn.Data!L131,(AppAn.Data!L131*ozton*AppAn.Data!L$6)/1000000),"-")</f>
        <v>0</v>
      </c>
      <c r="D8" s="89">
        <f>IFERROR(IF($B$2="Tonnes",AppAn.Data!M131,(AppAn.Data!M131*ozton*AppAn.Data!M$6)/1000000),"-")</f>
        <v>0</v>
      </c>
      <c r="E8" s="89">
        <f>IFERROR(IF($B$2="Tonnes",AppAn.Data!N131,(AppAn.Data!N131*ozton*AppAn.Data!N$6)/1000000),"-")</f>
        <v>0</v>
      </c>
      <c r="F8" s="89">
        <f>IFERROR(IF($B$2="Tonnes",AppAn.Data!O131,(AppAn.Data!O131*ozton*AppAn.Data!O$6)/1000000),"-")</f>
        <v>0</v>
      </c>
      <c r="G8" s="89">
        <f>IFERROR(IF($B$2="Tonnes",AppAn.Data!P131,(AppAn.Data!P131*ozton*AppAn.Data!P$6)/1000000),"-")</f>
        <v>9.1224999999999987</v>
      </c>
      <c r="H8" s="89">
        <f>IFERROR(IF($B$2="Tonnes",AppAn.Data!Q131,(AppAn.Data!Q131*ozton*AppAn.Data!Q$6)/1000000),"-")</f>
        <v>10.66085</v>
      </c>
      <c r="I8" s="89">
        <f>IFERROR(IF($B$2="Tonnes",AppAn.Data!R131,(AppAn.Data!R131*ozton*AppAn.Data!R$6)/1000000),"-")</f>
        <v>10.471097299999997</v>
      </c>
      <c r="J8" s="89">
        <f>IFERROR(IF($B$2="Tonnes",AppAn.Data!S131,(AppAn.Data!S131*ozton*AppAn.Data!S$6)/1000000),"-")</f>
        <v>11.181414629999999</v>
      </c>
      <c r="K8" s="89">
        <f>IFERROR(IF($B$2="Tonnes",AppAn.Data!T131,(AppAn.Data!T131*ozton*AppAn.Data!T$6)/1000000),"-")</f>
        <v>9.6047718610000015</v>
      </c>
      <c r="L8" s="89">
        <f>IFERROR(IF($B$2="Tonnes",AppAn.Data!U131,(AppAn.Data!U131*ozton*AppAn.Data!U$6)/1000000),"-")</f>
        <v>7.8870487193700001</v>
      </c>
      <c r="M8" s="89">
        <f>IFERROR(IF($B$2="Tonnes",AppAn.Data!V131,(AppAn.Data!V131*ozton*AppAn.Data!V$6)/1000000),"-")</f>
        <v>4.2723289511385003</v>
      </c>
      <c r="N8" s="90" t="str">
        <f t="shared" si="0"/>
        <v>▼</v>
      </c>
      <c r="O8" s="91">
        <f t="shared" si="1"/>
        <v>-45.831082028871194</v>
      </c>
      <c r="P8" s="40"/>
      <c r="Q8" s="89">
        <f>IFERROR(IF($B$2="Tonnes",AppQt.Data!M156,(AppQt.Data!M156*ozton*AppQt.Data!M$7)/1000000),"-")</f>
        <v>0</v>
      </c>
      <c r="R8" s="89">
        <f>IFERROR(IF($B$2="Tonnes",AppQt.Data!N156,(AppQt.Data!N156*ozton*AppQt.Data!N$7)/1000000),"-")</f>
        <v>0</v>
      </c>
      <c r="S8" s="89">
        <f>IFERROR(IF($B$2="Tonnes",AppQt.Data!O156,(AppQt.Data!O156*ozton*AppQt.Data!O$7)/1000000),"-")</f>
        <v>0</v>
      </c>
      <c r="T8" s="89">
        <f>IFERROR(IF($B$2="Tonnes",AppQt.Data!P156,(AppQt.Data!P156*ozton*AppQt.Data!P$7)/1000000),"-")</f>
        <v>0</v>
      </c>
      <c r="U8" s="89">
        <f>IFERROR(IF($B$2="Tonnes",AppQt.Data!Q156,(AppQt.Data!Q156*ozton*AppQt.Data!Q$7)/1000000),"-")</f>
        <v>0</v>
      </c>
      <c r="V8" s="89">
        <f>IFERROR(IF($B$2="Tonnes",AppQt.Data!R156,(AppQt.Data!R156*ozton*AppQt.Data!R$7)/1000000),"-")</f>
        <v>0</v>
      </c>
      <c r="W8" s="89">
        <f>IFERROR(IF($B$2="Tonnes",AppQt.Data!S156,(AppQt.Data!S156*ozton*AppQt.Data!S$7)/1000000),"-")</f>
        <v>0</v>
      </c>
      <c r="X8" s="89">
        <f>IFERROR(IF($B$2="Tonnes",AppQt.Data!T156,(AppQt.Data!T156*ozton*AppQt.Data!T$7)/1000000),"-")</f>
        <v>0</v>
      </c>
      <c r="Y8" s="89">
        <f>IFERROR(IF($B$2="Tonnes",AppQt.Data!U156,(AppQt.Data!U156*ozton*AppQt.Data!U$7)/1000000),"-")</f>
        <v>0</v>
      </c>
      <c r="Z8" s="89">
        <f>IFERROR(IF($B$2="Tonnes",AppQt.Data!V156,(AppQt.Data!V156*ozton*AppQt.Data!V$7)/1000000),"-")</f>
        <v>0</v>
      </c>
      <c r="AA8" s="89">
        <f>IFERROR(IF($B$2="Tonnes",AppQt.Data!W156,(AppQt.Data!W156*ozton*AppQt.Data!W$7)/1000000),"-")</f>
        <v>0</v>
      </c>
      <c r="AB8" s="89">
        <f>IFERROR(IF($B$2="Tonnes",AppQt.Data!X156,(AppQt.Data!X156*ozton*AppQt.Data!X$7)/1000000),"-")</f>
        <v>0</v>
      </c>
      <c r="AC8" s="89">
        <f>IFERROR(IF($B$2="Tonnes",AppQt.Data!Y156,(AppQt.Data!Y156*ozton*AppQt.Data!Y$7)/1000000),"-")</f>
        <v>0</v>
      </c>
      <c r="AD8" s="89">
        <f>IFERROR(IF($B$2="Tonnes",AppQt.Data!Z156,(AppQt.Data!Z156*ozton*AppQt.Data!Z$7)/1000000),"-")</f>
        <v>0</v>
      </c>
      <c r="AE8" s="89">
        <f>IFERROR(IF($B$2="Tonnes",AppQt.Data!AA156,(AppQt.Data!AA156*ozton*AppQt.Data!AA$7)/1000000),"-")</f>
        <v>0</v>
      </c>
      <c r="AF8" s="89">
        <f>IFERROR(IF($B$2="Tonnes",AppQt.Data!AB156,(AppQt.Data!AB156*ozton*AppQt.Data!AB$7)/1000000),"-")</f>
        <v>0</v>
      </c>
      <c r="AG8" s="89">
        <f>IFERROR(IF($B$2="Tonnes",AppQt.Data!AC156,(AppQt.Data!AC156*ozton*AppQt.Data!AC$7)/1000000),"-")</f>
        <v>2.6824999999999997</v>
      </c>
      <c r="AH8" s="89">
        <f>IFERROR(IF($B$2="Tonnes",AppQt.Data!AD156,(AppQt.Data!AD156*ozton*AppQt.Data!AD$7)/1000000),"-")</f>
        <v>2.7679999999999998</v>
      </c>
      <c r="AI8" s="89">
        <f>IFERROR(IF($B$2="Tonnes",AppQt.Data!AE156,(AppQt.Data!AE156*ozton*AppQt.Data!AE$7)/1000000),"-")</f>
        <v>1.911</v>
      </c>
      <c r="AJ8" s="89">
        <f>IFERROR(IF($B$2="Tonnes",AppQt.Data!AF156,(AppQt.Data!AF156*ozton*AppQt.Data!AF$7)/1000000),"-")</f>
        <v>1.7610000000000001</v>
      </c>
      <c r="AK8" s="89">
        <f>IFERROR(IF($B$2="Tonnes",AppQt.Data!AG156,(AppQt.Data!AG156*ozton*AppQt.Data!AG$7)/1000000),"-")</f>
        <v>3.1257499999999996</v>
      </c>
      <c r="AL8" s="89">
        <f>IFERROR(IF($B$2="Tonnes",AppQt.Data!AH156,(AppQt.Data!AH156*ozton*AppQt.Data!AH$7)/1000000),"-")</f>
        <v>3.0254400000000001</v>
      </c>
      <c r="AM8" s="89">
        <f>IFERROR(IF($B$2="Tonnes",AppQt.Data!AI156,(AppQt.Data!AI156*ozton*AppQt.Data!AI$7)/1000000),"-")</f>
        <v>2.1539499999999996</v>
      </c>
      <c r="AN8" s="89">
        <f>IFERROR(IF($B$2="Tonnes",AppQt.Data!AJ156,(AppQt.Data!AJ156*ozton*AppQt.Data!AJ$7)/1000000),"-")</f>
        <v>2.3557100000000002</v>
      </c>
      <c r="AO8" s="89">
        <f>IFERROR(IF($B$2="Tonnes",AppQt.Data!AK156,(AppQt.Data!AK156*ozton*AppQt.Data!AK$7)/1000000),"-")</f>
        <v>2.5886599999999995</v>
      </c>
      <c r="AP8" s="89">
        <f>IFERROR(IF($B$2="Tonnes",AppQt.Data!AL156,(AppQt.Data!AL156*ozton*AppQt.Data!AL$7)/1000000),"-")</f>
        <v>3.2657120000000002</v>
      </c>
      <c r="AQ8" s="89">
        <f>IFERROR(IF($B$2="Tonnes",AppQt.Data!AM156,(AppQt.Data!AM156*ozton*AppQt.Data!AM$7)/1000000),"-")</f>
        <v>2.2862354999999992</v>
      </c>
      <c r="AR8" s="89">
        <f>IFERROR(IF($B$2="Tonnes",AppQt.Data!AN156,(AppQt.Data!AN156*ozton*AppQt.Data!AN$7)/1000000),"-")</f>
        <v>2.3304897999999996</v>
      </c>
      <c r="AS8" s="89">
        <f>IFERROR(IF($B$2="Tonnes",AppQt.Data!AO156,(AppQt.Data!AO156*ozton*AppQt.Data!AO$7)/1000000),"-")</f>
        <v>2.700593</v>
      </c>
      <c r="AT8" s="89">
        <f>IFERROR(IF($B$2="Tonnes",AppQt.Data!AP156,(AppQt.Data!AP156*ozton*AppQt.Data!AP$7)/1000000),"-")</f>
        <v>2.8108551999999998</v>
      </c>
      <c r="AU8" s="89">
        <f>IFERROR(IF($B$2="Tonnes",AppQt.Data!AQ156,(AppQt.Data!AQ156*ozton*AppQt.Data!AQ$7)/1000000),"-")</f>
        <v>2.4388051999999996</v>
      </c>
      <c r="AV8" s="89">
        <f>IFERROR(IF($B$2="Tonnes",AppQt.Data!AR156,(AppQt.Data!AR156*ozton*AppQt.Data!AR$7)/1000000),"-")</f>
        <v>3.2311612300000001</v>
      </c>
      <c r="AW8" s="89">
        <f>IFERROR(IF($B$2="Tonnes",AppQt.Data!AS156,(AppQt.Data!AS156*ozton*AppQt.Data!AS$7)/1000000),"-")</f>
        <v>2.1435040499999998</v>
      </c>
      <c r="AX8" s="89">
        <f>IFERROR(IF($B$2="Tonnes",AppQt.Data!AT156,(AppQt.Data!AT156*ozton*AppQt.Data!AT$7)/1000000),"-")</f>
        <v>2.2556414</v>
      </c>
      <c r="AY8" s="89">
        <f>IFERROR(IF($B$2="Tonnes",AppQt.Data!AU156,(AppQt.Data!AU156*ozton*AppQt.Data!AU$7)/1000000),"-")</f>
        <v>2.5055813040000001</v>
      </c>
      <c r="AZ8" s="89">
        <f>IFERROR(IF($B$2="Tonnes",AppQt.Data!AV156,(AppQt.Data!AV156*ozton*AppQt.Data!AV$7)/1000000),"-")</f>
        <v>2.7000451070000007</v>
      </c>
      <c r="BA8" s="89">
        <f>IFERROR(IF($B$2="Tonnes",AppQt.Data!AW156,(AppQt.Data!AW156*ozton*AppQt.Data!AW$7)/1000000),"-")</f>
        <v>2.0386587665000002</v>
      </c>
      <c r="BB8" s="89">
        <f>IFERROR(IF($B$2="Tonnes",AppQt.Data!AX156,(AppQt.Data!AX156*ozton*AppQt.Data!AX$7)/1000000),"-")</f>
        <v>1.8310772600000003</v>
      </c>
      <c r="BC8" s="89">
        <f>IFERROR(IF($B$2="Tonnes",AppQt.Data!AY156,(AppQt.Data!AY156*ozton*AppQt.Data!AY$7)/1000000),"-")</f>
        <v>2.0137743519199995</v>
      </c>
      <c r="BD8" s="89">
        <f>IFERROR(IF($B$2="Tonnes",AppQt.Data!AZ156,(AppQt.Data!AZ156*ozton*AppQt.Data!AZ$7)/1000000),"-")</f>
        <v>2.0035383409500001</v>
      </c>
      <c r="BE8" s="89">
        <f>IFERROR(IF($B$2="Tonnes",AppQt.Data!BA156,(AppQt.Data!BA156*ozton*AppQt.Data!BA$7)/1000000),"-")</f>
        <v>1.3493111365499999</v>
      </c>
      <c r="BF8" s="89">
        <f>IFERROR(IF($B$2="Tonnes",AppQt.Data!BB156,(AppQt.Data!BB156*ozton*AppQt.Data!BB$7)/1000000),"-")</f>
        <v>0.52123175330000004</v>
      </c>
      <c r="BG8" s="89">
        <f>IFERROR(IF($B$2="Tonnes",AppQt.Data!BC156,(AppQt.Data!BC156*ozton*AppQt.Data!BC$7)/1000000),"-")</f>
        <v>0.68413230557599991</v>
      </c>
      <c r="BH8" s="89">
        <f>IFERROR(IF($B$2="Tonnes",AppQt.Data!BD156,(AppQt.Data!BD156*ozton*AppQt.Data!BD$7)/1000000),"-")</f>
        <v>1.7176537557125002</v>
      </c>
      <c r="BI8" s="89">
        <f>IFERROR(IF($B$2="Tonnes",AppQt.Data!BE156,(AppQt.Data!BE156*ozton*AppQt.Data!BE$7)/1000000),"-")</f>
        <v>1.7691733638599998</v>
      </c>
      <c r="BJ8" s="89">
        <f>IFERROR(IF($B$2="Tonnes",AppQt.Data!BF156,(AppQt.Data!BF156*ozton*AppQt.Data!BF$7)/1000000),"-")</f>
        <v>0.98062801373699993</v>
      </c>
      <c r="BK8" s="89">
        <f>IFERROR(IF($B$2="Tonnes",AppQt.Data!BG156,(AppQt.Data!BG156*ozton*AppQt.Data!BG$7)/1000000),"-")</f>
        <v>0.57890820892905004</v>
      </c>
      <c r="BL8" s="90" t="str">
        <f t="shared" si="2"/>
        <v>▼</v>
      </c>
      <c r="BM8" s="91">
        <f t="shared" si="3"/>
        <v>-15.380664790907261</v>
      </c>
    </row>
    <row r="9" spans="1:65" ht="12.75" customHeight="1" x14ac:dyDescent="0.2">
      <c r="A9" s="40"/>
      <c r="B9" s="101" t="s">
        <v>129</v>
      </c>
      <c r="C9" s="89">
        <f>IFERROR(IF($B$2="Tonnes",AppAn.Data!L132,(AppAn.Data!L132*ozton*AppAn.Data!L$6)/1000000),"-")</f>
        <v>676.26143855874375</v>
      </c>
      <c r="D9" s="89">
        <f>IFERROR(IF($B$2="Tonnes",AppAn.Data!M132,(AppAn.Data!M132*ozton*AppAn.Data!M$6)/1000000),"-")</f>
        <v>873.03567781160621</v>
      </c>
      <c r="E9" s="89">
        <f>IFERROR(IF($B$2="Tonnes",AppAn.Data!N132,(AppAn.Data!N132*ozton*AppAn.Data!N$6)/1000000),"-")</f>
        <v>918.34164521721686</v>
      </c>
      <c r="F9" s="89">
        <f>IFERROR(IF($B$2="Tonnes",AppAn.Data!O132,(AppAn.Data!O132*ozton*AppAn.Data!O$6)/1000000),"-")</f>
        <v>1449.7872416811338</v>
      </c>
      <c r="G9" s="89">
        <f>IFERROR(IF($B$2="Tonnes",AppAn.Data!P132,(AppAn.Data!P132*ozton*AppAn.Data!P$6)/1000000),"-")</f>
        <v>1083.6778101313364</v>
      </c>
      <c r="H9" s="89">
        <f>IFERROR(IF($B$2="Tonnes",AppAn.Data!Q132,(AppAn.Data!Q132*ozton*AppAn.Data!Q$6)/1000000),"-")</f>
        <v>1062.1548088539487</v>
      </c>
      <c r="I9" s="89">
        <f>IFERROR(IF($B$2="Tonnes",AppAn.Data!R132,(AppAn.Data!R132*ozton*AppAn.Data!R$6)/1000000),"-")</f>
        <v>985.04707314062625</v>
      </c>
      <c r="J9" s="89">
        <f>IFERROR(IF($B$2="Tonnes",AppAn.Data!S132,(AppAn.Data!S132*ozton*AppAn.Data!S$6)/1000000),"-")</f>
        <v>1029.7059357774688</v>
      </c>
      <c r="K9" s="89">
        <f>IFERROR(IF($B$2="Tonnes",AppAn.Data!T132,(AppAn.Data!T132*ozton*AppAn.Data!T$6)/1000000),"-")</f>
        <v>1058.390947187105</v>
      </c>
      <c r="L9" s="89">
        <f>IFERROR(IF($B$2="Tonnes",AppAn.Data!U132,(AppAn.Data!U132*ozton*AppAn.Data!U$6)/1000000),"-")</f>
        <v>899.51995681909159</v>
      </c>
      <c r="M9" s="89">
        <f>IFERROR(IF($B$2="Tonnes",AppAn.Data!V132,(AppAn.Data!V132*ozton*AppAn.Data!V$6)/1000000),"-")</f>
        <v>641.51082834761235</v>
      </c>
      <c r="N9" s="90" t="str">
        <f t="shared" si="0"/>
        <v>▼</v>
      </c>
      <c r="O9" s="91">
        <f t="shared" si="1"/>
        <v>-28.682979906733653</v>
      </c>
      <c r="P9" s="40"/>
      <c r="Q9" s="89">
        <f>IFERROR(IF($B$2="Tonnes",AppQt.Data!M157,(AppQt.Data!M157*ozton*AppQt.Data!M$7)/1000000),"-")</f>
        <v>168.48921532508194</v>
      </c>
      <c r="R9" s="89">
        <f>IFERROR(IF($B$2="Tonnes",AppQt.Data!N157,(AppQt.Data!N157*ozton*AppQt.Data!N$7)/1000000),"-")</f>
        <v>133.77092858422444</v>
      </c>
      <c r="S9" s="89">
        <f>IFERROR(IF($B$2="Tonnes",AppQt.Data!O157,(AppQt.Data!O157*ozton*AppQt.Data!O$7)/1000000),"-")</f>
        <v>174.16475442630698</v>
      </c>
      <c r="T9" s="89">
        <f>IFERROR(IF($B$2="Tonnes",AppQt.Data!P157,(AppQt.Data!P157*ozton*AppQt.Data!P$7)/1000000),"-")</f>
        <v>199.83654022313036</v>
      </c>
      <c r="U9" s="89">
        <f>IFERROR(IF($B$2="Tonnes",AppQt.Data!Q157,(AppQt.Data!Q157*ozton*AppQt.Data!Q$7)/1000000),"-")</f>
        <v>253.40385180124494</v>
      </c>
      <c r="V9" s="89">
        <f>IFERROR(IF($B$2="Tonnes",AppQt.Data!R157,(AppQt.Data!R157*ozton*AppQt.Data!R$7)/1000000),"-")</f>
        <v>181.63697155310729</v>
      </c>
      <c r="W9" s="89">
        <f>IFERROR(IF($B$2="Tonnes",AppQt.Data!S157,(AppQt.Data!S157*ozton*AppQt.Data!S$7)/1000000),"-")</f>
        <v>212.80759563394423</v>
      </c>
      <c r="X9" s="89">
        <f>IFERROR(IF($B$2="Tonnes",AppQt.Data!T157,(AppQt.Data!T157*ozton*AppQt.Data!T$7)/1000000),"-")</f>
        <v>225.18725882330978</v>
      </c>
      <c r="Y9" s="89">
        <f>IFERROR(IF($B$2="Tonnes",AppQt.Data!U157,(AppQt.Data!U157*ozton*AppQt.Data!U$7)/1000000),"-")</f>
        <v>275.0169030139748</v>
      </c>
      <c r="Z9" s="89">
        <f>IFERROR(IF($B$2="Tonnes",AppQt.Data!V157,(AppQt.Data!V157*ozton*AppQt.Data!V$7)/1000000),"-")</f>
        <v>199.32441703306932</v>
      </c>
      <c r="AA9" s="89">
        <f>IFERROR(IF($B$2="Tonnes",AppQt.Data!W157,(AppQt.Data!W157*ozton*AppQt.Data!W$7)/1000000),"-")</f>
        <v>209.01218839985515</v>
      </c>
      <c r="AB9" s="89">
        <f>IFERROR(IF($B$2="Tonnes",AppQt.Data!X157,(AppQt.Data!X157*ozton*AppQt.Data!X$7)/1000000),"-")</f>
        <v>234.9881367703176</v>
      </c>
      <c r="AC9" s="89">
        <f>IFERROR(IF($B$2="Tonnes",AppQt.Data!Y157,(AppQt.Data!Y157*ozton*AppQt.Data!Y$7)/1000000),"-")</f>
        <v>359.4406030722397</v>
      </c>
      <c r="AD9" s="89">
        <f>IFERROR(IF($B$2="Tonnes",AppQt.Data!Z157,(AppQt.Data!Z157*ozton*AppQt.Data!Z$7)/1000000),"-")</f>
        <v>517.31202001116685</v>
      </c>
      <c r="AE9" s="89">
        <f>IFERROR(IF($B$2="Tonnes",AppQt.Data!AA157,(AppQt.Data!AA157*ozton*AppQt.Data!AA$7)/1000000),"-")</f>
        <v>330.85537378543364</v>
      </c>
      <c r="AF9" s="89">
        <f>IFERROR(IF($B$2="Tonnes",AppQt.Data!AB157,(AppQt.Data!AB157*ozton*AppQt.Data!AB$7)/1000000),"-")</f>
        <v>242.17924481229355</v>
      </c>
      <c r="AG9" s="89">
        <f>IFERROR(IF($B$2="Tonnes",AppQt.Data!AC157,(AppQt.Data!AC157*ozton*AppQt.Data!AC$7)/1000000),"-")</f>
        <v>320.75044559737626</v>
      </c>
      <c r="AH9" s="89">
        <f>IFERROR(IF($B$2="Tonnes",AppQt.Data!AD157,(AppQt.Data!AD157*ozton*AppQt.Data!AD$7)/1000000),"-")</f>
        <v>246.20043650110142</v>
      </c>
      <c r="AI9" s="89">
        <f>IFERROR(IF($B$2="Tonnes",AppQt.Data!AE157,(AppQt.Data!AE157*ozton*AppQt.Data!AE$7)/1000000),"-")</f>
        <v>236.72254732736073</v>
      </c>
      <c r="AJ9" s="89">
        <f>IFERROR(IF($B$2="Tonnes",AppQt.Data!AF157,(AppQt.Data!AF157*ozton*AppQt.Data!AF$7)/1000000),"-")</f>
        <v>280.00438070549797</v>
      </c>
      <c r="AK9" s="89">
        <f>IFERROR(IF($B$2="Tonnes",AppQt.Data!AG157,(AppQt.Data!AG157*ozton*AppQt.Data!AG$7)/1000000),"-")</f>
        <v>301.34318955991495</v>
      </c>
      <c r="AL9" s="89">
        <f>IFERROR(IF($B$2="Tonnes",AppQt.Data!AH157,(AppQt.Data!AH157*ozton*AppQt.Data!AH$7)/1000000),"-")</f>
        <v>231.43048784165023</v>
      </c>
      <c r="AM9" s="89">
        <f>IFERROR(IF($B$2="Tonnes",AppQt.Data!AI157,(AppQt.Data!AI157*ozton*AppQt.Data!AI$7)/1000000),"-")</f>
        <v>254.76544143562245</v>
      </c>
      <c r="AN9" s="89">
        <f>IFERROR(IF($B$2="Tonnes",AppQt.Data!AJ157,(AppQt.Data!AJ157*ozton*AppQt.Data!AJ$7)/1000000),"-")</f>
        <v>274.61569001676105</v>
      </c>
      <c r="AO9" s="89">
        <f>IFERROR(IF($B$2="Tonnes",AppQt.Data!AK157,(AppQt.Data!AK157*ozton*AppQt.Data!AK$7)/1000000),"-")</f>
        <v>278.45415969999311</v>
      </c>
      <c r="AP9" s="89">
        <f>IFERROR(IF($B$2="Tonnes",AppQt.Data!AL157,(AppQt.Data!AL157*ozton*AppQt.Data!AL$7)/1000000),"-")</f>
        <v>201.55847830304967</v>
      </c>
      <c r="AQ9" s="89">
        <f>IFERROR(IF($B$2="Tonnes",AppQt.Data!AM157,(AppQt.Data!AM157*ozton*AppQt.Data!AM$7)/1000000),"-")</f>
        <v>196.17762277877898</v>
      </c>
      <c r="AR9" s="89">
        <f>IFERROR(IF($B$2="Tonnes",AppQt.Data!AN157,(AppQt.Data!AN157*ozton*AppQt.Data!AN$7)/1000000),"-")</f>
        <v>308.85681235880452</v>
      </c>
      <c r="AS9" s="89">
        <f>IFERROR(IF($B$2="Tonnes",AppQt.Data!AO157,(AppQt.Data!AO157*ozton*AppQt.Data!AO$7)/1000000),"-")</f>
        <v>299.96211075619937</v>
      </c>
      <c r="AT9" s="89">
        <f>IFERROR(IF($B$2="Tonnes",AppQt.Data!AP157,(AppQt.Data!AP157*ozton*AppQt.Data!AP$7)/1000000),"-")</f>
        <v>216.15495881681252</v>
      </c>
      <c r="AU9" s="89">
        <f>IFERROR(IF($B$2="Tonnes",AppQt.Data!AQ157,(AppQt.Data!AQ157*ozton*AppQt.Data!AQ$7)/1000000),"-")</f>
        <v>244.21238011288023</v>
      </c>
      <c r="AV9" s="89">
        <f>IFERROR(IF($B$2="Tonnes",AppQt.Data!AR157,(AppQt.Data!AR157*ozton*AppQt.Data!AR$7)/1000000),"-")</f>
        <v>269.37648609157662</v>
      </c>
      <c r="AW9" s="89">
        <f>IFERROR(IF($B$2="Tonnes",AppQt.Data!AS157,(AppQt.Data!AS157*ozton*AppQt.Data!AS$7)/1000000),"-")</f>
        <v>281.04355504741625</v>
      </c>
      <c r="AX9" s="89">
        <f>IFERROR(IF($B$2="Tonnes",AppQt.Data!AT157,(AppQt.Data!AT157*ozton*AppQt.Data!AT$7)/1000000),"-")</f>
        <v>227.70455143147626</v>
      </c>
      <c r="AY9" s="89">
        <f>IFERROR(IF($B$2="Tonnes",AppQt.Data!AU157,(AppQt.Data!AU157*ozton*AppQt.Data!AU$7)/1000000),"-")</f>
        <v>281.84908694337423</v>
      </c>
      <c r="AZ9" s="89">
        <f>IFERROR(IF($B$2="Tonnes",AppQt.Data!AV157,(AppQt.Data!AV157*ozton*AppQt.Data!AV$7)/1000000),"-")</f>
        <v>267.79375376483836</v>
      </c>
      <c r="BA9" s="89">
        <f>IFERROR(IF($B$2="Tonnes",AppQt.Data!AW157,(AppQt.Data!AW157*ozton*AppQt.Data!AW$7)/1000000),"-")</f>
        <v>270.81485312991504</v>
      </c>
      <c r="BB9" s="89">
        <f>IFERROR(IF($B$2="Tonnes",AppQt.Data!AX157,(AppQt.Data!AX157*ozton*AppQt.Data!AX$7)/1000000),"-")</f>
        <v>197.74439870447929</v>
      </c>
      <c r="BC9" s="89">
        <f>IFERROR(IF($B$2="Tonnes",AppQt.Data!AY157,(AppQt.Data!AY157*ozton*AppQt.Data!AY$7)/1000000),"-")</f>
        <v>210.62858037469718</v>
      </c>
      <c r="BD9" s="89">
        <f>IFERROR(IF($B$2="Tonnes",AppQt.Data!AZ157,(AppQt.Data!AZ157*ozton*AppQt.Data!AZ$7)/1000000),"-")</f>
        <v>220.33212460999999</v>
      </c>
      <c r="BE9" s="89">
        <f>IFERROR(IF($B$2="Tonnes",AppQt.Data!BA157,(AppQt.Data!BA157*ozton*AppQt.Data!BA$7)/1000000),"-")</f>
        <v>106.46290922464877</v>
      </c>
      <c r="BF9" s="89">
        <f>IFERROR(IF($B$2="Tonnes",AppQt.Data!BB157,(AppQt.Data!BB157*ozton*AppQt.Data!BB$7)/1000000),"-")</f>
        <v>137.0003313929636</v>
      </c>
      <c r="BG9" s="89">
        <f>IFERROR(IF($B$2="Tonnes",AppQt.Data!BC157,(AppQt.Data!BC157*ozton*AppQt.Data!BC$7)/1000000),"-")</f>
        <v>183.30092212000002</v>
      </c>
      <c r="BH9" s="89">
        <f>IFERROR(IF($B$2="Tonnes",AppQt.Data!BD157,(AppQt.Data!BD157*ozton*AppQt.Data!BD$7)/1000000),"-")</f>
        <v>214.74666561000004</v>
      </c>
      <c r="BI9" s="89">
        <f>IFERROR(IF($B$2="Tonnes",AppQt.Data!BE157,(AppQt.Data!BE157*ozton*AppQt.Data!BE$7)/1000000),"-")</f>
        <v>289.24435517079746</v>
      </c>
      <c r="BJ9" s="89">
        <f>IFERROR(IF($B$2="Tonnes",AppQt.Data!BF157,(AppQt.Data!BF157*ozton*AppQt.Data!BF$7)/1000000),"-")</f>
        <v>211.62937360634999</v>
      </c>
      <c r="BK9" s="89">
        <f>IFERROR(IF($B$2="Tonnes",AppQt.Data!BG157,(AppQt.Data!BG157*ozton*AppQt.Data!BG$7)/1000000),"-")</f>
        <v>229.47363251520005</v>
      </c>
      <c r="BL9" s="90" t="str">
        <f t="shared" si="2"/>
        <v>▲</v>
      </c>
      <c r="BM9" s="91">
        <f t="shared" si="3"/>
        <v>25.189567985355012</v>
      </c>
    </row>
    <row r="10" spans="1:65" ht="12.75" customHeight="1" x14ac:dyDescent="0.2">
      <c r="A10" s="40"/>
      <c r="B10" s="31" t="s">
        <v>242</v>
      </c>
      <c r="C10" s="89">
        <f>IFERROR(IF($B$2="Tonnes",AppAn.Data!L133,(AppAn.Data!L133*ozton*AppAn.Data!L$6)/1000000),"-")</f>
        <v>645.74184555544798</v>
      </c>
      <c r="D10" s="89">
        <f>IFERROR(IF($B$2="Tonnes",AppAn.Data!M133,(AppAn.Data!M133*ozton*AppAn.Data!M$6)/1000000),"-")</f>
        <v>816.27519327915661</v>
      </c>
      <c r="E10" s="89">
        <f>IFERROR(IF($B$2="Tonnes",AppAn.Data!N133,(AppAn.Data!N133*ozton*AppAn.Data!N$6)/1000000),"-")</f>
        <v>856.32197992232602</v>
      </c>
      <c r="F10" s="89">
        <f>IFERROR(IF($B$2="Tonnes",AppAn.Data!O133,(AppAn.Data!O133*ozton*AppAn.Data!O$6)/1000000),"-")</f>
        <v>1345.5063073590854</v>
      </c>
      <c r="G10" s="89">
        <f>IFERROR(IF($B$2="Tonnes",AppAn.Data!P133,(AppAn.Data!P133*ozton*AppAn.Data!P$6)/1000000),"-")</f>
        <v>1005.2857733245135</v>
      </c>
      <c r="H10" s="89">
        <f>IFERROR(IF($B$2="Tonnes",AppAn.Data!Q133,(AppAn.Data!Q133*ozton*AppAn.Data!Q$6)/1000000),"-")</f>
        <v>995.54970720395886</v>
      </c>
      <c r="I10" s="89">
        <f>IFERROR(IF($B$2="Tonnes",AppAn.Data!R133,(AppAn.Data!R133*ozton*AppAn.Data!R$6)/1000000),"-")</f>
        <v>929.37104400885528</v>
      </c>
      <c r="J10" s="89">
        <f>IFERROR(IF($B$2="Tonnes",AppAn.Data!S133,(AppAn.Data!S133*ozton*AppAn.Data!S$6)/1000000),"-")</f>
        <v>971.55282608736036</v>
      </c>
      <c r="K10" s="89">
        <f>IFERROR(IF($B$2="Tonnes",AppAn.Data!T133,(AppAn.Data!T133*ozton*AppAn.Data!T$6)/1000000),"-")</f>
        <v>994.3479804754104</v>
      </c>
      <c r="L10" s="89">
        <f>IFERROR(IF($B$2="Tonnes",AppAn.Data!U133,(AppAn.Data!U133*ozton*AppAn.Data!U$6)/1000000),"-")</f>
        <v>849.12797596565406</v>
      </c>
      <c r="M10" s="89">
        <f>IFERROR(IF($B$2="Tonnes",AppAn.Data!V133,(AppAn.Data!V133*ozton*AppAn.Data!V$6)/1000000),"-")</f>
        <v>612.8638283476123</v>
      </c>
      <c r="N10" s="90" t="str">
        <f t="shared" si="0"/>
        <v>▼</v>
      </c>
      <c r="O10" s="91">
        <f t="shared" si="1"/>
        <v>-27.824327345869747</v>
      </c>
      <c r="P10" s="40"/>
      <c r="Q10" s="89">
        <f>IFERROR(IF($B$2="Tonnes",AppQt.Data!M158,(AppQt.Data!M158*ozton*AppQt.Data!M$7)/1000000),"-")</f>
        <v>160.3857378093976</v>
      </c>
      <c r="R10" s="89">
        <f>IFERROR(IF($B$2="Tonnes",AppQt.Data!N158,(AppQt.Data!N158*ozton*AppQt.Data!N$7)/1000000),"-")</f>
        <v>127.63497509897417</v>
      </c>
      <c r="S10" s="89">
        <f>IFERROR(IF($B$2="Tonnes",AppQt.Data!O158,(AppQt.Data!O158*ozton*AppQt.Data!O$7)/1000000),"-")</f>
        <v>166.42415200697152</v>
      </c>
      <c r="T10" s="89">
        <f>IFERROR(IF($B$2="Tonnes",AppQt.Data!P158,(AppQt.Data!P158*ozton*AppQt.Data!P$7)/1000000),"-")</f>
        <v>191.29698064010472</v>
      </c>
      <c r="U10" s="89">
        <f>IFERROR(IF($B$2="Tonnes",AppQt.Data!Q158,(AppQt.Data!Q158*ozton*AppQt.Data!Q$7)/1000000),"-")</f>
        <v>239.09844340113835</v>
      </c>
      <c r="V10" s="89">
        <f>IFERROR(IF($B$2="Tonnes",AppQt.Data!R158,(AppQt.Data!R158*ozton*AppQt.Data!R$7)/1000000),"-")</f>
        <v>167.83303698727048</v>
      </c>
      <c r="W10" s="89">
        <f>IFERROR(IF($B$2="Tonnes",AppQt.Data!S158,(AppQt.Data!S158*ozton*AppQt.Data!S$7)/1000000),"-")</f>
        <v>199.4451452526647</v>
      </c>
      <c r="X10" s="89">
        <f>IFERROR(IF($B$2="Tonnes",AppQt.Data!T158,(AppQt.Data!T158*ozton*AppQt.Data!T$7)/1000000),"-")</f>
        <v>209.89856763808302</v>
      </c>
      <c r="Y10" s="89">
        <f>IFERROR(IF($B$2="Tonnes",AppQt.Data!U158,(AppQt.Data!U158*ozton*AppQt.Data!U$7)/1000000),"-")</f>
        <v>259.7877470473386</v>
      </c>
      <c r="Z10" s="89">
        <f>IFERROR(IF($B$2="Tonnes",AppQt.Data!V158,(AppQt.Data!V158*ozton*AppQt.Data!V$7)/1000000),"-")</f>
        <v>182.77396424831838</v>
      </c>
      <c r="AA10" s="89">
        <f>IFERROR(IF($B$2="Tonnes",AppQt.Data!W158,(AppQt.Data!W158*ozton*AppQt.Data!W$7)/1000000),"-")</f>
        <v>195.51084877784109</v>
      </c>
      <c r="AB10" s="89">
        <f>IFERROR(IF($B$2="Tonnes",AppQt.Data!X158,(AppQt.Data!X158*ozton*AppQt.Data!X$7)/1000000),"-")</f>
        <v>218.24941984882793</v>
      </c>
      <c r="AC10" s="89">
        <f>IFERROR(IF($B$2="Tonnes",AppQt.Data!Y158,(AppQt.Data!Y158*ozton*AppQt.Data!Y$7)/1000000),"-")</f>
        <v>336.06691969917631</v>
      </c>
      <c r="AD10" s="89">
        <f>IFERROR(IF($B$2="Tonnes",AppQt.Data!Z158,(AppQt.Data!Z158*ozton*AppQt.Data!Z$7)/1000000),"-")</f>
        <v>482.10660694681246</v>
      </c>
      <c r="AE10" s="89">
        <f>IFERROR(IF($B$2="Tonnes",AppQt.Data!AA158,(AppQt.Data!AA158*ozton*AppQt.Data!AA$7)/1000000),"-")</f>
        <v>311.38617205273175</v>
      </c>
      <c r="AF10" s="89">
        <f>IFERROR(IF($B$2="Tonnes",AppQt.Data!AB158,(AppQt.Data!AB158*ozton*AppQt.Data!AB$7)/1000000),"-")</f>
        <v>215.9466086603648</v>
      </c>
      <c r="AG10" s="89">
        <f>IFERROR(IF($B$2="Tonnes",AppQt.Data!AC158,(AppQt.Data!AC158*ozton*AppQt.Data!AC$7)/1000000),"-")</f>
        <v>298.25204811960106</v>
      </c>
      <c r="AH10" s="89">
        <f>IFERROR(IF($B$2="Tonnes",AppQt.Data!AD158,(AppQt.Data!AD158*ozton*AppQt.Data!AD$7)/1000000),"-")</f>
        <v>227.99692435448483</v>
      </c>
      <c r="AI10" s="89">
        <f>IFERROR(IF($B$2="Tonnes",AppQt.Data!AE158,(AppQt.Data!AE158*ozton*AppQt.Data!AE$7)/1000000),"-")</f>
        <v>221.52969330931884</v>
      </c>
      <c r="AJ10" s="89">
        <f>IFERROR(IF($B$2="Tonnes",AppQt.Data!AF158,(AppQt.Data!AF158*ozton*AppQt.Data!AF$7)/1000000),"-")</f>
        <v>257.50710754110884</v>
      </c>
      <c r="AK10" s="89">
        <f>IFERROR(IF($B$2="Tonnes",AppQt.Data!AG158,(AppQt.Data!AG158*ozton*AppQt.Data!AG$7)/1000000),"-")</f>
        <v>283.76521195602851</v>
      </c>
      <c r="AL10" s="89">
        <f>IFERROR(IF($B$2="Tonnes",AppQt.Data!AH158,(AppQt.Data!AH158*ozton*AppQt.Data!AH$7)/1000000),"-")</f>
        <v>217.63230687834675</v>
      </c>
      <c r="AM10" s="89">
        <f>IFERROR(IF($B$2="Tonnes",AppQt.Data!AI158,(AppQt.Data!AI158*ozton*AppQt.Data!AI$7)/1000000),"-")</f>
        <v>237.30018599525468</v>
      </c>
      <c r="AN10" s="89">
        <f>IFERROR(IF($B$2="Tonnes",AppQt.Data!AJ158,(AppQt.Data!AJ158*ozton*AppQt.Data!AJ$7)/1000000),"-")</f>
        <v>256.85200237432889</v>
      </c>
      <c r="AO10" s="89">
        <f>IFERROR(IF($B$2="Tonnes",AppQt.Data!AK158,(AppQt.Data!AK158*ozton*AppQt.Data!AK$7)/1000000),"-")</f>
        <v>264.39035268540965</v>
      </c>
      <c r="AP10" s="89">
        <f>IFERROR(IF($B$2="Tonnes",AppQt.Data!AL158,(AppQt.Data!AL158*ozton*AppQt.Data!AL$7)/1000000),"-")</f>
        <v>189.30177595929968</v>
      </c>
      <c r="AQ10" s="89">
        <f>IFERROR(IF($B$2="Tonnes",AppQt.Data!AM158,(AppQt.Data!AM158*ozton*AppQt.Data!AM$7)/1000000),"-")</f>
        <v>185.12448172096646</v>
      </c>
      <c r="AR10" s="89">
        <f>IFERROR(IF($B$2="Tonnes",AppQt.Data!AN158,(AppQt.Data!AN158*ozton*AppQt.Data!AN$7)/1000000),"-")</f>
        <v>290.55443364317949</v>
      </c>
      <c r="AS10" s="89">
        <f>IFERROR(IF($B$2="Tonnes",AppQt.Data!AO158,(AppQt.Data!AO158*ozton*AppQt.Data!AO$7)/1000000),"-")</f>
        <v>284.99566761948063</v>
      </c>
      <c r="AT10" s="89">
        <f>IFERROR(IF($B$2="Tonnes",AppQt.Data!AP158,(AppQt.Data!AP158*ozton*AppQt.Data!AP$7)/1000000),"-")</f>
        <v>203.6829391483555</v>
      </c>
      <c r="AU10" s="89">
        <f>IFERROR(IF($B$2="Tonnes",AppQt.Data!AQ158,(AppQt.Data!AQ158*ozton*AppQt.Data!AQ$7)/1000000),"-")</f>
        <v>231.3258967228216</v>
      </c>
      <c r="AV10" s="89">
        <f>IFERROR(IF($B$2="Tonnes",AppQt.Data!AR158,(AppQt.Data!AR158*ozton*AppQt.Data!AR$7)/1000000),"-")</f>
        <v>251.5483225967026</v>
      </c>
      <c r="AW10" s="89">
        <f>IFERROR(IF($B$2="Tonnes",AppQt.Data!AS158,(AppQt.Data!AS158*ozton*AppQt.Data!AS$7)/1000000),"-")</f>
        <v>264.86708769159588</v>
      </c>
      <c r="AX10" s="89">
        <f>IFERROR(IF($B$2="Tonnes",AppQt.Data!AT158,(AppQt.Data!AT158*ozton*AppQt.Data!AT$7)/1000000),"-")</f>
        <v>213.54279187790206</v>
      </c>
      <c r="AY10" s="89">
        <f>IFERROR(IF($B$2="Tonnes",AppQt.Data!AU158,(AppQt.Data!AU158*ozton*AppQt.Data!AU$7)/1000000),"-")</f>
        <v>264.64434714107426</v>
      </c>
      <c r="AZ10" s="89">
        <f>IFERROR(IF($B$2="Tonnes",AppQt.Data!AV158,(AppQt.Data!AV158*ozton*AppQt.Data!AV$7)/1000000),"-")</f>
        <v>251.29375376483833</v>
      </c>
      <c r="BA10" s="89">
        <f>IFERROR(IF($B$2="Tonnes",AppQt.Data!AW158,(AppQt.Data!AW158*ozton*AppQt.Data!AW$7)/1000000),"-")</f>
        <v>254.77587227647754</v>
      </c>
      <c r="BB10" s="89">
        <f>IFERROR(IF($B$2="Tonnes",AppQt.Data!AX158,(AppQt.Data!AX158*ozton*AppQt.Data!AX$7)/1000000),"-")</f>
        <v>185.41939870447928</v>
      </c>
      <c r="BC10" s="89">
        <f>IFERROR(IF($B$2="Tonnes",AppQt.Data!AY158,(AppQt.Data!AY158*ozton*AppQt.Data!AY$7)/1000000),"-")</f>
        <v>200.8945803746972</v>
      </c>
      <c r="BD10" s="89">
        <f>IFERROR(IF($B$2="Tonnes",AppQt.Data!AZ158,(AppQt.Data!AZ158*ozton*AppQt.Data!AZ$7)/1000000),"-")</f>
        <v>208.03812461000001</v>
      </c>
      <c r="BE10" s="89">
        <f>IFERROR(IF($B$2="Tonnes",AppQt.Data!BA158,(AppQt.Data!BA158*ozton*AppQt.Data!BA$7)/1000000),"-")</f>
        <v>98.369909224648779</v>
      </c>
      <c r="BF10" s="89">
        <f>IFERROR(IF($B$2="Tonnes",AppQt.Data!BB158,(AppQt.Data!BB158*ozton*AppQt.Data!BB$7)/1000000),"-")</f>
        <v>131.33133139296359</v>
      </c>
      <c r="BG10" s="89">
        <f>IFERROR(IF($B$2="Tonnes",AppQt.Data!BC158,(AppQt.Data!BC158*ozton*AppQt.Data!BC$7)/1000000),"-")</f>
        <v>176.30892212000001</v>
      </c>
      <c r="BH10" s="89">
        <f>IFERROR(IF($B$2="Tonnes",AppQt.Data!BD158,(AppQt.Data!BD158*ozton*AppQt.Data!BD$7)/1000000),"-")</f>
        <v>206.85366561000001</v>
      </c>
      <c r="BI10" s="89">
        <f>IFERROR(IF($B$2="Tonnes",AppQt.Data!BE158,(AppQt.Data!BE158*ozton*AppQt.Data!BE$7)/1000000),"-")</f>
        <v>280.21935517079743</v>
      </c>
      <c r="BJ10" s="89">
        <f>IFERROR(IF($B$2="Tonnes",AppQt.Data!BF158,(AppQt.Data!BF158*ozton*AppQt.Data!BF$7)/1000000),"-")</f>
        <v>204.20337360635</v>
      </c>
      <c r="BK10" s="89">
        <f>IFERROR(IF($B$2="Tonnes",AppQt.Data!BG158,(AppQt.Data!BG158*ozton*AppQt.Data!BG$7)/1000000),"-")</f>
        <v>221.47263251520005</v>
      </c>
      <c r="BL10" s="90" t="str">
        <f t="shared" si="2"/>
        <v>▲</v>
      </c>
      <c r="BM10" s="91">
        <f t="shared" si="3"/>
        <v>25.616236462758568</v>
      </c>
    </row>
    <row r="11" spans="1:65" ht="12.75" customHeight="1" x14ac:dyDescent="0.2">
      <c r="A11" s="40"/>
      <c r="B11" s="31" t="s">
        <v>263</v>
      </c>
      <c r="C11" s="89">
        <f>IFERROR(IF($B$2="Tonnes",AppAn.Data!L134,(AppAn.Data!L134*ozton*AppAn.Data!L$6)/1000000),"-")</f>
        <v>24.189550952542302</v>
      </c>
      <c r="D11" s="89">
        <f>IFERROR(IF($B$2="Tonnes",AppAn.Data!M134,(AppAn.Data!M134*ozton*AppAn.Data!M$6)/1000000),"-")</f>
        <v>43.802167671522923</v>
      </c>
      <c r="E11" s="89">
        <f>IFERROR(IF($B$2="Tonnes",AppAn.Data!N134,(AppAn.Data!N134*ozton*AppAn.Data!N$6)/1000000),"-")</f>
        <v>49.6512967992334</v>
      </c>
      <c r="F11" s="89">
        <f>IFERROR(IF($B$2="Tonnes",AppAn.Data!O134,(AppAn.Data!O134*ozton*AppAn.Data!O$6)/1000000),"-")</f>
        <v>85.521375000000006</v>
      </c>
      <c r="G11" s="89">
        <f>IFERROR(IF($B$2="Tonnes",AppAn.Data!P134,(AppAn.Data!P134*ozton*AppAn.Data!P$6)/1000000),"-")</f>
        <v>61.432000000000002</v>
      </c>
      <c r="H11" s="89">
        <f>IFERROR(IF($B$2="Tonnes",AppAn.Data!Q134,(AppAn.Data!Q134*ozton*AppAn.Data!Q$6)/1000000),"-")</f>
        <v>52.847000000000001</v>
      </c>
      <c r="I11" s="89">
        <f>IFERROR(IF($B$2="Tonnes",AppAn.Data!R134,(AppAn.Data!R134*ozton*AppAn.Data!R$6)/1000000),"-")</f>
        <v>42.855189500000002</v>
      </c>
      <c r="J11" s="89">
        <f>IFERROR(IF($B$2="Tonnes",AppAn.Data!S134,(AppAn.Data!S134*ozton*AppAn.Data!S$6)/1000000),"-")</f>
        <v>45.982860807999998</v>
      </c>
      <c r="K11" s="89">
        <f>IFERROR(IF($B$2="Tonnes",AppAn.Data!T134,(AppAn.Data!T134*ozton*AppAn.Data!T$6)/1000000),"-")</f>
        <v>52.116950682300001</v>
      </c>
      <c r="L11" s="89">
        <f>IFERROR(IF($B$2="Tonnes",AppAn.Data!U134,(AppAn.Data!U134*ozton*AppAn.Data!U$6)/1000000),"-")</f>
        <v>39.5759808534375</v>
      </c>
      <c r="M11" s="89">
        <f>IFERROR(IF($B$2="Tonnes",AppAn.Data!V134,(AppAn.Data!V134*ozton*AppAn.Data!V$6)/1000000),"-")</f>
        <v>17.803000000000001</v>
      </c>
      <c r="N11" s="90" t="str">
        <f t="shared" si="0"/>
        <v>▼</v>
      </c>
      <c r="O11" s="91">
        <f t="shared" si="1"/>
        <v>-55.015644297155397</v>
      </c>
      <c r="P11" s="40"/>
      <c r="Q11" s="89">
        <f>IFERROR(IF($B$2="Tonnes",AppQt.Data!M159,(AppQt.Data!M159*ozton*AppQt.Data!M$7)/1000000),"-")</f>
        <v>6.0723735111236508</v>
      </c>
      <c r="R11" s="89">
        <f>IFERROR(IF($B$2="Tonnes",AppQt.Data!N159,(AppQt.Data!N159*ozton*AppQt.Data!N$7)/1000000),"-")</f>
        <v>5.622682055677795</v>
      </c>
      <c r="S11" s="89">
        <f>IFERROR(IF($B$2="Tonnes",AppQt.Data!O159,(AppQt.Data!O159*ozton*AppQt.Data!O$7)/1000000),"-")</f>
        <v>6.0802818752268397</v>
      </c>
      <c r="T11" s="89">
        <f>IFERROR(IF($B$2="Tonnes",AppQt.Data!P159,(AppQt.Data!P159*ozton*AppQt.Data!P$7)/1000000),"-")</f>
        <v>6.4142135105140188</v>
      </c>
      <c r="U11" s="89">
        <f>IFERROR(IF($B$2="Tonnes",AppQt.Data!Q159,(AppQt.Data!Q159*ozton*AppQt.Data!Q$7)/1000000),"-")</f>
        <v>11.003922578671329</v>
      </c>
      <c r="V11" s="89">
        <f>IFERROR(IF($B$2="Tonnes",AppQt.Data!R159,(AppQt.Data!R159*ozton*AppQt.Data!R$7)/1000000),"-")</f>
        <v>10.612115209790209</v>
      </c>
      <c r="W11" s="89">
        <f>IFERROR(IF($B$2="Tonnes",AppQt.Data!S159,(AppQt.Data!S159*ozton*AppQt.Data!S$7)/1000000),"-")</f>
        <v>10.470825979409481</v>
      </c>
      <c r="X11" s="89">
        <f>IFERROR(IF($B$2="Tonnes",AppQt.Data!T159,(AppQt.Data!T159*ozton*AppQt.Data!T$7)/1000000),"-")</f>
        <v>11.715303903651904</v>
      </c>
      <c r="Y11" s="89">
        <f>IFERROR(IF($B$2="Tonnes",AppQt.Data!U159,(AppQt.Data!U159*ozton*AppQt.Data!U$7)/1000000),"-")</f>
        <v>11.721598432857723</v>
      </c>
      <c r="Z11" s="89">
        <f>IFERROR(IF($B$2="Tonnes",AppQt.Data!V159,(AppQt.Data!V159*ozton*AppQt.Data!V$7)/1000000),"-")</f>
        <v>13.2906449125188</v>
      </c>
      <c r="AA11" s="89">
        <f>IFERROR(IF($B$2="Tonnes",AppQt.Data!W159,(AppQt.Data!W159*ozton*AppQt.Data!W$7)/1000000),"-")</f>
        <v>11.593455480413015</v>
      </c>
      <c r="AB11" s="89">
        <f>IFERROR(IF($B$2="Tonnes",AppQt.Data!X159,(AppQt.Data!X159*ozton*AppQt.Data!X$7)/1000000),"-")</f>
        <v>13.045597973443861</v>
      </c>
      <c r="AC11" s="89">
        <f>IFERROR(IF($B$2="Tonnes",AppQt.Data!Y159,(AppQt.Data!Y159*ozton*AppQt.Data!Y$7)/1000000),"-")</f>
        <v>18.0695625</v>
      </c>
      <c r="AD11" s="89">
        <f>IFERROR(IF($B$2="Tonnes",AppQt.Data!Z159,(AppQt.Data!Z159*ozton*AppQt.Data!Z$7)/1000000),"-")</f>
        <v>29.925875000000001</v>
      </c>
      <c r="AE11" s="89">
        <f>IFERROR(IF($B$2="Tonnes",AppQt.Data!AA159,(AppQt.Data!AA159*ozton*AppQt.Data!AA$7)/1000000),"-")</f>
        <v>15.535937499999999</v>
      </c>
      <c r="AF11" s="89">
        <f>IFERROR(IF($B$2="Tonnes",AppQt.Data!AB159,(AppQt.Data!AB159*ozton*AppQt.Data!AB$7)/1000000),"-")</f>
        <v>21.990000000000002</v>
      </c>
      <c r="AG11" s="89">
        <f>IFERROR(IF($B$2="Tonnes",AppQt.Data!AC159,(AppQt.Data!AC159*ozton*AppQt.Data!AC$7)/1000000),"-")</f>
        <v>18.840999999999998</v>
      </c>
      <c r="AH11" s="89">
        <f>IFERROR(IF($B$2="Tonnes",AppQt.Data!AD159,(AppQt.Data!AD159*ozton*AppQt.Data!AD$7)/1000000),"-")</f>
        <v>13.157</v>
      </c>
      <c r="AI11" s="89">
        <f>IFERROR(IF($B$2="Tonnes",AppQt.Data!AE159,(AppQt.Data!AE159*ozton*AppQt.Data!AE$7)/1000000),"-")</f>
        <v>11.504</v>
      </c>
      <c r="AJ11" s="89">
        <f>IFERROR(IF($B$2="Tonnes",AppQt.Data!AF159,(AppQt.Data!AF159*ozton*AppQt.Data!AF$7)/1000000),"-")</f>
        <v>17.93</v>
      </c>
      <c r="AK11" s="89">
        <f>IFERROR(IF($B$2="Tonnes",AppQt.Data!AG159,(AppQt.Data!AG159*ozton*AppQt.Data!AG$7)/1000000),"-")</f>
        <v>13.969999999999999</v>
      </c>
      <c r="AL11" s="89">
        <f>IFERROR(IF($B$2="Tonnes",AppQt.Data!AH159,(AppQt.Data!AH159*ozton*AppQt.Data!AH$7)/1000000),"-")</f>
        <v>10.798</v>
      </c>
      <c r="AM11" s="89">
        <f>IFERROR(IF($B$2="Tonnes",AppQt.Data!AI159,(AppQt.Data!AI159*ozton*AppQt.Data!AI$7)/1000000),"-")</f>
        <v>14.182</v>
      </c>
      <c r="AN11" s="89">
        <f>IFERROR(IF($B$2="Tonnes",AppQt.Data!AJ159,(AppQt.Data!AJ159*ozton*AppQt.Data!AJ$7)/1000000),"-")</f>
        <v>13.897</v>
      </c>
      <c r="AO11" s="89">
        <f>IFERROR(IF($B$2="Tonnes",AppQt.Data!AK159,(AppQt.Data!AK159*ozton*AppQt.Data!AK$7)/1000000),"-")</f>
        <v>10.559999999999999</v>
      </c>
      <c r="AP11" s="89">
        <f>IFERROR(IF($B$2="Tonnes",AppQt.Data!AL159,(AppQt.Data!AL159*ozton*AppQt.Data!AL$7)/1000000),"-")</f>
        <v>8.9720000000000013</v>
      </c>
      <c r="AQ11" s="89">
        <f>IFERROR(IF($B$2="Tonnes",AppQt.Data!AM159,(AppQt.Data!AM159*ozton*AppQt.Data!AM$7)/1000000),"-")</f>
        <v>8.7796142999999987</v>
      </c>
      <c r="AR11" s="89">
        <f>IFERROR(IF($B$2="Tonnes",AppQt.Data!AN159,(AppQt.Data!AN159*ozton*AppQt.Data!AN$7)/1000000),"-")</f>
        <v>14.543575200000001</v>
      </c>
      <c r="AS11" s="89">
        <f>IFERROR(IF($B$2="Tonnes",AppQt.Data!AO159,(AppQt.Data!AO159*ozton*AppQt.Data!AO$7)/1000000),"-")</f>
        <v>11.6238405</v>
      </c>
      <c r="AT11" s="89">
        <f>IFERROR(IF($B$2="Tonnes",AppQt.Data!AP159,(AppQt.Data!AP159*ozton*AppQt.Data!AP$7)/1000000),"-")</f>
        <v>9.8034619999999997</v>
      </c>
      <c r="AU11" s="89">
        <f>IFERROR(IF($B$2="Tonnes",AppQt.Data!AQ159,(AppQt.Data!AQ159*ozton*AppQt.Data!AQ$7)/1000000),"-")</f>
        <v>10.220936030000001</v>
      </c>
      <c r="AV11" s="89">
        <f>IFERROR(IF($B$2="Tonnes",AppQt.Data!AR159,(AppQt.Data!AR159*ozton*AppQt.Data!AR$7)/1000000),"-")</f>
        <v>14.334622277999998</v>
      </c>
      <c r="AW11" s="89">
        <f>IFERROR(IF($B$2="Tonnes",AppQt.Data!AS159,(AppQt.Data!AS159*ozton*AppQt.Data!AS$7)/1000000),"-")</f>
        <v>12.673928515</v>
      </c>
      <c r="AX11" s="89">
        <f>IFERROR(IF($B$2="Tonnes",AppQt.Data!AT159,(AppQt.Data!AT159*ozton*AppQt.Data!AT$7)/1000000),"-")</f>
        <v>11.658282365000002</v>
      </c>
      <c r="AY11" s="89">
        <f>IFERROR(IF($B$2="Tonnes",AppQt.Data!AU159,(AppQt.Data!AU159*ozton*AppQt.Data!AU$7)/1000000),"-")</f>
        <v>14.204739802300001</v>
      </c>
      <c r="AZ11" s="89">
        <f>IFERROR(IF($B$2="Tonnes",AppQt.Data!AV159,(AppQt.Data!AV159*ozton*AppQt.Data!AV$7)/1000000),"-")</f>
        <v>13.58</v>
      </c>
      <c r="BA11" s="89">
        <f>IFERROR(IF($B$2="Tonnes",AppQt.Data!AW159,(AppQt.Data!AW159*ozton*AppQt.Data!AW$7)/1000000),"-")</f>
        <v>12.967980853437501</v>
      </c>
      <c r="BB11" s="89">
        <f>IFERROR(IF($B$2="Tonnes",AppQt.Data!AX159,(AppQt.Data!AX159*ozton*AppQt.Data!AX$7)/1000000),"-")</f>
        <v>10.01</v>
      </c>
      <c r="BC11" s="89">
        <f>IFERROR(IF($B$2="Tonnes",AppQt.Data!AY159,(AppQt.Data!AY159*ozton*AppQt.Data!AY$7)/1000000),"-")</f>
        <v>7.2130000000000001</v>
      </c>
      <c r="BD11" s="89">
        <f>IFERROR(IF($B$2="Tonnes",AppQt.Data!AZ159,(AppQt.Data!AZ159*ozton*AppQt.Data!AZ$7)/1000000),"-")</f>
        <v>9.3849999999999998</v>
      </c>
      <c r="BE11" s="89">
        <f>IFERROR(IF($B$2="Tonnes",AppQt.Data!BA159,(AppQt.Data!BA159*ozton*AppQt.Data!BA$7)/1000000),"-")</f>
        <v>4.8840000000000003</v>
      </c>
      <c r="BF11" s="89">
        <f>IFERROR(IF($B$2="Tonnes",AppQt.Data!BB159,(AppQt.Data!BB159*ozton*AppQt.Data!BB$7)/1000000),"-")</f>
        <v>3.2439999999999998</v>
      </c>
      <c r="BG11" s="89">
        <f>IFERROR(IF($B$2="Tonnes",AppQt.Data!BC159,(AppQt.Data!BC159*ozton*AppQt.Data!BC$7)/1000000),"-")</f>
        <v>4.3019999999999996</v>
      </c>
      <c r="BH11" s="89">
        <f>IFERROR(IF($B$2="Tonnes",AppQt.Data!BD159,(AppQt.Data!BD159*ozton*AppQt.Data!BD$7)/1000000),"-")</f>
        <v>5.3730000000000002</v>
      </c>
      <c r="BI11" s="89">
        <f>IFERROR(IF($B$2="Tonnes",AppQt.Data!BE159,(AppQt.Data!BE159*ozton*AppQt.Data!BE$7)/1000000),"-")</f>
        <v>5.77</v>
      </c>
      <c r="BJ11" s="89">
        <f>IFERROR(IF($B$2="Tonnes",AppQt.Data!BF159,(AppQt.Data!BF159*ozton*AppQt.Data!BF$7)/1000000),"-")</f>
        <v>5.1509999999999998</v>
      </c>
      <c r="BK11" s="89">
        <f>IFERROR(IF($B$2="Tonnes",AppQt.Data!BG159,(AppQt.Data!BG159*ozton*AppQt.Data!BG$7)/1000000),"-")</f>
        <v>6.1760000000000002</v>
      </c>
      <c r="BL11" s="90" t="str">
        <f t="shared" si="2"/>
        <v>▲</v>
      </c>
      <c r="BM11" s="91">
        <f t="shared" si="3"/>
        <v>43.561134356113463</v>
      </c>
    </row>
    <row r="12" spans="1:65" ht="12.75" customHeight="1" x14ac:dyDescent="0.2">
      <c r="A12" s="40"/>
      <c r="B12" s="31" t="s">
        <v>264</v>
      </c>
      <c r="C12" s="89">
        <f>IFERROR(IF($B$2="Tonnes",AppAn.Data!L135,(AppAn.Data!L135*ozton*AppAn.Data!L$6)/1000000),"-")</f>
        <v>6.3300420507533932</v>
      </c>
      <c r="D12" s="89">
        <f>IFERROR(IF($B$2="Tonnes",AppAn.Data!M135,(AppAn.Data!M135*ozton*AppAn.Data!M$6)/1000000),"-")</f>
        <v>12.958316860926798</v>
      </c>
      <c r="E12" s="89">
        <f>IFERROR(IF($B$2="Tonnes",AppAn.Data!N135,(AppAn.Data!N135*ozton*AppAn.Data!N$6)/1000000),"-")</f>
        <v>12.368368495657446</v>
      </c>
      <c r="F12" s="89">
        <f>IFERROR(IF($B$2="Tonnes",AppAn.Data!O135,(AppAn.Data!O135*ozton*AppAn.Data!O$6)/1000000),"-")</f>
        <v>18.759559322048446</v>
      </c>
      <c r="G12" s="89">
        <f>IFERROR(IF($B$2="Tonnes",AppAn.Data!P135,(AppAn.Data!P135*ozton*AppAn.Data!P$6)/1000000),"-")</f>
        <v>16.960036806822856</v>
      </c>
      <c r="H12" s="89">
        <f>IFERROR(IF($B$2="Tonnes",AppAn.Data!Q135,(AppAn.Data!Q135*ozton*AppAn.Data!Q$6)/1000000),"-")</f>
        <v>13.758101649989872</v>
      </c>
      <c r="I12" s="89">
        <f>IFERROR(IF($B$2="Tonnes",AppAn.Data!R135,(AppAn.Data!R135*ozton*AppAn.Data!R$6)/1000000),"-")</f>
        <v>12.820839631770992</v>
      </c>
      <c r="J12" s="89">
        <f>IFERROR(IF($B$2="Tonnes",AppAn.Data!S135,(AppAn.Data!S135*ozton*AppAn.Data!S$6)/1000000),"-")</f>
        <v>12.170248882108396</v>
      </c>
      <c r="K12" s="89">
        <f>IFERROR(IF($B$2="Tonnes",AppAn.Data!T135,(AppAn.Data!T135*ozton*AppAn.Data!T$6)/1000000),"-")</f>
        <v>11.92601602939453</v>
      </c>
      <c r="L12" s="89">
        <f>IFERROR(IF($B$2="Tonnes",AppAn.Data!U135,(AppAn.Data!U135*ozton*AppAn.Data!U$6)/1000000),"-")</f>
        <v>10.815999999999999</v>
      </c>
      <c r="M12" s="89">
        <f>IFERROR(IF($B$2="Tonnes",AppAn.Data!V135,(AppAn.Data!V135*ozton*AppAn.Data!V$6)/1000000),"-")</f>
        <v>10.844000000000001</v>
      </c>
      <c r="N12" s="90" t="str">
        <f t="shared" si="0"/>
        <v>▲</v>
      </c>
      <c r="O12" s="91">
        <f t="shared" si="1"/>
        <v>0.25887573964498145</v>
      </c>
      <c r="P12" s="40"/>
      <c r="Q12" s="89">
        <f>IFERROR(IF($B$2="Tonnes",AppQt.Data!M160,(AppQt.Data!M160*ozton*AppQt.Data!M$7)/1000000),"-")</f>
        <v>2.0311040045606794</v>
      </c>
      <c r="R12" s="89">
        <f>IFERROR(IF($B$2="Tonnes",AppQt.Data!N160,(AppQt.Data!N160*ozton*AppQt.Data!N$7)/1000000),"-")</f>
        <v>0.51327142957247229</v>
      </c>
      <c r="S12" s="89">
        <f>IFERROR(IF($B$2="Tonnes",AppQt.Data!O160,(AppQt.Data!O160*ozton*AppQt.Data!O$7)/1000000),"-")</f>
        <v>1.6603205441086175</v>
      </c>
      <c r="T12" s="89">
        <f>IFERROR(IF($B$2="Tonnes",AppQt.Data!P160,(AppQt.Data!P160*ozton*AppQt.Data!P$7)/1000000),"-")</f>
        <v>2.1253460725116247</v>
      </c>
      <c r="U12" s="89">
        <f>IFERROR(IF($B$2="Tonnes",AppQt.Data!Q160,(AppQt.Data!Q160*ozton*AppQt.Data!Q$7)/1000000),"-")</f>
        <v>3.3014858214352558</v>
      </c>
      <c r="V12" s="89">
        <f>IFERROR(IF($B$2="Tonnes",AppQt.Data!R160,(AppQt.Data!R160*ozton*AppQt.Data!R$7)/1000000),"-")</f>
        <v>3.1918193560465942</v>
      </c>
      <c r="W12" s="89">
        <f>IFERROR(IF($B$2="Tonnes",AppQt.Data!S160,(AppQt.Data!S160*ozton*AppQt.Data!S$7)/1000000),"-")</f>
        <v>2.891624401870081</v>
      </c>
      <c r="X12" s="89">
        <f>IFERROR(IF($B$2="Tonnes",AppQt.Data!T160,(AppQt.Data!T160*ozton*AppQt.Data!T$7)/1000000),"-")</f>
        <v>3.5733872815748677</v>
      </c>
      <c r="Y12" s="89">
        <f>IFERROR(IF($B$2="Tonnes",AppQt.Data!U160,(AppQt.Data!U160*ozton*AppQt.Data!U$7)/1000000),"-")</f>
        <v>3.5075575337784457</v>
      </c>
      <c r="Z12" s="89">
        <f>IFERROR(IF($B$2="Tonnes",AppQt.Data!V160,(AppQt.Data!V160*ozton*AppQt.Data!V$7)/1000000),"-")</f>
        <v>3.2598078722321548</v>
      </c>
      <c r="AA12" s="89">
        <f>IFERROR(IF($B$2="Tonnes",AppQt.Data!W160,(AppQt.Data!W160*ozton*AppQt.Data!W$7)/1000000),"-")</f>
        <v>1.9078841416010444</v>
      </c>
      <c r="AB12" s="89">
        <f>IFERROR(IF($B$2="Tonnes",AppQt.Data!X160,(AppQt.Data!X160*ozton*AppQt.Data!X$7)/1000000),"-")</f>
        <v>3.6931189480458011</v>
      </c>
      <c r="AC12" s="89">
        <f>IFERROR(IF($B$2="Tonnes",AppQt.Data!Y160,(AppQt.Data!Y160*ozton*AppQt.Data!Y$7)/1000000),"-")</f>
        <v>5.3041208730634093</v>
      </c>
      <c r="AD12" s="89">
        <f>IFERROR(IF($B$2="Tonnes",AppQt.Data!Z160,(AppQt.Data!Z160*ozton*AppQt.Data!Z$7)/1000000),"-")</f>
        <v>5.2795380643543481</v>
      </c>
      <c r="AE12" s="89">
        <f>IFERROR(IF($B$2="Tonnes",AppQt.Data!AA160,(AppQt.Data!AA160*ozton*AppQt.Data!AA$7)/1000000),"-")</f>
        <v>3.9332642327019336</v>
      </c>
      <c r="AF12" s="89">
        <f>IFERROR(IF($B$2="Tonnes",AppQt.Data!AB160,(AppQt.Data!AB160*ozton*AppQt.Data!AB$7)/1000000),"-")</f>
        <v>4.2426361519287541</v>
      </c>
      <c r="AG12" s="89">
        <f>IFERROR(IF($B$2="Tonnes",AppQt.Data!AC160,(AppQt.Data!AC160*ozton*AppQt.Data!AC$7)/1000000),"-")</f>
        <v>3.6573974777752265</v>
      </c>
      <c r="AH12" s="89">
        <f>IFERROR(IF($B$2="Tonnes",AppQt.Data!AD160,(AppQt.Data!AD160*ozton*AppQt.Data!AD$7)/1000000),"-")</f>
        <v>5.0465121466165872</v>
      </c>
      <c r="AI12" s="89">
        <f>IFERROR(IF($B$2="Tonnes",AppQt.Data!AE160,(AppQt.Data!AE160*ozton*AppQt.Data!AE$7)/1000000),"-")</f>
        <v>3.6888540180419156</v>
      </c>
      <c r="AJ12" s="89">
        <f>IFERROR(IF($B$2="Tonnes",AppQt.Data!AF160,(AppQt.Data!AF160*ozton*AppQt.Data!AF$7)/1000000),"-")</f>
        <v>4.5672731643891264</v>
      </c>
      <c r="AK12" s="89">
        <f>IFERROR(IF($B$2="Tonnes",AppQt.Data!AG160,(AppQt.Data!AG160*ozton*AppQt.Data!AG$7)/1000000),"-")</f>
        <v>3.6079776038864653</v>
      </c>
      <c r="AL12" s="89">
        <f>IFERROR(IF($B$2="Tonnes",AppQt.Data!AH160,(AppQt.Data!AH160*ozton*AppQt.Data!AH$7)/1000000),"-")</f>
        <v>3.000180963303495</v>
      </c>
      <c r="AM12" s="89">
        <f>IFERROR(IF($B$2="Tonnes",AppQt.Data!AI160,(AppQt.Data!AI160*ozton*AppQt.Data!AI$7)/1000000),"-")</f>
        <v>3.2832554403677747</v>
      </c>
      <c r="AN12" s="89">
        <f>IFERROR(IF($B$2="Tonnes",AppQt.Data!AJ160,(AppQt.Data!AJ160*ozton*AppQt.Data!AJ$7)/1000000),"-")</f>
        <v>3.8666876424321357</v>
      </c>
      <c r="AO12" s="89">
        <f>IFERROR(IF($B$2="Tonnes",AppQt.Data!AK160,(AppQt.Data!AK160*ozton*AppQt.Data!AK$7)/1000000),"-")</f>
        <v>3.5038070145834928</v>
      </c>
      <c r="AP12" s="89">
        <f>IFERROR(IF($B$2="Tonnes",AppQt.Data!AL160,(AppQt.Data!AL160*ozton*AppQt.Data!AL$7)/1000000),"-")</f>
        <v>3.2847023437499994</v>
      </c>
      <c r="AQ12" s="89">
        <f>IFERROR(IF($B$2="Tonnes",AppQt.Data!AM160,(AppQt.Data!AM160*ozton*AppQt.Data!AM$7)/1000000),"-")</f>
        <v>2.2735267578125002</v>
      </c>
      <c r="AR12" s="89">
        <f>IFERROR(IF($B$2="Tonnes",AppQt.Data!AN160,(AppQt.Data!AN160*ozton*AppQt.Data!AN$7)/1000000),"-")</f>
        <v>3.7588035156249999</v>
      </c>
      <c r="AS12" s="89">
        <f>IFERROR(IF($B$2="Tonnes",AppQt.Data!AO160,(AppQt.Data!AO160*ozton*AppQt.Data!AO$7)/1000000),"-")</f>
        <v>3.3426026367187496</v>
      </c>
      <c r="AT12" s="89">
        <f>IFERROR(IF($B$2="Tonnes",AppQt.Data!AP160,(AppQt.Data!AP160*ozton*AppQt.Data!AP$7)/1000000),"-")</f>
        <v>2.6685576684570309</v>
      </c>
      <c r="AU12" s="89">
        <f>IFERROR(IF($B$2="Tonnes",AppQt.Data!AQ160,(AppQt.Data!AQ160*ozton*AppQt.Data!AQ$7)/1000000),"-")</f>
        <v>2.6655473600585937</v>
      </c>
      <c r="AV12" s="89">
        <f>IFERROR(IF($B$2="Tonnes",AppQt.Data!AR160,(AppQt.Data!AR160*ozton*AppQt.Data!AR$7)/1000000),"-")</f>
        <v>3.4935412168740232</v>
      </c>
      <c r="AW12" s="89">
        <f>IFERROR(IF($B$2="Tonnes",AppQt.Data!AS160,(AppQt.Data!AS160*ozton*AppQt.Data!AS$7)/1000000),"-")</f>
        <v>3.5025388408203124</v>
      </c>
      <c r="AX12" s="89">
        <f>IFERROR(IF($B$2="Tonnes",AppQt.Data!AT160,(AppQt.Data!AT160*ozton*AppQt.Data!AT$7)/1000000),"-")</f>
        <v>2.5034771885742186</v>
      </c>
      <c r="AY12" s="89">
        <f>IFERROR(IF($B$2="Tonnes",AppQt.Data!AU160,(AppQt.Data!AU160*ozton*AppQt.Data!AU$7)/1000000),"-")</f>
        <v>3</v>
      </c>
      <c r="AZ12" s="89">
        <f>IFERROR(IF($B$2="Tonnes",AppQt.Data!AV160,(AppQt.Data!AV160*ozton*AppQt.Data!AV$7)/1000000),"-")</f>
        <v>2.92</v>
      </c>
      <c r="BA12" s="89">
        <f>IFERROR(IF($B$2="Tonnes",AppQt.Data!AW160,(AppQt.Data!AW160*ozton*AppQt.Data!AW$7)/1000000),"-")</f>
        <v>3.0710000000000002</v>
      </c>
      <c r="BB12" s="89">
        <f>IFERROR(IF($B$2="Tonnes",AppQt.Data!AX160,(AppQt.Data!AX160*ozton*AppQt.Data!AX$7)/1000000),"-")</f>
        <v>2.3149999999999999</v>
      </c>
      <c r="BC12" s="89">
        <f>IFERROR(IF($B$2="Tonnes",AppQt.Data!AY160,(AppQt.Data!AY160*ozton*AppQt.Data!AY$7)/1000000),"-")</f>
        <v>2.5209999999999999</v>
      </c>
      <c r="BD12" s="89">
        <f>IFERROR(IF($B$2="Tonnes",AppQt.Data!AZ160,(AppQt.Data!AZ160*ozton*AppQt.Data!AZ$7)/1000000),"-")</f>
        <v>2.9089999999999998</v>
      </c>
      <c r="BE12" s="89">
        <f>IFERROR(IF($B$2="Tonnes",AppQt.Data!BA160,(AppQt.Data!BA160*ozton*AppQt.Data!BA$7)/1000000),"-")</f>
        <v>3.2090000000000001</v>
      </c>
      <c r="BF12" s="89">
        <f>IFERROR(IF($B$2="Tonnes",AppQt.Data!BB160,(AppQt.Data!BB160*ozton*AppQt.Data!BB$7)/1000000),"-")</f>
        <v>2.4249999999999998</v>
      </c>
      <c r="BG12" s="89">
        <f>IFERROR(IF($B$2="Tonnes",AppQt.Data!BC160,(AppQt.Data!BC160*ozton*AppQt.Data!BC$7)/1000000),"-")</f>
        <v>2.69</v>
      </c>
      <c r="BH12" s="89">
        <f>IFERROR(IF($B$2="Tonnes",AppQt.Data!BD160,(AppQt.Data!BD160*ozton*AppQt.Data!BD$7)/1000000),"-")</f>
        <v>2.52</v>
      </c>
      <c r="BI12" s="89">
        <f>IFERROR(IF($B$2="Tonnes",AppQt.Data!BE160,(AppQt.Data!BE160*ozton*AppQt.Data!BE$7)/1000000),"-")</f>
        <v>3.2549999999999999</v>
      </c>
      <c r="BJ12" s="89">
        <f>IFERROR(IF($B$2="Tonnes",AppQt.Data!BF160,(AppQt.Data!BF160*ozton*AppQt.Data!BF$7)/1000000),"-")</f>
        <v>2.2750000000000004</v>
      </c>
      <c r="BK12" s="89">
        <f>IFERROR(IF($B$2="Tonnes",AppQt.Data!BG160,(AppQt.Data!BG160*ozton*AppQt.Data!BG$7)/1000000),"-")</f>
        <v>1.825</v>
      </c>
      <c r="BL12" s="90" t="str">
        <f t="shared" si="2"/>
        <v>▼</v>
      </c>
      <c r="BM12" s="91">
        <f t="shared" si="3"/>
        <v>-32.156133828996282</v>
      </c>
    </row>
    <row r="13" spans="1:65" ht="12.75" customHeight="1" x14ac:dyDescent="0.2">
      <c r="A13" s="40"/>
      <c r="B13" s="31" t="s">
        <v>132</v>
      </c>
      <c r="C13" s="89">
        <f>IFERROR(IF($B$2="Tonnes",AppAn.Data!L136,(AppAn.Data!L136*ozton*AppAn.Data!L$6)/1000000),"-")</f>
        <v>-19.055364886335948</v>
      </c>
      <c r="D13" s="89">
        <f>IFERROR(IF($B$2="Tonnes",AppAn.Data!M136,(AppAn.Data!M136*ozton*AppAn.Data!M$6)/1000000),"-")</f>
        <v>-36.357808129163288</v>
      </c>
      <c r="E13" s="89">
        <f>IFERROR(IF($B$2="Tonnes",AppAn.Data!N136,(AppAn.Data!N136*ozton*AppAn.Data!N$6)/1000000),"-")</f>
        <v>5.1395755953179147</v>
      </c>
      <c r="F13" s="89">
        <f>IFERROR(IF($B$2="Tonnes",AppAn.Data!O136,(AppAn.Data!O136*ozton*AppAn.Data!O$6)/1000000),"-")</f>
        <v>20.873385986713519</v>
      </c>
      <c r="G13" s="89">
        <f>IFERROR(IF($B$2="Tonnes",AppAn.Data!P136,(AppAn.Data!P136*ozton*AppAn.Data!P$6)/1000000),"-")</f>
        <v>13.708932556152174</v>
      </c>
      <c r="H13" s="89">
        <f>IFERROR(IF($B$2="Tonnes",AppAn.Data!Q136,(AppAn.Data!Q136*ozton*AppAn.Data!Q$6)/1000000),"-")</f>
        <v>32.671869623677125</v>
      </c>
      <c r="I13" s="89">
        <f>IFERROR(IF($B$2="Tonnes",AppAn.Data!R136,(AppAn.Data!R136*ozton*AppAn.Data!R$6)/1000000),"-")</f>
        <v>34.026871909073691</v>
      </c>
      <c r="J13" s="89">
        <f>IFERROR(IF($B$2="Tonnes",AppAn.Data!S136,(AppAn.Data!S136*ozton*AppAn.Data!S$6)/1000000),"-")</f>
        <v>13.328826784168983</v>
      </c>
      <c r="K13" s="89">
        <f>IFERROR(IF($B$2="Tonnes",AppAn.Data!T136,(AppAn.Data!T136*ozton*AppAn.Data!T$6)/1000000),"-")</f>
        <v>28.96558073689836</v>
      </c>
      <c r="L13" s="89">
        <f>IFERROR(IF($B$2="Tonnes",AppAn.Data!U136,(AppAn.Data!U136*ozton*AppAn.Data!U$6)/1000000),"-")</f>
        <v>-3.1154981154187702</v>
      </c>
      <c r="M13" s="89">
        <f>IFERROR(IF($B$2="Tonnes",AppAn.Data!V136,(AppAn.Data!V136*ozton*AppAn.Data!V$6)/1000000),"-")</f>
        <v>4.5082988964073678</v>
      </c>
      <c r="N13" s="90" t="str">
        <f t="shared" si="0"/>
        <v>▲</v>
      </c>
      <c r="O13" s="91" t="str">
        <f t="shared" si="1"/>
        <v>-</v>
      </c>
      <c r="P13" s="40"/>
      <c r="Q13" s="89">
        <f>IFERROR(IF($B$2="Tonnes",AppQt.Data!M161,(AppQt.Data!M161*ozton*AppQt.Data!M$7)/1000000),"-")</f>
        <v>-7.0530735547976935</v>
      </c>
      <c r="R13" s="89">
        <f>IFERROR(IF($B$2="Tonnes",AppQt.Data!N161,(AppQt.Data!N161*ozton*AppQt.Data!N$7)/1000000),"-")</f>
        <v>-2.9707878745017782</v>
      </c>
      <c r="S13" s="89">
        <f>IFERROR(IF($B$2="Tonnes",AppQt.Data!O161,(AppQt.Data!O161*ozton*AppQt.Data!O$7)/1000000),"-")</f>
        <v>-5.4432156983192872</v>
      </c>
      <c r="T13" s="89">
        <f>IFERROR(IF($B$2="Tonnes",AppQt.Data!P161,(AppQt.Data!P161*ozton*AppQt.Data!P$7)/1000000),"-")</f>
        <v>-3.588287758717188</v>
      </c>
      <c r="U13" s="89">
        <f>IFERROR(IF($B$2="Tonnes",AppQt.Data!Q161,(AppQt.Data!Q161*ozton*AppQt.Data!Q$7)/1000000),"-")</f>
        <v>-2.1094397419316353</v>
      </c>
      <c r="V13" s="89">
        <f>IFERROR(IF($B$2="Tonnes",AppQt.Data!R161,(AppQt.Data!R161*ozton*AppQt.Data!R$7)/1000000),"-")</f>
        <v>-6.4233853826256553</v>
      </c>
      <c r="W13" s="89">
        <f>IFERROR(IF($B$2="Tonnes",AppQt.Data!S161,(AppQt.Data!S161*ozton*AppQt.Data!S$7)/1000000),"-")</f>
        <v>-18.183225571361536</v>
      </c>
      <c r="X13" s="89">
        <f>IFERROR(IF($B$2="Tonnes",AppQt.Data!T161,(AppQt.Data!T161*ozton*AppQt.Data!T$7)/1000000),"-")</f>
        <v>-9.6417574332444627</v>
      </c>
      <c r="Y13" s="89">
        <f>IFERROR(IF($B$2="Tonnes",AppQt.Data!U161,(AppQt.Data!U161*ozton*AppQt.Data!U$7)/1000000),"-")</f>
        <v>0.34404635204286071</v>
      </c>
      <c r="Z13" s="89">
        <f>IFERROR(IF($B$2="Tonnes",AppQt.Data!V161,(AppQt.Data!V161*ozton*AppQt.Data!V$7)/1000000),"-")</f>
        <v>6.6271058507163598</v>
      </c>
      <c r="AA13" s="89">
        <f>IFERROR(IF($B$2="Tonnes",AppQt.Data!W161,(AppQt.Data!W161*ozton*AppQt.Data!W$7)/1000000),"-")</f>
        <v>-1.2206389190055047</v>
      </c>
      <c r="AB13" s="89">
        <f>IFERROR(IF($B$2="Tonnes",AppQt.Data!X161,(AppQt.Data!X161*ozton*AppQt.Data!X$7)/1000000),"-")</f>
        <v>-0.6109376884358042</v>
      </c>
      <c r="AC13" s="89">
        <f>IFERROR(IF($B$2="Tonnes",AppQt.Data!Y161,(AppQt.Data!Y161*ozton*AppQt.Data!Y$7)/1000000),"-")</f>
        <v>-6.5391174039888362</v>
      </c>
      <c r="AD13" s="89">
        <f>IFERROR(IF($B$2="Tonnes",AppQt.Data!Z161,(AppQt.Data!Z161*ozton*AppQt.Data!Z$7)/1000000),"-")</f>
        <v>12.020166270308204</v>
      </c>
      <c r="AE13" s="89">
        <f>IFERROR(IF($B$2="Tonnes",AppQt.Data!AA161,(AppQt.Data!AA161*ozton*AppQt.Data!AA$7)/1000000),"-")</f>
        <v>3.7828238886995487</v>
      </c>
      <c r="AF13" s="89">
        <f>IFERROR(IF($B$2="Tonnes",AppQt.Data!AB161,(AppQt.Data!AB161*ozton*AppQt.Data!AB$7)/1000000),"-")</f>
        <v>11.609513231694603</v>
      </c>
      <c r="AG13" s="89">
        <f>IFERROR(IF($B$2="Tonnes",AppQt.Data!AC161,(AppQt.Data!AC161*ozton*AppQt.Data!AC$7)/1000000),"-")</f>
        <v>11.365349923330925</v>
      </c>
      <c r="AH13" s="89">
        <f>IFERROR(IF($B$2="Tonnes",AppQt.Data!AD161,(AppQt.Data!AD161*ozton*AppQt.Data!AD$7)/1000000),"-")</f>
        <v>2.585023113223345</v>
      </c>
      <c r="AI13" s="89">
        <f>IFERROR(IF($B$2="Tonnes",AppQt.Data!AE161,(AppQt.Data!AE161*ozton*AppQt.Data!AE$7)/1000000),"-")</f>
        <v>3.1070759514534654</v>
      </c>
      <c r="AJ13" s="89">
        <f>IFERROR(IF($B$2="Tonnes",AppQt.Data!AF161,(AppQt.Data!AF161*ozton*AppQt.Data!AF$7)/1000000),"-")</f>
        <v>-3.3485164318555594</v>
      </c>
      <c r="AK13" s="89">
        <f>IFERROR(IF($B$2="Tonnes",AppQt.Data!AG161,(AppQt.Data!AG161*ozton*AppQt.Data!AG$7)/1000000),"-")</f>
        <v>2.3399206579996612E-2</v>
      </c>
      <c r="AL13" s="89">
        <f>IFERROR(IF($B$2="Tonnes",AppQt.Data!AH161,(AppQt.Data!AH161*ozton*AppQt.Data!AH$7)/1000000),"-")</f>
        <v>3.6367474501456285</v>
      </c>
      <c r="AM13" s="89">
        <f>IFERROR(IF($B$2="Tonnes",AppQt.Data!AI161,(AppQt.Data!AI161*ozton*AppQt.Data!AI$7)/1000000),"-")</f>
        <v>15.139940165950552</v>
      </c>
      <c r="AN13" s="89">
        <f>IFERROR(IF($B$2="Tonnes",AppQt.Data!AJ161,(AppQt.Data!AJ161*ozton*AppQt.Data!AJ$7)/1000000),"-")</f>
        <v>13.871782801000943</v>
      </c>
      <c r="AO13" s="89">
        <f>IFERROR(IF($B$2="Tonnes",AppQt.Data!AK161,(AppQt.Data!AK161*ozton*AppQt.Data!AK$7)/1000000),"-")</f>
        <v>7.1477967139835359</v>
      </c>
      <c r="AP13" s="89">
        <f>IFERROR(IF($B$2="Tonnes",AppQt.Data!AL161,(AppQt.Data!AL161*ozton*AppQt.Data!AL$7)/1000000),"-")</f>
        <v>9.763803575872668</v>
      </c>
      <c r="AQ13" s="89">
        <f>IFERROR(IF($B$2="Tonnes",AppQt.Data!AM161,(AppQt.Data!AM161*ozton*AppQt.Data!AM$7)/1000000),"-")</f>
        <v>7.3438557836903398</v>
      </c>
      <c r="AR13" s="89">
        <f>IFERROR(IF($B$2="Tonnes",AppQt.Data!AN161,(AppQt.Data!AN161*ozton*AppQt.Data!AN$7)/1000000),"-")</f>
        <v>9.7714158355271454</v>
      </c>
      <c r="AS13" s="89">
        <f>IFERROR(IF($B$2="Tonnes",AppQt.Data!AO161,(AppQt.Data!AO161*ozton*AppQt.Data!AO$7)/1000000),"-")</f>
        <v>1.4269631524209405</v>
      </c>
      <c r="AT13" s="89">
        <f>IFERROR(IF($B$2="Tonnes",AppQt.Data!AP161,(AppQt.Data!AP161*ozton*AppQt.Data!AP$7)/1000000),"-")</f>
        <v>5.2111167287227316</v>
      </c>
      <c r="AU13" s="89">
        <f>IFERROR(IF($B$2="Tonnes",AppQt.Data!AQ161,(AppQt.Data!AQ161*ozton*AppQt.Data!AQ$7)/1000000),"-")</f>
        <v>-3.7762774146563594E-2</v>
      </c>
      <c r="AV13" s="89">
        <f>IFERROR(IF($B$2="Tonnes",AppQt.Data!AR161,(AppQt.Data!AR161*ozton*AppQt.Data!AR$7)/1000000),"-")</f>
        <v>6.7285096771718749</v>
      </c>
      <c r="AW13" s="89">
        <f>IFERROR(IF($B$2="Tonnes",AppQt.Data!AS161,(AppQt.Data!AS161*ozton*AppQt.Data!AS$7)/1000000),"-")</f>
        <v>4.7879024154693592</v>
      </c>
      <c r="AX13" s="89">
        <f>IFERROR(IF($B$2="Tonnes",AppQt.Data!AT161,(AppQt.Data!AT161*ozton*AppQt.Data!AT$7)/1000000),"-")</f>
        <v>6.825316728722731</v>
      </c>
      <c r="AY13" s="89">
        <f>IFERROR(IF($B$2="Tonnes",AppQt.Data!AU161,(AppQt.Data!AU161*ozton*AppQt.Data!AU$7)/1000000),"-")</f>
        <v>11.962230109077833</v>
      </c>
      <c r="AZ13" s="89">
        <f>IFERROR(IF($B$2="Tonnes",AppQt.Data!AV161,(AppQt.Data!AV161*ozton*AppQt.Data!AV$7)/1000000),"-")</f>
        <v>5.3901314836284362</v>
      </c>
      <c r="BA13" s="89">
        <f>IFERROR(IF($B$2="Tonnes",AppQt.Data!AW161,(AppQt.Data!AW161*ozton*AppQt.Data!AW$7)/1000000),"-")</f>
        <v>-2.7536515362212532</v>
      </c>
      <c r="BB13" s="89">
        <f>IFERROR(IF($B$2="Tonnes",AppQt.Data!AX161,(AppQt.Data!AX161*ozton*AppQt.Data!AX$7)/1000000),"-")</f>
        <v>1.0192990632971859</v>
      </c>
      <c r="BC13" s="89">
        <f>IFERROR(IF($B$2="Tonnes",AppQt.Data!AY161,(AppQt.Data!AY161*ozton*AppQt.Data!AY$7)/1000000),"-")</f>
        <v>-3.6183383854682756</v>
      </c>
      <c r="BD13" s="89">
        <f>IFERROR(IF($B$2="Tonnes",AppQt.Data!AZ161,(AppQt.Data!AZ161*ozton*AppQt.Data!AZ$7)/1000000),"-")</f>
        <v>2.2371927429735736</v>
      </c>
      <c r="BE13" s="89">
        <f>IFERROR(IF($B$2="Tonnes",AppQt.Data!BA161,(AppQt.Data!BA161*ozton*AppQt.Data!BA$7)/1000000),"-")</f>
        <v>-3.4741463825991281</v>
      </c>
      <c r="BF13" s="89">
        <f>IFERROR(IF($B$2="Tonnes",AppQt.Data!BB161,(AppQt.Data!BB161*ozton*AppQt.Data!BB$7)/1000000),"-")</f>
        <v>0.11197943797831167</v>
      </c>
      <c r="BG13" s="89">
        <f>IFERROR(IF($B$2="Tonnes",AppQt.Data!BC161,(AppQt.Data!BC161*ozton*AppQt.Data!BC$7)/1000000),"-")</f>
        <v>3.6073923723519656</v>
      </c>
      <c r="BH13" s="89">
        <f>IFERROR(IF($B$2="Tonnes",AppQt.Data!BD161,(AppQt.Data!BD161*ozton*AppQt.Data!BD$7)/1000000),"-")</f>
        <v>4.2630734686762164</v>
      </c>
      <c r="BI13" s="89">
        <f>IFERROR(IF($B$2="Tonnes",AppQt.Data!BE161,(AppQt.Data!BE161*ozton*AppQt.Data!BE$7)/1000000),"-")</f>
        <v>8.1963482556607836</v>
      </c>
      <c r="BJ13" s="89">
        <f>IFERROR(IF($B$2="Tonnes",AppQt.Data!BF161,(AppQt.Data!BF161*ozton*AppQt.Data!BF$7)/1000000),"-")</f>
        <v>0.23829121316963553</v>
      </c>
      <c r="BK13" s="89">
        <f>IFERROR(IF($B$2="Tonnes",AppQt.Data!BG161,(AppQt.Data!BG161*ozton*AppQt.Data!BG$7)/1000000),"-")</f>
        <v>5.9159999999999995</v>
      </c>
      <c r="BL13" s="90" t="str">
        <f t="shared" si="2"/>
        <v>▲</v>
      </c>
      <c r="BM13" s="91">
        <f t="shared" si="3"/>
        <v>63.996576733427425</v>
      </c>
    </row>
    <row r="14" spans="1:65" ht="12.75" customHeight="1" x14ac:dyDescent="0.2">
      <c r="A14" s="40"/>
      <c r="B14" s="31" t="s">
        <v>133</v>
      </c>
      <c r="C14" s="89">
        <f>IFERROR(IF($B$2="Tonnes",AppAn.Data!L137,(AppAn.Data!L137*ozton*AppAn.Data!L$6)/1000000),"-")</f>
        <v>50.56293861635222</v>
      </c>
      <c r="D14" s="89">
        <f>IFERROR(IF($B$2="Tonnes",AppAn.Data!M137,(AppAn.Data!M137*ozton*AppAn.Data!M$6)/1000000),"-")</f>
        <v>60.816505254858598</v>
      </c>
      <c r="E14" s="89">
        <f>IFERROR(IF($B$2="Tonnes",AppAn.Data!N137,(AppAn.Data!N137*ozton*AppAn.Data!N$6)/1000000),"-")</f>
        <v>61.667477906060412</v>
      </c>
      <c r="F14" s="89">
        <f>IFERROR(IF($B$2="Tonnes",AppAn.Data!O137,(AppAn.Data!O137*ozton*AppAn.Data!O$6)/1000000),"-")</f>
        <v>88.112307035880193</v>
      </c>
      <c r="G14" s="89">
        <f>IFERROR(IF($B$2="Tonnes",AppAn.Data!P137,(AppAn.Data!P137*ozton*AppAn.Data!P$6)/1000000),"-")</f>
        <v>63.382704848543064</v>
      </c>
      <c r="H14" s="89">
        <f>IFERROR(IF($B$2="Tonnes",AppAn.Data!Q137,(AppAn.Data!Q137*ozton*AppAn.Data!Q$6)/1000000),"-")</f>
        <v>59.018298072598462</v>
      </c>
      <c r="I14" s="89">
        <f>IFERROR(IF($B$2="Tonnes",AppAn.Data!R137,(AppAn.Data!R137*ozton*AppAn.Data!R$6)/1000000),"-")</f>
        <v>59.475655726281254</v>
      </c>
      <c r="J14" s="89">
        <f>IFERROR(IF($B$2="Tonnes",AppAn.Data!S137,(AppAn.Data!S137*ozton*AppAn.Data!S$6)/1000000),"-")</f>
        <v>58.788705057500003</v>
      </c>
      <c r="K14" s="89">
        <f>IFERROR(IF($B$2="Tonnes",AppAn.Data!T137,(AppAn.Data!T137*ozton*AppAn.Data!T$6)/1000000),"-")</f>
        <v>64.048343294046248</v>
      </c>
      <c r="L14" s="89">
        <f>IFERROR(IF($B$2="Tonnes",AppAn.Data!U137,(AppAn.Data!U137*ozton*AppAn.Data!U$6)/1000000),"-")</f>
        <v>54.548782586244201</v>
      </c>
      <c r="M14" s="89">
        <f>IFERROR(IF($B$2="Tonnes",AppAn.Data!V137,(AppAn.Data!V137*ozton*AppAn.Data!V$6)/1000000),"-")</f>
        <v>37.619347136639092</v>
      </c>
      <c r="N14" s="90" t="str">
        <f t="shared" si="0"/>
        <v>▼</v>
      </c>
      <c r="O14" s="91">
        <f t="shared" si="1"/>
        <v>-31.035404727573656</v>
      </c>
      <c r="P14" s="40"/>
      <c r="Q14" s="89">
        <f>IFERROR(IF($B$2="Tonnes",AppQt.Data!M162,(AppQt.Data!M162*ozton*AppQt.Data!M$7)/1000000),"-")</f>
        <v>12.969772691934295</v>
      </c>
      <c r="R14" s="89">
        <f>IFERROR(IF($B$2="Tonnes",AppQt.Data!N162,(AppQt.Data!N162*ozton*AppQt.Data!N$7)/1000000),"-")</f>
        <v>9.3490514328698282</v>
      </c>
      <c r="S14" s="89">
        <f>IFERROR(IF($B$2="Tonnes",AppQt.Data!O162,(AppQt.Data!O162*ozton*AppQt.Data!O$7)/1000000),"-")</f>
        <v>15.318333482309697</v>
      </c>
      <c r="T14" s="89">
        <f>IFERROR(IF($B$2="Tonnes",AppQt.Data!P162,(AppQt.Data!P162*ozton*AppQt.Data!P$7)/1000000),"-")</f>
        <v>12.925781009238403</v>
      </c>
      <c r="U14" s="89">
        <f>IFERROR(IF($B$2="Tonnes",AppQt.Data!Q162,(AppQt.Data!Q162*ozton*AppQt.Data!Q$7)/1000000),"-")</f>
        <v>16.524623192535216</v>
      </c>
      <c r="V14" s="89">
        <f>IFERROR(IF($B$2="Tonnes",AppQt.Data!R162,(AppQt.Data!R162*ozton*AppQt.Data!R$7)/1000000),"-")</f>
        <v>12.860407072951091</v>
      </c>
      <c r="W14" s="89">
        <f>IFERROR(IF($B$2="Tonnes",AppQt.Data!S162,(AppQt.Data!S162*ozton*AppQt.Data!S$7)/1000000),"-")</f>
        <v>16.180370706859971</v>
      </c>
      <c r="X14" s="89">
        <f>IFERROR(IF($B$2="Tonnes",AppQt.Data!T162,(AppQt.Data!T162*ozton*AppQt.Data!T$7)/1000000),"-")</f>
        <v>15.251104282512316</v>
      </c>
      <c r="Y14" s="89">
        <f>IFERROR(IF($B$2="Tonnes",AppQt.Data!U162,(AppQt.Data!U162*ozton*AppQt.Data!U$7)/1000000),"-")</f>
        <v>22.02829829645535</v>
      </c>
      <c r="Z14" s="89">
        <f>IFERROR(IF($B$2="Tonnes",AppQt.Data!V162,(AppQt.Data!V162*ozton*AppQt.Data!V$7)/1000000),"-")</f>
        <v>12.790117529942091</v>
      </c>
      <c r="AA14" s="89">
        <f>IFERROR(IF($B$2="Tonnes",AppQt.Data!W162,(AppQt.Data!W162*ozton*AppQt.Data!W$7)/1000000),"-")</f>
        <v>13.229384340243124</v>
      </c>
      <c r="AB14" s="89">
        <f>IFERROR(IF($B$2="Tonnes",AppQt.Data!X162,(AppQt.Data!X162*ozton*AppQt.Data!X$7)/1000000),"-")</f>
        <v>13.619677739419847</v>
      </c>
      <c r="AC14" s="89">
        <f>IFERROR(IF($B$2="Tonnes",AppQt.Data!Y162,(AppQt.Data!Y162*ozton*AppQt.Data!Y$7)/1000000),"-")</f>
        <v>26.533362302291074</v>
      </c>
      <c r="AD14" s="89">
        <f>IFERROR(IF($B$2="Tonnes",AppQt.Data!Z162,(AppQt.Data!Z162*ozton*AppQt.Data!Z$7)/1000000),"-")</f>
        <v>25.451287306955301</v>
      </c>
      <c r="AE14" s="89">
        <f>IFERROR(IF($B$2="Tonnes",AppQt.Data!AA162,(AppQt.Data!AA162*ozton*AppQt.Data!AA$7)/1000000),"-")</f>
        <v>18.237222244428594</v>
      </c>
      <c r="AF14" s="89">
        <f>IFERROR(IF($B$2="Tonnes",AppQt.Data!AB162,(AppQt.Data!AB162*ozton*AppQt.Data!AB$7)/1000000),"-")</f>
        <v>17.890435182205216</v>
      </c>
      <c r="AG14" s="89">
        <f>IFERROR(IF($B$2="Tonnes",AppQt.Data!AC162,(AppQt.Data!AC162*ozton*AppQt.Data!AC$7)/1000000),"-")</f>
        <v>17.054394388149031</v>
      </c>
      <c r="AH14" s="89">
        <f>IFERROR(IF($B$2="Tonnes",AppQt.Data!AD162,(AppQt.Data!AD162*ozton*AppQt.Data!AD$7)/1000000),"-")</f>
        <v>15.790564033338265</v>
      </c>
      <c r="AI14" s="89">
        <f>IFERROR(IF($B$2="Tonnes",AppQt.Data!AE162,(AppQt.Data!AE162*ozton*AppQt.Data!AE$7)/1000000),"-")</f>
        <v>14.968357510454583</v>
      </c>
      <c r="AJ14" s="89">
        <f>IFERROR(IF($B$2="Tonnes",AppQt.Data!AF162,(AppQt.Data!AF162*ozton*AppQt.Data!AF$7)/1000000),"-")</f>
        <v>15.569388916601188</v>
      </c>
      <c r="AK14" s="89">
        <f>IFERROR(IF($B$2="Tonnes",AppQt.Data!AG162,(AppQt.Data!AG162*ozton*AppQt.Data!AG$7)/1000000),"-")</f>
        <v>17.775114107556483</v>
      </c>
      <c r="AL14" s="89">
        <f>IFERROR(IF($B$2="Tonnes",AppQt.Data!AH162,(AppQt.Data!AH162*ozton*AppQt.Data!AH$7)/1000000),"-")</f>
        <v>12.99107987528954</v>
      </c>
      <c r="AM14" s="89">
        <f>IFERROR(IF($B$2="Tonnes",AppQt.Data!AI162,(AppQt.Data!AI162*ozton*AppQt.Data!AI$7)/1000000),"-")</f>
        <v>13.954787862818494</v>
      </c>
      <c r="AN14" s="89">
        <f>IFERROR(IF($B$2="Tonnes",AppQt.Data!AJ162,(AppQt.Data!AJ162*ozton*AppQt.Data!AJ$7)/1000000),"-")</f>
        <v>14.297316226933939</v>
      </c>
      <c r="AO14" s="89">
        <f>IFERROR(IF($B$2="Tonnes",AppQt.Data!AK162,(AppQt.Data!AK162*ozton*AppQt.Data!AK$7)/1000000),"-")</f>
        <v>16.0288495</v>
      </c>
      <c r="AP14" s="89">
        <f>IFERROR(IF($B$2="Tonnes",AppQt.Data!AL162,(AppQt.Data!AL162*ozton*AppQt.Data!AL$7)/1000000),"-")</f>
        <v>15.354176925000001</v>
      </c>
      <c r="AQ14" s="89">
        <f>IFERROR(IF($B$2="Tonnes",AppQt.Data!AM162,(AppQt.Data!AM162*ozton*AppQt.Data!AM$7)/1000000),"-")</f>
        <v>13.308887116875002</v>
      </c>
      <c r="AR14" s="89">
        <f>IFERROR(IF($B$2="Tonnes",AppQt.Data!AN162,(AppQt.Data!AN162*ozton*AppQt.Data!AN$7)/1000000),"-")</f>
        <v>14.78374218440625</v>
      </c>
      <c r="AS14" s="89">
        <f>IFERROR(IF($B$2="Tonnes",AppQt.Data!AO162,(AppQt.Data!AO162*ozton*AppQt.Data!AO$7)/1000000),"-")</f>
        <v>14.239679075000002</v>
      </c>
      <c r="AT14" s="89">
        <f>IFERROR(IF($B$2="Tonnes",AppQt.Data!AP162,(AppQt.Data!AP162*ozton*AppQt.Data!AP$7)/1000000),"-")</f>
        <v>15.776221982500005</v>
      </c>
      <c r="AU14" s="89">
        <f>IFERROR(IF($B$2="Tonnes",AppQt.Data!AQ162,(AppQt.Data!AQ162*ozton*AppQt.Data!AQ$7)/1000000),"-")</f>
        <v>13.655214000000001</v>
      </c>
      <c r="AV14" s="89">
        <f>IFERROR(IF($B$2="Tonnes",AppQt.Data!AR162,(AppQt.Data!AR162*ozton*AppQt.Data!AR$7)/1000000),"-")</f>
        <v>15.11759</v>
      </c>
      <c r="AW14" s="89">
        <f>IFERROR(IF($B$2="Tonnes",AppQt.Data!AS162,(AppQt.Data!AS162*ozton*AppQt.Data!AS$7)/1000000),"-")</f>
        <v>14.606262749562504</v>
      </c>
      <c r="AX14" s="89">
        <f>IFERROR(IF($B$2="Tonnes",AppQt.Data!AT162,(AppQt.Data!AT162*ozton*AppQt.Data!AT$7)/1000000),"-")</f>
        <v>17.187701544483755</v>
      </c>
      <c r="AY14" s="89">
        <f>IFERROR(IF($B$2="Tonnes",AppQt.Data!AU162,(AppQt.Data!AU162*ozton*AppQt.Data!AU$7)/1000000),"-")</f>
        <v>15.38</v>
      </c>
      <c r="AZ14" s="89">
        <f>IFERROR(IF($B$2="Tonnes",AppQt.Data!AV162,(AppQt.Data!AV162*ozton*AppQt.Data!AV$7)/1000000),"-")</f>
        <v>16.874379000000001</v>
      </c>
      <c r="BA14" s="89">
        <f>IFERROR(IF($B$2="Tonnes",AppQt.Data!AW162,(AppQt.Data!AW162*ozton*AppQt.Data!AW$7)/1000000),"-")</f>
        <v>15.426482764536255</v>
      </c>
      <c r="BB14" s="89">
        <f>IFERROR(IF($B$2="Tonnes",AppQt.Data!AX162,(AppQt.Data!AX162*ozton*AppQt.Data!AX$7)/1000000),"-")</f>
        <v>17.987199721707942</v>
      </c>
      <c r="BC14" s="89">
        <f>IFERROR(IF($B$2="Tonnes",AppQt.Data!AY162,(AppQt.Data!AY162*ozton*AppQt.Data!AY$7)/1000000),"-")</f>
        <v>7.9284000000000008</v>
      </c>
      <c r="BD14" s="89">
        <f>IFERROR(IF($B$2="Tonnes",AppQt.Data!AZ162,(AppQt.Data!AZ162*ozton*AppQt.Data!AZ$7)/1000000),"-")</f>
        <v>13.206700100000001</v>
      </c>
      <c r="BE14" s="89">
        <f>IFERROR(IF($B$2="Tonnes",AppQt.Data!BA162,(AppQt.Data!BA162*ozton*AppQt.Data!BA$7)/1000000),"-")</f>
        <v>7.999587994041315</v>
      </c>
      <c r="BF14" s="89">
        <f>IFERROR(IF($B$2="Tonnes",AppQt.Data!BB162,(AppQt.Data!BB162*ozton*AppQt.Data!BB$7)/1000000),"-")</f>
        <v>7.2854030625977799</v>
      </c>
      <c r="BG14" s="89">
        <f>IFERROR(IF($B$2="Tonnes",AppQt.Data!BC162,(AppQt.Data!BC162*ozton*AppQt.Data!BC$7)/1000000),"-")</f>
        <v>9.8649799999999992</v>
      </c>
      <c r="BH14" s="89">
        <f>IFERROR(IF($B$2="Tonnes",AppQt.Data!BD162,(AppQt.Data!BD162*ozton*AppQt.Data!BD$7)/1000000),"-")</f>
        <v>12.469376080000002</v>
      </c>
      <c r="BI14" s="89">
        <f>IFERROR(IF($B$2="Tonnes",AppQt.Data!BE162,(AppQt.Data!BE162*ozton*AppQt.Data!BE$7)/1000000),"-")</f>
        <v>11.515644534634536</v>
      </c>
      <c r="BJ14" s="89">
        <f>IFERROR(IF($B$2="Tonnes",AppQt.Data!BF162,(AppQt.Data!BF162*ozton*AppQt.Data!BF$7)/1000000),"-")</f>
        <v>8.070553714057592</v>
      </c>
      <c r="BK14" s="89">
        <f>IFERROR(IF($B$2="Tonnes",AppQt.Data!BG162,(AppQt.Data!BG162*ozton*AppQt.Data!BG$7)/1000000),"-")</f>
        <v>13.138260000000002</v>
      </c>
      <c r="BL14" s="90" t="str">
        <f t="shared" si="2"/>
        <v>▲</v>
      </c>
      <c r="BM14" s="91">
        <f t="shared" si="3"/>
        <v>33.180807259619428</v>
      </c>
    </row>
    <row r="15" spans="1:65" ht="12.75" customHeight="1" x14ac:dyDescent="0.2">
      <c r="A15" s="40"/>
      <c r="B15" s="31" t="s">
        <v>134</v>
      </c>
      <c r="C15" s="89">
        <f>IFERROR(IF($B$2="Tonnes",AppAn.Data!L138,(AppAn.Data!L138*ozton*AppAn.Data!L$6)/1000000),"-")</f>
        <v>16.956074122508419</v>
      </c>
      <c r="D15" s="89">
        <f>IFERROR(IF($B$2="Tonnes",AppAn.Data!M138,(AppAn.Data!M138*ozton*AppAn.Data!M$6)/1000000),"-")</f>
        <v>20.399747699082589</v>
      </c>
      <c r="E15" s="89">
        <f>IFERROR(IF($B$2="Tonnes",AppAn.Data!N138,(AppAn.Data!N138*ozton*AppAn.Data!N$6)/1000000),"-")</f>
        <v>20.648159837283615</v>
      </c>
      <c r="F15" s="89">
        <f>IFERROR(IF($B$2="Tonnes",AppAn.Data!O138,(AppAn.Data!O138*ozton*AppAn.Data!O$6)/1000000),"-")</f>
        <v>28.598494135875697</v>
      </c>
      <c r="G15" s="89">
        <f>IFERROR(IF($B$2="Tonnes",AppAn.Data!P138,(AppAn.Data!P138*ozton*AppAn.Data!P$6)/1000000),"-")</f>
        <v>26.856594741350655</v>
      </c>
      <c r="H15" s="89">
        <f>IFERROR(IF($B$2="Tonnes",AppAn.Data!Q138,(AppAn.Data!Q138*ozton*AppAn.Data!Q$6)/1000000),"-")</f>
        <v>22.109933570359978</v>
      </c>
      <c r="I15" s="89">
        <f>IFERROR(IF($B$2="Tonnes",AppAn.Data!R138,(AppAn.Data!R138*ozton*AppAn.Data!R$6)/1000000),"-")</f>
        <v>19.366091745383841</v>
      </c>
      <c r="J15" s="89">
        <f>IFERROR(IF($B$2="Tonnes",AppAn.Data!S138,(AppAn.Data!S138*ozton*AppAn.Data!S$6)/1000000),"-")</f>
        <v>19.058263066983983</v>
      </c>
      <c r="K15" s="89">
        <f>IFERROR(IF($B$2="Tonnes",AppAn.Data!T138,(AppAn.Data!T138*ozton*AppAn.Data!T$6)/1000000),"-")</f>
        <v>18.916999999999998</v>
      </c>
      <c r="L15" s="89">
        <f>IFERROR(IF($B$2="Tonnes",AppAn.Data!U138,(AppAn.Data!U138*ozton*AppAn.Data!U$6)/1000000),"-")</f>
        <v>17.605</v>
      </c>
      <c r="M15" s="89">
        <f>IFERROR(IF($B$2="Tonnes",AppAn.Data!V138,(AppAn.Data!V138*ozton*AppAn.Data!V$6)/1000000),"-")</f>
        <v>13.0731</v>
      </c>
      <c r="N15" s="90" t="str">
        <f t="shared" si="0"/>
        <v>▼</v>
      </c>
      <c r="O15" s="91">
        <f t="shared" si="1"/>
        <v>-25.742118716273787</v>
      </c>
      <c r="P15" s="40"/>
      <c r="Q15" s="89">
        <f>IFERROR(IF($B$2="Tonnes",AppQt.Data!M163,(AppQt.Data!M163*ozton*AppQt.Data!M$7)/1000000),"-")</f>
        <v>4.4390400065102646</v>
      </c>
      <c r="R15" s="89">
        <f>IFERROR(IF($B$2="Tonnes",AppQt.Data!N163,(AppQt.Data!N163*ozton*AppQt.Data!N$7)/1000000),"-")</f>
        <v>4.8605910054490096</v>
      </c>
      <c r="S15" s="89">
        <f>IFERROR(IF($B$2="Tonnes",AppQt.Data!O163,(AppQt.Data!O163*ozton*AppQt.Data!O$7)/1000000),"-")</f>
        <v>5.1856840124353374</v>
      </c>
      <c r="T15" s="89">
        <f>IFERROR(IF($B$2="Tonnes",AppQt.Data!P163,(AppQt.Data!P163*ozton*AppQt.Data!P$7)/1000000),"-")</f>
        <v>2.4707590981138079</v>
      </c>
      <c r="U15" s="89">
        <f>IFERROR(IF($B$2="Tonnes",AppQt.Data!Q163,(AppQt.Data!Q163*ozton*AppQt.Data!Q$7)/1000000),"-")</f>
        <v>5.6851581508299063</v>
      </c>
      <c r="V15" s="89">
        <f>IFERROR(IF($B$2="Tonnes",AppQt.Data!R163,(AppQt.Data!R163*ozton*AppQt.Data!R$7)/1000000),"-")</f>
        <v>5.4508062047916912</v>
      </c>
      <c r="W15" s="89">
        <f>IFERROR(IF($B$2="Tonnes",AppQt.Data!S163,(AppQt.Data!S163*ozton*AppQt.Data!S$7)/1000000),"-")</f>
        <v>5.1946216334620621</v>
      </c>
      <c r="X15" s="89">
        <f>IFERROR(IF($B$2="Tonnes",AppQt.Data!T163,(AppQt.Data!T163*ozton*AppQt.Data!T$7)/1000000),"-")</f>
        <v>4.0691617099989292</v>
      </c>
      <c r="Y15" s="89">
        <f>IFERROR(IF($B$2="Tonnes",AppQt.Data!U163,(AppQt.Data!U163*ozton*AppQt.Data!U$7)/1000000),"-")</f>
        <v>5.3219944536739403</v>
      </c>
      <c r="Z15" s="89">
        <f>IFERROR(IF($B$2="Tonnes",AppQt.Data!V163,(AppQt.Data!V163*ozton*AppQt.Data!V$7)/1000000),"-")</f>
        <v>5.0146989331755165</v>
      </c>
      <c r="AA15" s="89">
        <f>IFERROR(IF($B$2="Tonnes",AppQt.Data!W163,(AppQt.Data!W163*ozton*AppQt.Data!W$7)/1000000),"-")</f>
        <v>4.6647537340546368</v>
      </c>
      <c r="AB15" s="89">
        <f>IFERROR(IF($B$2="Tonnes",AppQt.Data!X163,(AppQt.Data!X163*ozton*AppQt.Data!X$7)/1000000),"-")</f>
        <v>5.6467127163795237</v>
      </c>
      <c r="AC15" s="89">
        <f>IFERROR(IF($B$2="Tonnes",AppQt.Data!Y163,(AppQt.Data!Y163*ozton*AppQt.Data!Y$7)/1000000),"-")</f>
        <v>5.0250429750358823</v>
      </c>
      <c r="AD15" s="89">
        <f>IFERROR(IF($B$2="Tonnes",AppQt.Data!Z163,(AppQt.Data!Z163*ozton*AppQt.Data!Z$7)/1000000),"-")</f>
        <v>9.1377709204556652</v>
      </c>
      <c r="AE15" s="89">
        <f>IFERROR(IF($B$2="Tonnes",AppQt.Data!AA163,(AppQt.Data!AA163*ozton*AppQt.Data!AA$7)/1000000),"-")</f>
        <v>8.0007106806389316</v>
      </c>
      <c r="AF15" s="89">
        <f>IFERROR(IF($B$2="Tonnes",AppQt.Data!AB163,(AppQt.Data!AB163*ozton*AppQt.Data!AB$7)/1000000),"-")</f>
        <v>6.4349695597452197</v>
      </c>
      <c r="AG15" s="89">
        <f>IFERROR(IF($B$2="Tonnes",AppQt.Data!AC163,(AppQt.Data!AC163*ozton*AppQt.Data!AC$7)/1000000),"-")</f>
        <v>7.1488255302397654</v>
      </c>
      <c r="AH15" s="89">
        <f>IFERROR(IF($B$2="Tonnes",AppQt.Data!AD163,(AppQt.Data!AD163*ozton*AppQt.Data!AD$7)/1000000),"-")</f>
        <v>5.7671453009180551</v>
      </c>
      <c r="AI15" s="89">
        <f>IFERROR(IF($B$2="Tonnes",AppQt.Data!AE163,(AppQt.Data!AE163*ozton*AppQt.Data!AE$7)/1000000),"-")</f>
        <v>7.0711706268703587</v>
      </c>
      <c r="AJ15" s="89">
        <f>IFERROR(IF($B$2="Tonnes",AppQt.Data!AF163,(AppQt.Data!AF163*ozton*AppQt.Data!AF$7)/1000000),"-")</f>
        <v>6.8694532833224766</v>
      </c>
      <c r="AK15" s="89">
        <f>IFERROR(IF($B$2="Tonnes",AppQt.Data!AG163,(AppQt.Data!AG163*ozton*AppQt.Data!AG$7)/1000000),"-")</f>
        <v>7.6227668067517538</v>
      </c>
      <c r="AL15" s="89">
        <f>IFERROR(IF($B$2="Tonnes",AppQt.Data!AH163,(AppQt.Data!AH163*ozton*AppQt.Data!AH$7)/1000000),"-")</f>
        <v>4.0736600840510517</v>
      </c>
      <c r="AM15" s="89">
        <f>IFERROR(IF($B$2="Tonnes",AppQt.Data!AI163,(AppQt.Data!AI163*ozton*AppQt.Data!AI$7)/1000000),"-")</f>
        <v>5.3296505987599856</v>
      </c>
      <c r="AN15" s="89">
        <f>IFERROR(IF($B$2="Tonnes",AppQt.Data!AJ163,(AppQt.Data!AJ163*ozton*AppQt.Data!AJ$7)/1000000),"-")</f>
        <v>5.0838560807971858</v>
      </c>
      <c r="AO15" s="89">
        <f>IFERROR(IF($B$2="Tonnes",AppQt.Data!AK163,(AppQt.Data!AK163*ozton*AppQt.Data!AK$7)/1000000),"-")</f>
        <v>5.4602400113008205</v>
      </c>
      <c r="AP15" s="89">
        <f>IFERROR(IF($B$2="Tonnes",AppQt.Data!AL163,(AppQt.Data!AL163*ozton*AppQt.Data!AL$7)/1000000),"-")</f>
        <v>4.6857175848882182</v>
      </c>
      <c r="AQ15" s="89">
        <f>IFERROR(IF($B$2="Tonnes",AppQt.Data!AM163,(AppQt.Data!AM163*ozton*AppQt.Data!AM$7)/1000000),"-")</f>
        <v>4.3903354781438066</v>
      </c>
      <c r="AR15" s="89">
        <f>IFERROR(IF($B$2="Tonnes",AppQt.Data!AN163,(AppQt.Data!AN163*ozton*AppQt.Data!AN$7)/1000000),"-")</f>
        <v>4.8297986710509972</v>
      </c>
      <c r="AS15" s="89">
        <f>IFERROR(IF($B$2="Tonnes",AppQt.Data!AO163,(AppQt.Data!AO163*ozton*AppQt.Data!AO$7)/1000000),"-")</f>
        <v>4.7601418773421971</v>
      </c>
      <c r="AT15" s="89">
        <f>IFERROR(IF($B$2="Tonnes",AppQt.Data!AP163,(AppQt.Data!AP163*ozton*AppQt.Data!AP$7)/1000000),"-")</f>
        <v>5.0970102708303937</v>
      </c>
      <c r="AU15" s="89">
        <f>IFERROR(IF($B$2="Tonnes",AppQt.Data!AQ163,(AppQt.Data!AQ163*ozton*AppQt.Data!AQ$7)/1000000),"-")</f>
        <v>4.3996313730794263</v>
      </c>
      <c r="AV15" s="89">
        <f>IFERROR(IF($B$2="Tonnes",AppQt.Data!AR163,(AppQt.Data!AR163*ozton*AppQt.Data!AR$7)/1000000),"-")</f>
        <v>4.8014795457319668</v>
      </c>
      <c r="AW15" s="89">
        <f>IFERROR(IF($B$2="Tonnes",AppQt.Data!AS163,(AppQt.Data!AS163*ozton*AppQt.Data!AS$7)/1000000),"-")</f>
        <v>4.7300000000000004</v>
      </c>
      <c r="AX15" s="89">
        <f>IFERROR(IF($B$2="Tonnes",AppQt.Data!AT163,(AppQt.Data!AT163*ozton*AppQt.Data!AT$7)/1000000),"-")</f>
        <v>4.3970000000000002</v>
      </c>
      <c r="AY15" s="89">
        <f>IFERROR(IF($B$2="Tonnes",AppQt.Data!AU163,(AppQt.Data!AU163*ozton*AppQt.Data!AU$7)/1000000),"-")</f>
        <v>4.93</v>
      </c>
      <c r="AZ15" s="89">
        <f>IFERROR(IF($B$2="Tonnes",AppQt.Data!AV163,(AppQt.Data!AV163*ozton*AppQt.Data!AV$7)/1000000),"-")</f>
        <v>4.8600000000000003</v>
      </c>
      <c r="BA15" s="89">
        <f>IFERROR(IF($B$2="Tonnes",AppQt.Data!AW163,(AppQt.Data!AW163*ozton*AppQt.Data!AW$7)/1000000),"-")</f>
        <v>4.55</v>
      </c>
      <c r="BB15" s="89">
        <f>IFERROR(IF($B$2="Tonnes",AppQt.Data!AX163,(AppQt.Data!AX163*ozton*AppQt.Data!AX$7)/1000000),"-")</f>
        <v>4.3</v>
      </c>
      <c r="BC15" s="89">
        <f>IFERROR(IF($B$2="Tonnes",AppQt.Data!AY163,(AppQt.Data!AY163*ozton*AppQt.Data!AY$7)/1000000),"-")</f>
        <v>4.32</v>
      </c>
      <c r="BD15" s="89">
        <f>IFERROR(IF($B$2="Tonnes",AppQt.Data!AZ163,(AppQt.Data!AZ163*ozton*AppQt.Data!AZ$7)/1000000),"-")</f>
        <v>4.4349999999999996</v>
      </c>
      <c r="BE15" s="89">
        <f>IFERROR(IF($B$2="Tonnes",AppQt.Data!BA163,(AppQt.Data!BA163*ozton*AppQt.Data!BA$7)/1000000),"-")</f>
        <v>3.2865000000000002</v>
      </c>
      <c r="BF15" s="89">
        <f>IFERROR(IF($B$2="Tonnes",AppQt.Data!BB163,(AppQt.Data!BB163*ozton*AppQt.Data!BB$7)/1000000),"-")</f>
        <v>2.3115999999999999</v>
      </c>
      <c r="BG15" s="89">
        <f>IFERROR(IF($B$2="Tonnes",AppQt.Data!BC163,(AppQt.Data!BC163*ozton*AppQt.Data!BC$7)/1000000),"-")</f>
        <v>3.67</v>
      </c>
      <c r="BH15" s="89">
        <f>IFERROR(IF($B$2="Tonnes",AppQt.Data!BD163,(AppQt.Data!BD163*ozton*AppQt.Data!BD$7)/1000000),"-")</f>
        <v>3.8049999999999997</v>
      </c>
      <c r="BI15" s="89">
        <f>IFERROR(IF($B$2="Tonnes",AppQt.Data!BE163,(AppQt.Data!BE163*ozton*AppQt.Data!BE$7)/1000000),"-")</f>
        <v>4.14825</v>
      </c>
      <c r="BJ15" s="89">
        <f>IFERROR(IF($B$2="Tonnes",AppQt.Data!BF163,(AppQt.Data!BF163*ozton*AppQt.Data!BF$7)/1000000),"-")</f>
        <v>3.27</v>
      </c>
      <c r="BK15" s="89">
        <f>IFERROR(IF($B$2="Tonnes",AppQt.Data!BG163,(AppQt.Data!BG163*ozton*AppQt.Data!BG$7)/1000000),"-")</f>
        <v>1.897</v>
      </c>
      <c r="BL15" s="90" t="str">
        <f t="shared" si="2"/>
        <v>▼</v>
      </c>
      <c r="BM15" s="91">
        <f t="shared" si="3"/>
        <v>-48.310626702997276</v>
      </c>
    </row>
    <row r="16" spans="1:65" ht="12.75" customHeight="1" x14ac:dyDescent="0.2">
      <c r="A16" s="40"/>
      <c r="B16" s="31" t="s">
        <v>135</v>
      </c>
      <c r="C16" s="89">
        <f>IFERROR(IF($B$2="Tonnes",AppAn.Data!L139,(AppAn.Data!L139*ozton*AppAn.Data!L$6)/1000000),"-")</f>
        <v>9.8982715159416514</v>
      </c>
      <c r="D16" s="89">
        <f>IFERROR(IF($B$2="Tonnes",AppAn.Data!M139,(AppAn.Data!M139*ozton*AppAn.Data!M$6)/1000000),"-")</f>
        <v>13.054682197087551</v>
      </c>
      <c r="E16" s="89">
        <f>IFERROR(IF($B$2="Tonnes",AppAn.Data!N139,(AppAn.Data!N139*ozton*AppAn.Data!N$6)/1000000),"-")</f>
        <v>14.822013743734031</v>
      </c>
      <c r="F16" s="89">
        <f>IFERROR(IF($B$2="Tonnes",AppAn.Data!O139,(AppAn.Data!O139*ozton*AppAn.Data!O$6)/1000000),"-")</f>
        <v>20.851856916977916</v>
      </c>
      <c r="G16" s="89">
        <f>IFERROR(IF($B$2="Tonnes",AppAn.Data!P139,(AppAn.Data!P139*ozton*AppAn.Data!P$6)/1000000),"-")</f>
        <v>20.522963965811755</v>
      </c>
      <c r="H16" s="89">
        <f>IFERROR(IF($B$2="Tonnes",AppAn.Data!Q139,(AppAn.Data!Q139*ozton*AppAn.Data!Q$6)/1000000),"-")</f>
        <v>18.061401816630372</v>
      </c>
      <c r="I16" s="89">
        <f>IFERROR(IF($B$2="Tonnes",AppAn.Data!R139,(AppAn.Data!R139*ozton*AppAn.Data!R$6)/1000000),"-")</f>
        <v>17.097230890448266</v>
      </c>
      <c r="J16" s="89">
        <f>IFERROR(IF($B$2="Tonnes",AppAn.Data!S139,(AppAn.Data!S139*ozton*AppAn.Data!S$6)/1000000),"-")</f>
        <v>16.632004598180874</v>
      </c>
      <c r="K16" s="89">
        <f>IFERROR(IF($B$2="Tonnes",AppAn.Data!T139,(AppAn.Data!T139*ozton*AppAn.Data!T$6)/1000000),"-")</f>
        <v>16.385848908904762</v>
      </c>
      <c r="L16" s="89">
        <f>IFERROR(IF($B$2="Tonnes",AppAn.Data!U139,(AppAn.Data!U139*ozton*AppAn.Data!U$6)/1000000),"-")</f>
        <v>14.98</v>
      </c>
      <c r="M16" s="89">
        <f>IFERROR(IF($B$2="Tonnes",AppAn.Data!V139,(AppAn.Data!V139*ozton*AppAn.Data!V$6)/1000000),"-")</f>
        <v>9.4379999999999988</v>
      </c>
      <c r="N16" s="90" t="str">
        <f t="shared" si="0"/>
        <v>▼</v>
      </c>
      <c r="O16" s="91">
        <f t="shared" si="1"/>
        <v>-36.995994659546071</v>
      </c>
      <c r="P16" s="40"/>
      <c r="Q16" s="89">
        <f>IFERROR(IF($B$2="Tonnes",AppQt.Data!M164,(AppQt.Data!M164*ozton*AppQt.Data!M$7)/1000000),"-")</f>
        <v>3.052089150376414</v>
      </c>
      <c r="R16" s="89">
        <f>IFERROR(IF($B$2="Tonnes",AppQt.Data!N164,(AppQt.Data!N164*ozton*AppQt.Data!N$7)/1000000),"-")</f>
        <v>2.0412956661193453</v>
      </c>
      <c r="S16" s="89">
        <f>IFERROR(IF($B$2="Tonnes",AppQt.Data!O164,(AppQt.Data!O164*ozton*AppQt.Data!O$7)/1000000),"-")</f>
        <v>2.9975753859442436</v>
      </c>
      <c r="T16" s="89">
        <f>IFERROR(IF($B$2="Tonnes",AppQt.Data!P164,(AppQt.Data!P164*ozton*AppQt.Data!P$7)/1000000),"-")</f>
        <v>1.807311313501649</v>
      </c>
      <c r="U16" s="89">
        <f>IFERROR(IF($B$2="Tonnes",AppQt.Data!Q164,(AppQt.Data!Q164*ozton*AppQt.Data!Q$7)/1000000),"-")</f>
        <v>3.2783615403399371</v>
      </c>
      <c r="V16" s="89">
        <f>IFERROR(IF($B$2="Tonnes",AppQt.Data!R164,(AppQt.Data!R164*ozton*AppQt.Data!R$7)/1000000),"-")</f>
        <v>3.5840093819553633</v>
      </c>
      <c r="W16" s="89">
        <f>IFERROR(IF($B$2="Tonnes",AppQt.Data!S164,(AppQt.Data!S164*ozton*AppQt.Data!S$7)/1000000),"-")</f>
        <v>2.797612814791826</v>
      </c>
      <c r="X16" s="89">
        <f>IFERROR(IF($B$2="Tonnes",AppQt.Data!T164,(AppQt.Data!T164*ozton*AppQt.Data!T$7)/1000000),"-")</f>
        <v>3.3946984600004262</v>
      </c>
      <c r="Y16" s="89">
        <f>IFERROR(IF($B$2="Tonnes",AppQt.Data!U164,(AppQt.Data!U164*ozton*AppQt.Data!U$7)/1000000),"-")</f>
        <v>3.4690890512775043</v>
      </c>
      <c r="Z16" s="89">
        <f>IFERROR(IF($B$2="Tonnes",AppQt.Data!V164,(AppQt.Data!V164*ozton*AppQt.Data!V$7)/1000000),"-")</f>
        <v>3.4611877937025</v>
      </c>
      <c r="AA16" s="89">
        <f>IFERROR(IF($B$2="Tonnes",AppQt.Data!W164,(AppQt.Data!W164*ozton*AppQt.Data!W$7)/1000000),"-")</f>
        <v>3.2167244406974977</v>
      </c>
      <c r="AB16" s="89">
        <f>IFERROR(IF($B$2="Tonnes",AppQt.Data!X164,(AppQt.Data!X164*ozton*AppQt.Data!X$7)/1000000),"-")</f>
        <v>4.6750124580565293</v>
      </c>
      <c r="AC16" s="89">
        <f>IFERROR(IF($B$2="Tonnes",AppQt.Data!Y164,(AppQt.Data!Y164*ozton*AppQt.Data!Y$7)/1000000),"-")</f>
        <v>4.1734954685819892</v>
      </c>
      <c r="AD16" s="89">
        <f>IFERROR(IF($B$2="Tonnes",AppQt.Data!Z164,(AppQt.Data!Z164*ozton*AppQt.Data!Z$7)/1000000),"-")</f>
        <v>6.4229282570369479</v>
      </c>
      <c r="AE16" s="89">
        <f>IFERROR(IF($B$2="Tonnes",AppQt.Data!AA164,(AppQt.Data!AA164*ozton*AppQt.Data!AA$7)/1000000),"-")</f>
        <v>5.377759579864632</v>
      </c>
      <c r="AF16" s="89">
        <f>IFERROR(IF($B$2="Tonnes",AppQt.Data!AB164,(AppQt.Data!AB164*ozton*AppQt.Data!AB$7)/1000000),"-")</f>
        <v>4.8776736114943446</v>
      </c>
      <c r="AG16" s="89">
        <f>IFERROR(IF($B$2="Tonnes",AppQt.Data!AC164,(AppQt.Data!AC164*ozton*AppQt.Data!AC$7)/1000000),"-")</f>
        <v>5.0303550928307708</v>
      </c>
      <c r="AH16" s="89">
        <f>IFERROR(IF($B$2="Tonnes",AppQt.Data!AD164,(AppQt.Data!AD164*ozton*AppQt.Data!AD$7)/1000000),"-")</f>
        <v>5.5645947304828907</v>
      </c>
      <c r="AI16" s="89">
        <f>IFERROR(IF($B$2="Tonnes",AppQt.Data!AE164,(AppQt.Data!AE164*ozton*AppQt.Data!AE$7)/1000000),"-")</f>
        <v>5.1770237375698045</v>
      </c>
      <c r="AJ16" s="89">
        <f>IFERROR(IF($B$2="Tonnes",AppQt.Data!AF164,(AppQt.Data!AF164*ozton*AppQt.Data!AF$7)/1000000),"-")</f>
        <v>4.7509904049282916</v>
      </c>
      <c r="AK16" s="89">
        <f>IFERROR(IF($B$2="Tonnes",AppQt.Data!AG164,(AppQt.Data!AG164*ozton*AppQt.Data!AG$7)/1000000),"-")</f>
        <v>5.0298373381892318</v>
      </c>
      <c r="AL16" s="89">
        <f>IFERROR(IF($B$2="Tonnes",AppQt.Data!AH164,(AppQt.Data!AH164*ozton*AppQt.Data!AH$7)/1000000),"-")</f>
        <v>3.8581239370966545</v>
      </c>
      <c r="AM16" s="89">
        <f>IFERROR(IF($B$2="Tonnes",AppQt.Data!AI164,(AppQt.Data!AI164*ozton*AppQt.Data!AI$7)/1000000),"-")</f>
        <v>4.5023894292337365</v>
      </c>
      <c r="AN16" s="89">
        <f>IFERROR(IF($B$2="Tonnes",AppQt.Data!AJ164,(AppQt.Data!AJ164*ozton*AppQt.Data!AJ$7)/1000000),"-")</f>
        <v>4.6710511121107485</v>
      </c>
      <c r="AO16" s="89">
        <f>IFERROR(IF($B$2="Tonnes",AppQt.Data!AK164,(AppQt.Data!AK164*ozton*AppQt.Data!AK$7)/1000000),"-")</f>
        <v>4.4749761955190541</v>
      </c>
      <c r="AP16" s="89">
        <f>IFERROR(IF($B$2="Tonnes",AppQt.Data!AL164,(AppQt.Data!AL164*ozton*AppQt.Data!AL$7)/1000000),"-")</f>
        <v>4.2597524433551257</v>
      </c>
      <c r="AQ16" s="89">
        <f>IFERROR(IF($B$2="Tonnes",AppQt.Data!AM164,(AppQt.Data!AM164*ozton*AppQt.Data!AM$7)/1000000),"-")</f>
        <v>3.661638421851857</v>
      </c>
      <c r="AR16" s="89">
        <f>IFERROR(IF($B$2="Tonnes",AppQt.Data!AN164,(AppQt.Data!AN164*ozton*AppQt.Data!AN$7)/1000000),"-")</f>
        <v>4.7008638297222287</v>
      </c>
      <c r="AS16" s="89">
        <f>IFERROR(IF($B$2="Tonnes",AppQt.Data!AO164,(AppQt.Data!AO164*ozton*AppQt.Data!AO$7)/1000000),"-")</f>
        <v>4.5368195344816726</v>
      </c>
      <c r="AT16" s="89">
        <f>IFERROR(IF($B$2="Tonnes",AppQt.Data!AP164,(AppQt.Data!AP164*ozton*AppQt.Data!AP$7)/1000000),"-")</f>
        <v>4.1008249586076468</v>
      </c>
      <c r="AU16" s="89">
        <f>IFERROR(IF($B$2="Tonnes",AppQt.Data!AQ164,(AppQt.Data!AQ164*ozton*AppQt.Data!AQ$7)/1000000),"-")</f>
        <v>3.63399703797266</v>
      </c>
      <c r="AV16" s="89">
        <f>IFERROR(IF($B$2="Tonnes",AppQt.Data!AR164,(AppQt.Data!AR164*ozton*AppQt.Data!AR$7)/1000000),"-")</f>
        <v>4.3603630671188949</v>
      </c>
      <c r="AW16" s="89">
        <f>IFERROR(IF($B$2="Tonnes",AppQt.Data!AS164,(AppQt.Data!AS164*ozton*AppQt.Data!AS$7)/1000000),"-")</f>
        <v>4.5221201735420005</v>
      </c>
      <c r="AX16" s="89">
        <f>IFERROR(IF($B$2="Tonnes",AppQt.Data!AT164,(AppQt.Data!AT164*ozton*AppQt.Data!AT$7)/1000000),"-")</f>
        <v>3.8037287353627605</v>
      </c>
      <c r="AY16" s="89">
        <f>IFERROR(IF($B$2="Tonnes",AppQt.Data!AU164,(AppQt.Data!AU164*ozton*AppQt.Data!AU$7)/1000000),"-")</f>
        <v>4.01</v>
      </c>
      <c r="AZ16" s="89">
        <f>IFERROR(IF($B$2="Tonnes",AppQt.Data!AV164,(AppQt.Data!AV164*ozton*AppQt.Data!AV$7)/1000000),"-")</f>
        <v>4.05</v>
      </c>
      <c r="BA16" s="89">
        <f>IFERROR(IF($B$2="Tonnes",AppQt.Data!AW164,(AppQt.Data!AW164*ozton*AppQt.Data!AW$7)/1000000),"-")</f>
        <v>4.0600000000000005</v>
      </c>
      <c r="BB16" s="89">
        <f>IFERROR(IF($B$2="Tonnes",AppQt.Data!AX164,(AppQt.Data!AX164*ozton*AppQt.Data!AX$7)/1000000),"-")</f>
        <v>3.55</v>
      </c>
      <c r="BC16" s="89">
        <f>IFERROR(IF($B$2="Tonnes",AppQt.Data!AY164,(AppQt.Data!AY164*ozton*AppQt.Data!AY$7)/1000000),"-")</f>
        <v>3.5300000000000002</v>
      </c>
      <c r="BD16" s="89">
        <f>IFERROR(IF($B$2="Tonnes",AppQt.Data!AZ164,(AppQt.Data!AZ164*ozton*AppQt.Data!AZ$7)/1000000),"-")</f>
        <v>3.84</v>
      </c>
      <c r="BE16" s="89">
        <f>IFERROR(IF($B$2="Tonnes",AppQt.Data!BA164,(AppQt.Data!BA164*ozton*AppQt.Data!BA$7)/1000000),"-")</f>
        <v>2.94</v>
      </c>
      <c r="BF16" s="89">
        <f>IFERROR(IF($B$2="Tonnes",AppQt.Data!BB164,(AppQt.Data!BB164*ozton*AppQt.Data!BB$7)/1000000),"-")</f>
        <v>1.2</v>
      </c>
      <c r="BG16" s="89">
        <f>IFERROR(IF($B$2="Tonnes",AppQt.Data!BC164,(AppQt.Data!BC164*ozton*AppQt.Data!BC$7)/1000000),"-")</f>
        <v>2.5680000000000001</v>
      </c>
      <c r="BH16" s="89">
        <f>IFERROR(IF($B$2="Tonnes",AppQt.Data!BD164,(AppQt.Data!BD164*ozton*AppQt.Data!BD$7)/1000000),"-")</f>
        <v>2.73</v>
      </c>
      <c r="BI16" s="89">
        <f>IFERROR(IF($B$2="Tonnes",AppQt.Data!BE164,(AppQt.Data!BE164*ozton*AppQt.Data!BE$7)/1000000),"-")</f>
        <v>3.5049999999999999</v>
      </c>
      <c r="BJ16" s="89">
        <f>IFERROR(IF($B$2="Tonnes",AppQt.Data!BF164,(AppQt.Data!BF164*ozton*AppQt.Data!BF$7)/1000000),"-")</f>
        <v>2.6826999999999996</v>
      </c>
      <c r="BK16" s="89">
        <f>IFERROR(IF($B$2="Tonnes",AppQt.Data!BG164,(AppQt.Data!BG164*ozton*AppQt.Data!BG$7)/1000000),"-")</f>
        <v>2.105</v>
      </c>
      <c r="BL16" s="90" t="str">
        <f t="shared" si="2"/>
        <v>▼</v>
      </c>
      <c r="BM16" s="91">
        <f t="shared" si="3"/>
        <v>-18.029595015576326</v>
      </c>
    </row>
    <row r="17" spans="1:65" ht="12.75" customHeight="1" x14ac:dyDescent="0.2">
      <c r="A17" s="40"/>
      <c r="B17" s="31" t="s">
        <v>265</v>
      </c>
      <c r="C17" s="89">
        <f>IFERROR(IF($B$2="Tonnes",AppAn.Data!L140,(AppAn.Data!L140*ozton*AppAn.Data!L$6)/1000000),"-")</f>
        <v>19.16907310373346</v>
      </c>
      <c r="D17" s="89">
        <f>IFERROR(IF($B$2="Tonnes",AppAn.Data!M140,(AppAn.Data!M140*ozton*AppAn.Data!M$6)/1000000),"-")</f>
        <v>26.558216355121242</v>
      </c>
      <c r="E17" s="89">
        <f>IFERROR(IF($B$2="Tonnes",AppAn.Data!N140,(AppAn.Data!N140*ozton*AppAn.Data!N$6)/1000000),"-")</f>
        <v>27.969835175684075</v>
      </c>
      <c r="F17" s="89">
        <f>IFERROR(IF($B$2="Tonnes",AppAn.Data!O140,(AppAn.Data!O140*ozton*AppAn.Data!O$6)/1000000),"-")</f>
        <v>40.804742187499997</v>
      </c>
      <c r="G17" s="89">
        <f>IFERROR(IF($B$2="Tonnes",AppAn.Data!P140,(AppAn.Data!P140*ozton*AppAn.Data!P$6)/1000000),"-")</f>
        <v>39.669624999999996</v>
      </c>
      <c r="H17" s="89">
        <f>IFERROR(IF($B$2="Tonnes",AppAn.Data!Q140,(AppAn.Data!Q140*ozton*AppAn.Data!Q$6)/1000000),"-")</f>
        <v>45.540500000000002</v>
      </c>
      <c r="I17" s="89">
        <f>IFERROR(IF($B$2="Tonnes",AppAn.Data!R140,(AppAn.Data!R140*ozton*AppAn.Data!R$6)/1000000),"-")</f>
        <v>39.15</v>
      </c>
      <c r="J17" s="89">
        <f>IFERROR(IF($B$2="Tonnes",AppAn.Data!S140,(AppAn.Data!S140*ozton*AppAn.Data!S$6)/1000000),"-")</f>
        <v>41.197875000000003</v>
      </c>
      <c r="K17" s="89">
        <f>IFERROR(IF($B$2="Tonnes",AppAn.Data!T140,(AppAn.Data!T140*ozton*AppAn.Data!T$6)/1000000),"-")</f>
        <v>40.982333999999994</v>
      </c>
      <c r="L17" s="89">
        <f>IFERROR(IF($B$2="Tonnes",AppAn.Data!U140,(AppAn.Data!U140*ozton*AppAn.Data!U$6)/1000000),"-")</f>
        <v>38.941000000000003</v>
      </c>
      <c r="M17" s="89">
        <f>IFERROR(IF($B$2="Tonnes",AppAn.Data!V140,(AppAn.Data!V140*ozton*AppAn.Data!V$6)/1000000),"-")</f>
        <v>35.387999999999998</v>
      </c>
      <c r="N17" s="90" t="str">
        <f t="shared" si="0"/>
        <v>▼</v>
      </c>
      <c r="O17" s="91">
        <f t="shared" si="1"/>
        <v>-9.1240594745897745</v>
      </c>
      <c r="P17" s="40"/>
      <c r="Q17" s="89">
        <f>IFERROR(IF($B$2="Tonnes",AppQt.Data!M165,(AppQt.Data!M165*ozton*AppQt.Data!M$7)/1000000),"-")</f>
        <v>8.1764821892722122</v>
      </c>
      <c r="R17" s="89">
        <f>IFERROR(IF($B$2="Tonnes",AppQt.Data!N165,(AppQt.Data!N165*ozton*AppQt.Data!N$7)/1000000),"-")</f>
        <v>-1.9135086838374291</v>
      </c>
      <c r="S17" s="89">
        <f>IFERROR(IF($B$2="Tonnes",AppQt.Data!O165,(AppQt.Data!O165*ozton*AppQt.Data!O$7)/1000000),"-")</f>
        <v>11.504904536862004</v>
      </c>
      <c r="T17" s="89">
        <f>IFERROR(IF($B$2="Tonnes",AppQt.Data!P165,(AppQt.Data!P165*ozton*AppQt.Data!P$7)/1000000),"-")</f>
        <v>1.4011950614366735</v>
      </c>
      <c r="U17" s="89">
        <f>IFERROR(IF($B$2="Tonnes",AppQt.Data!Q165,(AppQt.Data!Q165*ozton*AppQt.Data!Q$7)/1000000),"-")</f>
        <v>9.2934430912182719</v>
      </c>
      <c r="V17" s="89">
        <f>IFERROR(IF($B$2="Tonnes",AppQt.Data!R165,(AppQt.Data!R165*ozton*AppQt.Data!R$7)/1000000),"-")</f>
        <v>5.4277597391736272</v>
      </c>
      <c r="W17" s="89">
        <f>IFERROR(IF($B$2="Tonnes",AppQt.Data!S165,(AppQt.Data!S165*ozton*AppQt.Data!S$7)/1000000),"-")</f>
        <v>4.5186268062961235</v>
      </c>
      <c r="X17" s="89">
        <f>IFERROR(IF($B$2="Tonnes",AppQt.Data!T165,(AppQt.Data!T165*ozton*AppQt.Data!T$7)/1000000),"-")</f>
        <v>7.3183867184332172</v>
      </c>
      <c r="Y17" s="89">
        <f>IFERROR(IF($B$2="Tonnes",AppQt.Data!U165,(AppQt.Data!U165*ozton*AppQt.Data!U$7)/1000000),"-")</f>
        <v>9.3372023087686564</v>
      </c>
      <c r="Z17" s="89">
        <f>IFERROR(IF($B$2="Tonnes",AppQt.Data!V165,(AppQt.Data!V165*ozton*AppQt.Data!V$7)/1000000),"-")</f>
        <v>6.5155971185737975</v>
      </c>
      <c r="AA17" s="89">
        <f>IFERROR(IF($B$2="Tonnes",AppQt.Data!W165,(AppQt.Data!W165*ozton*AppQt.Data!W$7)/1000000),"-")</f>
        <v>6.0323096911276934</v>
      </c>
      <c r="AB17" s="89">
        <f>IFERROR(IF($B$2="Tonnes",AppQt.Data!X165,(AppQt.Data!X165*ozton*AppQt.Data!X$7)/1000000),"-")</f>
        <v>6.0847260572139295</v>
      </c>
      <c r="AC17" s="89">
        <f>IFERROR(IF($B$2="Tonnes",AppQt.Data!Y165,(AppQt.Data!Y165*ozton*AppQt.Data!Y$7)/1000000),"-")</f>
        <v>10.08984375</v>
      </c>
      <c r="AD17" s="89">
        <f>IFERROR(IF($B$2="Tonnes",AppQt.Data!Z165,(AppQt.Data!Z165*ozton*AppQt.Data!Z$7)/1000000),"-")</f>
        <v>10.62521875</v>
      </c>
      <c r="AE17" s="89">
        <f>IFERROR(IF($B$2="Tonnes",AppQt.Data!AA165,(AppQt.Data!AA165*ozton*AppQt.Data!AA$7)/1000000),"-")</f>
        <v>9.9441796875000001</v>
      </c>
      <c r="AF17" s="89">
        <f>IFERROR(IF($B$2="Tonnes",AppQt.Data!AB165,(AppQt.Data!AB165*ozton*AppQt.Data!AB$7)/1000000),"-")</f>
        <v>10.1455</v>
      </c>
      <c r="AG17" s="89">
        <f>IFERROR(IF($B$2="Tonnes",AppQt.Data!AC165,(AppQt.Data!AC165*ozton*AppQt.Data!AC$7)/1000000),"-")</f>
        <v>10.760999999999999</v>
      </c>
      <c r="AH17" s="89">
        <f>IFERROR(IF($B$2="Tonnes",AppQt.Data!AD165,(AppQt.Data!AD165*ozton*AppQt.Data!AD$7)/1000000),"-")</f>
        <v>9.7271250000000009</v>
      </c>
      <c r="AI17" s="89">
        <f>IFERROR(IF($B$2="Tonnes",AppQt.Data!AE165,(AppQt.Data!AE165*ozton*AppQt.Data!AE$7)/1000000),"-")</f>
        <v>9.6492499999999986</v>
      </c>
      <c r="AJ17" s="89">
        <f>IFERROR(IF($B$2="Tonnes",AppQt.Data!AF165,(AppQt.Data!AF165*ozton*AppQt.Data!AF$7)/1000000),"-")</f>
        <v>9.5322499999999994</v>
      </c>
      <c r="AK17" s="89">
        <f>IFERROR(IF($B$2="Tonnes",AppQt.Data!AG165,(AppQt.Data!AG165*ozton*AppQt.Data!AG$7)/1000000),"-")</f>
        <v>11.214124999999999</v>
      </c>
      <c r="AL17" s="89">
        <f>IFERROR(IF($B$2="Tonnes",AppQt.Data!AH165,(AppQt.Data!AH165*ozton*AppQt.Data!AH$7)/1000000),"-")</f>
        <v>9.7323750000000011</v>
      </c>
      <c r="AM17" s="89">
        <f>IFERROR(IF($B$2="Tonnes",AppQt.Data!AI165,(AppQt.Data!AI165*ozton*AppQt.Data!AI$7)/1000000),"-")</f>
        <v>12.021125</v>
      </c>
      <c r="AN17" s="89">
        <f>IFERROR(IF($B$2="Tonnes",AppQt.Data!AJ165,(AppQt.Data!AJ165*ozton*AppQt.Data!AJ$7)/1000000),"-")</f>
        <v>12.572875</v>
      </c>
      <c r="AO17" s="89">
        <f>IFERROR(IF($B$2="Tonnes",AppQt.Data!AK165,(AppQt.Data!AK165*ozton*AppQt.Data!AK$7)/1000000),"-")</f>
        <v>10.507875</v>
      </c>
      <c r="AP17" s="89">
        <f>IFERROR(IF($B$2="Tonnes",AppQt.Data!AL165,(AppQt.Data!AL165*ozton*AppQt.Data!AL$7)/1000000),"-")</f>
        <v>8.2606249999999992</v>
      </c>
      <c r="AQ17" s="89">
        <f>IFERROR(IF($B$2="Tonnes",AppQt.Data!AM165,(AppQt.Data!AM165*ozton*AppQt.Data!AM$7)/1000000),"-")</f>
        <v>8.7252499999999991</v>
      </c>
      <c r="AR17" s="89">
        <f>IFERROR(IF($B$2="Tonnes",AppQt.Data!AN165,(AppQt.Data!AN165*ozton*AppQt.Data!AN$7)/1000000),"-")</f>
        <v>11.65625</v>
      </c>
      <c r="AS17" s="89">
        <f>IFERROR(IF($B$2="Tonnes",AppQt.Data!AO165,(AppQt.Data!AO165*ozton*AppQt.Data!AO$7)/1000000),"-")</f>
        <v>11.102499999999999</v>
      </c>
      <c r="AT17" s="89">
        <f>IFERROR(IF($B$2="Tonnes",AppQt.Data!AP165,(AppQt.Data!AP165*ozton*AppQt.Data!AP$7)/1000000),"-")</f>
        <v>9.4242500000000007</v>
      </c>
      <c r="AU17" s="89">
        <f>IFERROR(IF($B$2="Tonnes",AppQt.Data!AQ165,(AppQt.Data!AQ165*ozton*AppQt.Data!AQ$7)/1000000),"-")</f>
        <v>9.6048749999999998</v>
      </c>
      <c r="AV17" s="89">
        <f>IFERROR(IF($B$2="Tonnes",AppQt.Data!AR165,(AppQt.Data!AR165*ozton*AppQt.Data!AR$7)/1000000),"-")</f>
        <v>11.06625</v>
      </c>
      <c r="AW17" s="89">
        <f>IFERROR(IF($B$2="Tonnes",AppQt.Data!AS165,(AppQt.Data!AS165*ozton*AppQt.Data!AS$7)/1000000),"-")</f>
        <v>11.227630000000001</v>
      </c>
      <c r="AX17" s="89">
        <f>IFERROR(IF($B$2="Tonnes",AppQt.Data!AT165,(AppQt.Data!AT165*ozton*AppQt.Data!AT$7)/1000000),"-")</f>
        <v>8.9737040000000015</v>
      </c>
      <c r="AY17" s="89">
        <f>IFERROR(IF($B$2="Tonnes",AppQt.Data!AU165,(AppQt.Data!AU165*ozton*AppQt.Data!AU$7)/1000000),"-")</f>
        <v>10.372</v>
      </c>
      <c r="AZ17" s="89">
        <f>IFERROR(IF($B$2="Tonnes",AppQt.Data!AV165,(AppQt.Data!AV165*ozton*AppQt.Data!AV$7)/1000000),"-")</f>
        <v>10.408999999999999</v>
      </c>
      <c r="BA17" s="89">
        <f>IFERROR(IF($B$2="Tonnes",AppQt.Data!AW165,(AppQt.Data!AW165*ozton*AppQt.Data!AW$7)/1000000),"-")</f>
        <v>9.370000000000001</v>
      </c>
      <c r="BB17" s="89">
        <f>IFERROR(IF($B$2="Tonnes",AppQt.Data!AX165,(AppQt.Data!AX165*ozton*AppQt.Data!AX$7)/1000000),"-")</f>
        <v>10.234999999999999</v>
      </c>
      <c r="BC17" s="89">
        <f>IFERROR(IF($B$2="Tonnes",AppQt.Data!AY165,(AppQt.Data!AY165*ozton*AppQt.Data!AY$7)/1000000),"-")</f>
        <v>9.8230000000000004</v>
      </c>
      <c r="BD17" s="89">
        <f>IFERROR(IF($B$2="Tonnes",AppQt.Data!AZ165,(AppQt.Data!AZ165*ozton*AppQt.Data!AZ$7)/1000000),"-")</f>
        <v>9.5129999999999999</v>
      </c>
      <c r="BE17" s="89">
        <f>IFERROR(IF($B$2="Tonnes",AppQt.Data!BA165,(AppQt.Data!BA165*ozton*AppQt.Data!BA$7)/1000000),"-")</f>
        <v>7.9429999999999996</v>
      </c>
      <c r="BF17" s="89">
        <f>IFERROR(IF($B$2="Tonnes",AppQt.Data!BB165,(AppQt.Data!BB165*ozton*AppQt.Data!BB$7)/1000000),"-")</f>
        <v>7.6999999999999993</v>
      </c>
      <c r="BG17" s="89">
        <f>IFERROR(IF($B$2="Tonnes",AppQt.Data!BC165,(AppQt.Data!BC165*ozton*AppQt.Data!BC$7)/1000000),"-")</f>
        <v>9.9250000000000007</v>
      </c>
      <c r="BH17" s="89">
        <f>IFERROR(IF($B$2="Tonnes",AppQt.Data!BD165,(AppQt.Data!BD165*ozton*AppQt.Data!BD$7)/1000000),"-")</f>
        <v>9.82</v>
      </c>
      <c r="BI17" s="89">
        <f>IFERROR(IF($B$2="Tonnes",AppQt.Data!BE165,(AppQt.Data!BE165*ozton*AppQt.Data!BE$7)/1000000),"-")</f>
        <v>10.87125</v>
      </c>
      <c r="BJ17" s="89">
        <f>IFERROR(IF($B$2="Tonnes",AppQt.Data!BF165,(AppQt.Data!BF165*ozton*AppQt.Data!BF$7)/1000000),"-")</f>
        <v>9.43</v>
      </c>
      <c r="BK17" s="89">
        <f>IFERROR(IF($B$2="Tonnes",AppQt.Data!BG165,(AppQt.Data!BG165*ozton*AppQt.Data!BG$7)/1000000),"-")</f>
        <v>9.0949999999999989</v>
      </c>
      <c r="BL17" s="90" t="str">
        <f t="shared" si="2"/>
        <v>▼</v>
      </c>
      <c r="BM17" s="91">
        <f t="shared" si="3"/>
        <v>-8.3627204030226832</v>
      </c>
    </row>
    <row r="18" spans="1:65" ht="12.75" customHeight="1" x14ac:dyDescent="0.2">
      <c r="A18" s="40"/>
      <c r="B18" s="31" t="s">
        <v>137</v>
      </c>
      <c r="C18" s="89">
        <f>IFERROR(IF($B$2="Tonnes",AppAn.Data!L141,(AppAn.Data!L141*ozton*AppAn.Data!L$6)/1000000),"-")</f>
        <v>71.295106396149237</v>
      </c>
      <c r="D18" s="89">
        <f>IFERROR(IF($B$2="Tonnes",AppAn.Data!M141,(AppAn.Data!M141*ozton*AppAn.Data!M$6)/1000000),"-")</f>
        <v>113.56312303644738</v>
      </c>
      <c r="E18" s="89">
        <f>IFERROR(IF($B$2="Tonnes",AppAn.Data!N141,(AppAn.Data!N141*ozton*AppAn.Data!N$6)/1000000),"-")</f>
        <v>110.01626891058577</v>
      </c>
      <c r="F18" s="89">
        <f>IFERROR(IF($B$2="Tonnes",AppAn.Data!O141,(AppAn.Data!O141*ozton*AppAn.Data!O$6)/1000000),"-")</f>
        <v>153.80618750000002</v>
      </c>
      <c r="G18" s="89">
        <f>IFERROR(IF($B$2="Tonnes",AppAn.Data!P141,(AppAn.Data!P141*ozton*AppAn.Data!P$6)/1000000),"-")</f>
        <v>108.71900000000001</v>
      </c>
      <c r="H18" s="89">
        <f>IFERROR(IF($B$2="Tonnes",AppAn.Data!Q141,(AppAn.Data!Q141*ozton*AppAn.Data!Q$6)/1000000),"-")</f>
        <v>90.206390074999987</v>
      </c>
      <c r="I18" s="89">
        <f>IFERROR(IF($B$2="Tonnes",AppAn.Data!R141,(AppAn.Data!R141*ozton*AppAn.Data!R$6)/1000000),"-")</f>
        <v>81.527985570156403</v>
      </c>
      <c r="J18" s="89">
        <f>IFERROR(IF($B$2="Tonnes",AppAn.Data!S141,(AppAn.Data!S141*ozton*AppAn.Data!S$6)/1000000),"-")</f>
        <v>75.416958928731489</v>
      </c>
      <c r="K18" s="89">
        <f>IFERROR(IF($B$2="Tonnes",AppAn.Data!T141,(AppAn.Data!T141*ozton*AppAn.Data!T$6)/1000000),"-")</f>
        <v>80.55498335880867</v>
      </c>
      <c r="L18" s="89">
        <f>IFERROR(IF($B$2="Tonnes",AppAn.Data!U141,(AppAn.Data!U141*ozton*AppAn.Data!U$6)/1000000),"-")</f>
        <v>46.498719169337527</v>
      </c>
      <c r="M18" s="89">
        <f>IFERROR(IF($B$2="Tonnes",AppAn.Data!V141,(AppAn.Data!V141*ozton*AppAn.Data!V$6)/1000000),"-")</f>
        <v>-81.496097639817407</v>
      </c>
      <c r="N18" s="90" t="str">
        <f t="shared" si="0"/>
        <v>▲</v>
      </c>
      <c r="O18" s="91" t="str">
        <f t="shared" si="1"/>
        <v>-</v>
      </c>
      <c r="P18" s="40"/>
      <c r="Q18" s="89">
        <f>IFERROR(IF($B$2="Tonnes",AppQt.Data!M166,(AppQt.Data!M166*ozton*AppQt.Data!M$7)/1000000),"-")</f>
        <v>18.321250263632209</v>
      </c>
      <c r="R18" s="89">
        <f>IFERROR(IF($B$2="Tonnes",AppQt.Data!N166,(AppQt.Data!N166*ozton*AppQt.Data!N$7)/1000000),"-")</f>
        <v>21.278004251658661</v>
      </c>
      <c r="S18" s="89">
        <f>IFERROR(IF($B$2="Tonnes",AppQt.Data!O166,(AppQt.Data!O166*ozton*AppQt.Data!O$7)/1000000),"-")</f>
        <v>22.19266568388645</v>
      </c>
      <c r="T18" s="89">
        <f>IFERROR(IF($B$2="Tonnes",AppQt.Data!P166,(AppQt.Data!P166*ozton*AppQt.Data!P$7)/1000000),"-")</f>
        <v>9.5031861969719102</v>
      </c>
      <c r="U18" s="89">
        <f>IFERROR(IF($B$2="Tonnes",AppQt.Data!Q166,(AppQt.Data!Q166*ozton*AppQt.Data!Q$7)/1000000),"-")</f>
        <v>33.267617374669932</v>
      </c>
      <c r="V18" s="89">
        <f>IFERROR(IF($B$2="Tonnes",AppQt.Data!R166,(AppQt.Data!R166*ozton*AppQt.Data!R$7)/1000000),"-")</f>
        <v>19.38410696594811</v>
      </c>
      <c r="W18" s="89">
        <f>IFERROR(IF($B$2="Tonnes",AppQt.Data!S166,(AppQt.Data!S166*ozton*AppQt.Data!S$7)/1000000),"-")</f>
        <v>35.573629517375629</v>
      </c>
      <c r="X18" s="89">
        <f>IFERROR(IF($B$2="Tonnes",AppQt.Data!T166,(AppQt.Data!T166*ozton*AppQt.Data!T$7)/1000000),"-")</f>
        <v>25.337769178453712</v>
      </c>
      <c r="Y18" s="89">
        <f>IFERROR(IF($B$2="Tonnes",AppQt.Data!U166,(AppQt.Data!U166*ozton*AppQt.Data!U$7)/1000000),"-")</f>
        <v>35.835967375737511</v>
      </c>
      <c r="Z18" s="89">
        <f>IFERROR(IF($B$2="Tonnes",AppQt.Data!V166,(AppQt.Data!V166*ozton*AppQt.Data!V$7)/1000000),"-")</f>
        <v>18.031095214931323</v>
      </c>
      <c r="AA18" s="89">
        <f>IFERROR(IF($B$2="Tonnes",AppQt.Data!W166,(AppQt.Data!W166*ozton*AppQt.Data!W$7)/1000000),"-")</f>
        <v>20.424485466336858</v>
      </c>
      <c r="AB18" s="89">
        <f>IFERROR(IF($B$2="Tonnes",AppQt.Data!X166,(AppQt.Data!X166*ozton*AppQt.Data!X$7)/1000000),"-")</f>
        <v>35.72472085358006</v>
      </c>
      <c r="AC18" s="89">
        <f>IFERROR(IF($B$2="Tonnes",AppQt.Data!Y166,(AppQt.Data!Y166*ozton*AppQt.Data!Y$7)/1000000),"-")</f>
        <v>59.794125000000001</v>
      </c>
      <c r="AD18" s="89">
        <f>IFERROR(IF($B$2="Tonnes",AppQt.Data!Z166,(AppQt.Data!Z166*ozton*AppQt.Data!Z$7)/1000000),"-")</f>
        <v>40.580500000000001</v>
      </c>
      <c r="AE18" s="89">
        <f>IFERROR(IF($B$2="Tonnes",AppQt.Data!AA166,(AppQt.Data!AA166*ozton*AppQt.Data!AA$7)/1000000),"-")</f>
        <v>27.071562500000002</v>
      </c>
      <c r="AF18" s="89">
        <f>IFERROR(IF($B$2="Tonnes",AppQt.Data!AB166,(AppQt.Data!AB166*ozton*AppQt.Data!AB$7)/1000000),"-")</f>
        <v>26.36</v>
      </c>
      <c r="AG18" s="89">
        <f>IFERROR(IF($B$2="Tonnes",AppQt.Data!AC166,(AppQt.Data!AC166*ozton*AppQt.Data!AC$7)/1000000),"-")</f>
        <v>27.72</v>
      </c>
      <c r="AH18" s="89">
        <f>IFERROR(IF($B$2="Tonnes",AppQt.Data!AD166,(AppQt.Data!AD166*ozton*AppQt.Data!AD$7)/1000000),"-")</f>
        <v>21.021999999999998</v>
      </c>
      <c r="AI18" s="89">
        <f>IFERROR(IF($B$2="Tonnes",AppQt.Data!AE166,(AppQt.Data!AE166*ozton*AppQt.Data!AE$7)/1000000),"-")</f>
        <v>28.48</v>
      </c>
      <c r="AJ18" s="89">
        <f>IFERROR(IF($B$2="Tonnes",AppQt.Data!AF166,(AppQt.Data!AF166*ozton*AppQt.Data!AF$7)/1000000),"-")</f>
        <v>31.497</v>
      </c>
      <c r="AK18" s="89">
        <f>IFERROR(IF($B$2="Tonnes",AppQt.Data!AG166,(AppQt.Data!AG166*ozton*AppQt.Data!AG$7)/1000000),"-")</f>
        <v>22.881</v>
      </c>
      <c r="AL18" s="89">
        <f>IFERROR(IF($B$2="Tonnes",AppQt.Data!AH166,(AppQt.Data!AH166*ozton*AppQt.Data!AH$7)/1000000),"-")</f>
        <v>19.236229999999999</v>
      </c>
      <c r="AM18" s="89">
        <f>IFERROR(IF($B$2="Tonnes",AppQt.Data!AI166,(AppQt.Data!AI166*ozton*AppQt.Data!AI$7)/1000000),"-")</f>
        <v>23.471541500000001</v>
      </c>
      <c r="AN18" s="89">
        <f>IFERROR(IF($B$2="Tonnes",AppQt.Data!AJ166,(AppQt.Data!AJ166*ozton*AppQt.Data!AJ$7)/1000000),"-")</f>
        <v>24.617618575000002</v>
      </c>
      <c r="AO18" s="89">
        <f>IFERROR(IF($B$2="Tonnes",AppQt.Data!AK166,(AppQt.Data!AK166*ozton*AppQt.Data!AK$7)/1000000),"-")</f>
        <v>25.668562003750004</v>
      </c>
      <c r="AP18" s="89">
        <f>IFERROR(IF($B$2="Tonnes",AppQt.Data!AL166,(AppQt.Data!AL166*ozton*AppQt.Data!AL$7)/1000000),"-")</f>
        <v>18.282849602999999</v>
      </c>
      <c r="AQ18" s="89">
        <f>IFERROR(IF($B$2="Tonnes",AppQt.Data!AM166,(AppQt.Data!AM166*ozton*AppQt.Data!AM$7)/1000000),"-")</f>
        <v>16.935323059329999</v>
      </c>
      <c r="AR18" s="89">
        <f>IFERROR(IF($B$2="Tonnes",AppQt.Data!AN166,(AppQt.Data!AN166*ozton*AppQt.Data!AN$7)/1000000),"-")</f>
        <v>20.641250904076401</v>
      </c>
      <c r="AS18" s="89">
        <f>IFERROR(IF($B$2="Tonnes",AppQt.Data!AO166,(AppQt.Data!AO166*ozton*AppQt.Data!AO$7)/1000000),"-")</f>
        <v>23.313958395035634</v>
      </c>
      <c r="AT18" s="89">
        <f>IFERROR(IF($B$2="Tonnes",AppQt.Data!AP166,(AppQt.Data!AP166*ozton*AppQt.Data!AP$7)/1000000),"-")</f>
        <v>17.729294738404398</v>
      </c>
      <c r="AU18" s="89">
        <f>IFERROR(IF($B$2="Tonnes",AppQt.Data!AQ166,(AppQt.Data!AQ166*ozton*AppQt.Data!AQ$7)/1000000),"-")</f>
        <v>16.097272895601751</v>
      </c>
      <c r="AV18" s="89">
        <f>IFERROR(IF($B$2="Tonnes",AppQt.Data!AR166,(AppQt.Data!AR166*ozton*AppQt.Data!AR$7)/1000000),"-")</f>
        <v>18.276432899689702</v>
      </c>
      <c r="AW18" s="89">
        <f>IFERROR(IF($B$2="Tonnes",AppQt.Data!AS166,(AppQt.Data!AS166*ozton*AppQt.Data!AS$7)/1000000),"-")</f>
        <v>24.333836522812241</v>
      </c>
      <c r="AX18" s="89">
        <f>IFERROR(IF($B$2="Tonnes",AppQt.Data!AT166,(AppQt.Data!AT166*ozton*AppQt.Data!AT$7)/1000000),"-")</f>
        <v>17.645750784043546</v>
      </c>
      <c r="AY18" s="89">
        <f>IFERROR(IF($B$2="Tonnes",AppQt.Data!AU166,(AppQt.Data!AU166*ozton*AppQt.Data!AU$7)/1000000),"-")</f>
        <v>19.32385771338646</v>
      </c>
      <c r="AZ18" s="89">
        <f>IFERROR(IF($B$2="Tonnes",AppQt.Data!AV166,(AppQt.Data!AV166*ozton*AppQt.Data!AV$7)/1000000),"-")</f>
        <v>19.251538338566419</v>
      </c>
      <c r="BA18" s="89">
        <f>IFERROR(IF($B$2="Tonnes",AppQt.Data!AW166,(AppQt.Data!AW166*ozton*AppQt.Data!AW$7)/1000000),"-")</f>
        <v>24.609406302643485</v>
      </c>
      <c r="BB18" s="89">
        <f>IFERROR(IF($B$2="Tonnes",AppQt.Data!AX166,(AppQt.Data!AX166*ozton*AppQt.Data!AX$7)/1000000),"-")</f>
        <v>15.071809676608321</v>
      </c>
      <c r="BC18" s="89">
        <f>IFERROR(IF($B$2="Tonnes",AppQt.Data!AY166,(AppQt.Data!AY166*ozton*AppQt.Data!AY$7)/1000000),"-")</f>
        <v>-7.022272118626165</v>
      </c>
      <c r="BD18" s="89">
        <f>IFERROR(IF($B$2="Tonnes",AppQt.Data!AZ166,(AppQt.Data!AZ166*ozton*AppQt.Data!AZ$7)/1000000),"-")</f>
        <v>13.839775308711888</v>
      </c>
      <c r="BE18" s="89">
        <f>IFERROR(IF($B$2="Tonnes",AppQt.Data!BA166,(AppQt.Data!BA166*ozton*AppQt.Data!BA$7)/1000000),"-")</f>
        <v>7.4704635671101665</v>
      </c>
      <c r="BF18" s="89">
        <f>IFERROR(IF($B$2="Tonnes",AppQt.Data!BB166,(AppQt.Data!BB166*ozton*AppQt.Data!BB$7)/1000000),"-")</f>
        <v>-39.906568021367505</v>
      </c>
      <c r="BG18" s="89">
        <f>IFERROR(IF($B$2="Tonnes",AppQt.Data!BC166,(AppQt.Data!BC166*ozton*AppQt.Data!BC$7)/1000000),"-")</f>
        <v>-43.802786897072458</v>
      </c>
      <c r="BH18" s="89">
        <f>IFERROR(IF($B$2="Tonnes",AppQt.Data!BD166,(AppQt.Data!BD166*ozton*AppQt.Data!BD$7)/1000000),"-")</f>
        <v>-5.2572062884876161</v>
      </c>
      <c r="BI18" s="89">
        <f>IFERROR(IF($B$2="Tonnes",AppQt.Data!BE166,(AppQt.Data!BE166*ozton*AppQt.Data!BE$7)/1000000),"-")</f>
        <v>8.2504415710058865</v>
      </c>
      <c r="BJ18" s="89">
        <f>IFERROR(IF($B$2="Tonnes",AppQt.Data!BF166,(AppQt.Data!BF166*ozton*AppQt.Data!BF$7)/1000000),"-")</f>
        <v>7.453880588361379</v>
      </c>
      <c r="BK18" s="89">
        <f>IFERROR(IF($B$2="Tonnes",AppQt.Data!BG166,(AppQt.Data!BG166*ozton*AppQt.Data!BG$7)/1000000),"-")</f>
        <v>8.6165096536045738</v>
      </c>
      <c r="BL18" s="90" t="str">
        <f t="shared" si="2"/>
        <v>▲</v>
      </c>
      <c r="BM18" s="91" t="str">
        <f t="shared" si="3"/>
        <v>-</v>
      </c>
    </row>
    <row r="19" spans="1:65" ht="12.75" customHeight="1" x14ac:dyDescent="0.2">
      <c r="A19" s="40"/>
      <c r="B19" s="31" t="s">
        <v>138</v>
      </c>
      <c r="C19" s="89">
        <f>IFERROR(IF($B$2="Tonnes",AppAn.Data!L142,(AppAn.Data!L142*ozton*AppAn.Data!L$6)/1000000),"-")</f>
        <v>82.327247288344168</v>
      </c>
      <c r="D19" s="89">
        <f>IFERROR(IF($B$2="Tonnes",AppAn.Data!M142,(AppAn.Data!M142*ozton*AppAn.Data!M$6)/1000000),"-")</f>
        <v>103.42445417920035</v>
      </c>
      <c r="E19" s="89">
        <f>IFERROR(IF($B$2="Tonnes",AppAn.Data!N142,(AppAn.Data!N142*ozton*AppAn.Data!N$6)/1000000),"-")</f>
        <v>84.252252048240891</v>
      </c>
      <c r="F19" s="89">
        <f>IFERROR(IF($B$2="Tonnes",AppAn.Data!O142,(AppAn.Data!O142*ozton*AppAn.Data!O$6)/1000000),"-")</f>
        <v>99.649157608695646</v>
      </c>
      <c r="G19" s="89">
        <f>IFERROR(IF($B$2="Tonnes",AppAn.Data!P142,(AppAn.Data!P142*ozton*AppAn.Data!P$6)/1000000),"-")</f>
        <v>66.650000000000006</v>
      </c>
      <c r="H19" s="89">
        <f>IFERROR(IF($B$2="Tonnes",AppAn.Data!Q142,(AppAn.Data!Q142*ozton*AppAn.Data!Q$6)/1000000),"-")</f>
        <v>63.41177175</v>
      </c>
      <c r="I19" s="89">
        <f>IFERROR(IF($B$2="Tonnes",AppAn.Data!R142,(AppAn.Data!R142*ozton*AppAn.Data!R$6)/1000000),"-")</f>
        <v>58.327975983320009</v>
      </c>
      <c r="J19" s="89">
        <f>IFERROR(IF($B$2="Tonnes",AppAn.Data!S142,(AppAn.Data!S142*ozton*AppAn.Data!S$6)/1000000),"-")</f>
        <v>53.869880208810478</v>
      </c>
      <c r="K19" s="89">
        <f>IFERROR(IF($B$2="Tonnes",AppAn.Data!T142,(AppAn.Data!T142*ozton*AppAn.Data!T$6)/1000000),"-")</f>
        <v>59.488263730545519</v>
      </c>
      <c r="L19" s="89">
        <f>IFERROR(IF($B$2="Tonnes",AppAn.Data!U142,(AppAn.Data!U142*ozton*AppAn.Data!U$6)/1000000),"-")</f>
        <v>56.369306311509256</v>
      </c>
      <c r="M19" s="89">
        <f>IFERROR(IF($B$2="Tonnes",AppAn.Data!V142,(AppAn.Data!V142*ozton*AppAn.Data!V$6)/1000000),"-")</f>
        <v>39.801864326969735</v>
      </c>
      <c r="N19" s="90" t="str">
        <f t="shared" si="0"/>
        <v>▼</v>
      </c>
      <c r="O19" s="91">
        <f t="shared" si="1"/>
        <v>-29.390892080495313</v>
      </c>
      <c r="P19" s="40"/>
      <c r="Q19" s="89">
        <f>IFERROR(IF($B$2="Tonnes",AppQt.Data!M167,(AppQt.Data!M167*ozton*AppQt.Data!M$7)/1000000),"-")</f>
        <v>19.279882752328607</v>
      </c>
      <c r="R19" s="89">
        <f>IFERROR(IF($B$2="Tonnes",AppQt.Data!N167,(AppQt.Data!N167*ozton*AppQt.Data!N$7)/1000000),"-")</f>
        <v>15.772569280573418</v>
      </c>
      <c r="S19" s="89">
        <f>IFERROR(IF($B$2="Tonnes",AppQt.Data!O167,(AppQt.Data!O167*ozton*AppQt.Data!O$7)/1000000),"-")</f>
        <v>22.252175351011736</v>
      </c>
      <c r="T19" s="89">
        <f>IFERROR(IF($B$2="Tonnes",AppQt.Data!P167,(AppQt.Data!P167*ozton*AppQt.Data!P$7)/1000000),"-")</f>
        <v>25.022619904430414</v>
      </c>
      <c r="U19" s="89">
        <f>IFERROR(IF($B$2="Tonnes",AppQt.Data!Q167,(AppQt.Data!Q167*ozton*AppQt.Data!Q$7)/1000000),"-")</f>
        <v>19.978177822654622</v>
      </c>
      <c r="V19" s="89">
        <f>IFERROR(IF($B$2="Tonnes",AppQt.Data!R167,(AppQt.Data!R167*ozton*AppQt.Data!R$7)/1000000),"-")</f>
        <v>17.304110665614804</v>
      </c>
      <c r="W19" s="89">
        <f>IFERROR(IF($B$2="Tonnes",AppQt.Data!S167,(AppQt.Data!S167*ozton*AppQt.Data!S$7)/1000000),"-")</f>
        <v>36.950540220526577</v>
      </c>
      <c r="X19" s="89">
        <f>IFERROR(IF($B$2="Tonnes",AppQt.Data!T167,(AppQt.Data!T167*ozton*AppQt.Data!T$7)/1000000),"-")</f>
        <v>29.191625470404347</v>
      </c>
      <c r="Y19" s="89">
        <f>IFERROR(IF($B$2="Tonnes",AppQt.Data!U167,(AppQt.Data!U167*ozton*AppQt.Data!U$7)/1000000),"-")</f>
        <v>23.964489515741043</v>
      </c>
      <c r="Z19" s="89">
        <f>IFERROR(IF($B$2="Tonnes",AppQt.Data!V167,(AppQt.Data!V167*ozton*AppQt.Data!V$7)/1000000),"-")</f>
        <v>20.601022279520734</v>
      </c>
      <c r="AA19" s="89">
        <f>IFERROR(IF($B$2="Tonnes",AppQt.Data!W167,(AppQt.Data!W167*ozton*AppQt.Data!W$7)/1000000),"-")</f>
        <v>19.239227041615209</v>
      </c>
      <c r="AB19" s="89">
        <f>IFERROR(IF($B$2="Tonnes",AppQt.Data!X167,(AppQt.Data!X167*ozton*AppQt.Data!X$7)/1000000),"-")</f>
        <v>20.447513211363894</v>
      </c>
      <c r="AC19" s="89">
        <f>IFERROR(IF($B$2="Tonnes",AppQt.Data!Y167,(AppQt.Data!Y167*ozton*AppQt.Data!Y$7)/1000000),"-")</f>
        <v>22.795624999999998</v>
      </c>
      <c r="AD19" s="89">
        <f>IFERROR(IF($B$2="Tonnes",AppQt.Data!Z167,(AppQt.Data!Z167*ozton*AppQt.Data!Z$7)/1000000),"-")</f>
        <v>29.831250000000001</v>
      </c>
      <c r="AE19" s="89">
        <f>IFERROR(IF($B$2="Tonnes",AppQt.Data!AA167,(AppQt.Data!AA167*ozton*AppQt.Data!AA$7)/1000000),"-")</f>
        <v>24.6875</v>
      </c>
      <c r="AF19" s="89">
        <f>IFERROR(IF($B$2="Tonnes",AppQt.Data!AB167,(AppQt.Data!AB167*ozton*AppQt.Data!AB$7)/1000000),"-")</f>
        <v>22.334782608695651</v>
      </c>
      <c r="AG19" s="89">
        <f>IFERROR(IF($B$2="Tonnes",AppQt.Data!AC167,(AppQt.Data!AC167*ozton*AppQt.Data!AC$7)/1000000),"-")</f>
        <v>19.740000000000002</v>
      </c>
      <c r="AH19" s="89">
        <f>IFERROR(IF($B$2="Tonnes",AppQt.Data!AD167,(AppQt.Data!AD167*ozton*AppQt.Data!AD$7)/1000000),"-")</f>
        <v>15.31</v>
      </c>
      <c r="AI19" s="89">
        <f>IFERROR(IF($B$2="Tonnes",AppQt.Data!AE167,(AppQt.Data!AE167*ozton*AppQt.Data!AE$7)/1000000),"-")</f>
        <v>15.850000000000001</v>
      </c>
      <c r="AJ19" s="89">
        <f>IFERROR(IF($B$2="Tonnes",AppQt.Data!AF167,(AppQt.Data!AF167*ozton*AppQt.Data!AF$7)/1000000),"-")</f>
        <v>15.75</v>
      </c>
      <c r="AK19" s="89">
        <f>IFERROR(IF($B$2="Tonnes",AppQt.Data!AG167,(AppQt.Data!AG167*ozton*AppQt.Data!AG$7)/1000000),"-")</f>
        <v>18.88</v>
      </c>
      <c r="AL19" s="89">
        <f>IFERROR(IF($B$2="Tonnes",AppQt.Data!AH167,(AppQt.Data!AH167*ozton*AppQt.Data!AH$7)/1000000),"-")</f>
        <v>14.523999999999999</v>
      </c>
      <c r="AM19" s="89">
        <f>IFERROR(IF($B$2="Tonnes",AppQt.Data!AI167,(AppQt.Data!AI167*ozton*AppQt.Data!AI$7)/1000000),"-")</f>
        <v>14.99845</v>
      </c>
      <c r="AN19" s="89">
        <f>IFERROR(IF($B$2="Tonnes",AppQt.Data!AJ167,(AppQt.Data!AJ167*ozton*AppQt.Data!AJ$7)/1000000),"-")</f>
        <v>15.009321750000002</v>
      </c>
      <c r="AO19" s="89">
        <f>IFERROR(IF($B$2="Tonnes",AppQt.Data!AK167,(AppQt.Data!AK167*ozton*AppQt.Data!AK$7)/1000000),"-")</f>
        <v>16.185700499999999</v>
      </c>
      <c r="AP19" s="89">
        <f>IFERROR(IF($B$2="Tonnes",AppQt.Data!AL167,(AppQt.Data!AL167*ozton*AppQt.Data!AL$7)/1000000),"-")</f>
        <v>12.371760400000001</v>
      </c>
      <c r="AQ19" s="89">
        <f>IFERROR(IF($B$2="Tonnes",AppQt.Data!AM167,(AppQt.Data!AM167*ozton*AppQt.Data!AM$7)/1000000),"-")</f>
        <v>12.426437974000002</v>
      </c>
      <c r="AR19" s="89">
        <f>IFERROR(IF($B$2="Tonnes",AppQt.Data!AN167,(AppQt.Data!AN167*ozton*AppQt.Data!AN$7)/1000000),"-")</f>
        <v>17.344077109320004</v>
      </c>
      <c r="AS19" s="89">
        <f>IFERROR(IF($B$2="Tonnes",AppQt.Data!AO167,(AppQt.Data!AO167*ozton*AppQt.Data!AO$7)/1000000),"-")</f>
        <v>16.677955190951003</v>
      </c>
      <c r="AT19" s="89">
        <f>IFERROR(IF($B$2="Tonnes",AppQt.Data!AP167,(AppQt.Data!AP167*ozton*AppQt.Data!AP$7)/1000000),"-")</f>
        <v>12.745596550308351</v>
      </c>
      <c r="AU19" s="89">
        <f>IFERROR(IF($B$2="Tonnes",AppQt.Data!AQ167,(AppQt.Data!AQ167*ozton*AppQt.Data!AQ$7)/1000000),"-")</f>
        <v>11.94069848355506</v>
      </c>
      <c r="AV19" s="89">
        <f>IFERROR(IF($B$2="Tonnes",AppQt.Data!AR167,(AppQt.Data!AR167*ozton*AppQt.Data!AR$7)/1000000),"-")</f>
        <v>12.505629983996066</v>
      </c>
      <c r="AW19" s="89">
        <f>IFERROR(IF($B$2="Tonnes",AppQt.Data!AS167,(AppQt.Data!AS167*ozton*AppQt.Data!AS$7)/1000000),"-")</f>
        <v>17.788882621301322</v>
      </c>
      <c r="AX19" s="89">
        <f>IFERROR(IF($B$2="Tonnes",AppQt.Data!AT167,(AppQt.Data!AT167*ozton*AppQt.Data!AT$7)/1000000),"-")</f>
        <v>13.880421673181148</v>
      </c>
      <c r="AY19" s="89">
        <f>IFERROR(IF($B$2="Tonnes",AppQt.Data!AU167,(AppQt.Data!AU167*ozton*AppQt.Data!AU$7)/1000000),"-")</f>
        <v>14.333491653027217</v>
      </c>
      <c r="AZ19" s="89">
        <f>IFERROR(IF($B$2="Tonnes",AppQt.Data!AV167,(AppQt.Data!AV167*ozton*AppQt.Data!AV$7)/1000000),"-")</f>
        <v>13.48546778303583</v>
      </c>
      <c r="BA19" s="89">
        <f>IFERROR(IF($B$2="Tonnes",AppQt.Data!AW167,(AppQt.Data!AW167*ozton*AppQt.Data!AW$7)/1000000),"-")</f>
        <v>18.729242272466401</v>
      </c>
      <c r="BB19" s="89">
        <f>IFERROR(IF($B$2="Tonnes",AppQt.Data!AX167,(AppQt.Data!AX167*ozton*AppQt.Data!AX$7)/1000000),"-")</f>
        <v>13.49662367472602</v>
      </c>
      <c r="BC19" s="89">
        <f>IFERROR(IF($B$2="Tonnes",AppQt.Data!AY167,(AppQt.Data!AY167*ozton*AppQt.Data!AY$7)/1000000),"-")</f>
        <v>12.817711782227454</v>
      </c>
      <c r="BD19" s="89">
        <f>IFERROR(IF($B$2="Tonnes",AppQt.Data!AZ167,(AppQt.Data!AZ167*ozton*AppQt.Data!AZ$7)/1000000),"-")</f>
        <v>11.325728582089381</v>
      </c>
      <c r="BE19" s="89">
        <f>IFERROR(IF($B$2="Tonnes",AppQt.Data!BA167,(AppQt.Data!BA167*ozton*AppQt.Data!BA$7)/1000000),"-")</f>
        <v>16.786543799941775</v>
      </c>
      <c r="BF19" s="89">
        <f>IFERROR(IF($B$2="Tonnes",AppQt.Data!BB167,(AppQt.Data!BB167*ozton*AppQt.Data!BB$7)/1000000),"-")</f>
        <v>6.7981877345400443</v>
      </c>
      <c r="BG19" s="89">
        <f>IFERROR(IF($B$2="Tonnes",AppQt.Data!BC167,(AppQt.Data!BC167*ozton*AppQt.Data!BC$7)/1000000),"-")</f>
        <v>6.5853451059208767</v>
      </c>
      <c r="BH19" s="89">
        <f>IFERROR(IF($B$2="Tonnes",AppQt.Data!BD167,(AppQt.Data!BD167*ozton*AppQt.Data!BD$7)/1000000),"-")</f>
        <v>9.6317876865670353</v>
      </c>
      <c r="BI19" s="89">
        <f>IFERROR(IF($B$2="Tonnes",AppQt.Data!BE167,(AppQt.Data!BE167*ozton*AppQt.Data!BE$7)/1000000),"-")</f>
        <v>18.55591168898869</v>
      </c>
      <c r="BJ19" s="89">
        <f>IFERROR(IF($B$2="Tonnes",AppQt.Data!BF167,(AppQt.Data!BF167*ozton*AppQt.Data!BF$7)/1000000),"-")</f>
        <v>12.596488015988099</v>
      </c>
      <c r="BK19" s="89">
        <f>IFERROR(IF($B$2="Tonnes",AppQt.Data!BG167,(AppQt.Data!BG167*ozton*AppQt.Data!BG$7)/1000000),"-")</f>
        <v>3.2926725529604384</v>
      </c>
      <c r="BL19" s="90" t="str">
        <f t="shared" si="2"/>
        <v>▼</v>
      </c>
      <c r="BM19" s="91">
        <f t="shared" si="3"/>
        <v>-50</v>
      </c>
    </row>
    <row r="20" spans="1:65" ht="12.75" customHeight="1" x14ac:dyDescent="0.2">
      <c r="A20" s="40"/>
      <c r="B20" s="101" t="s">
        <v>98</v>
      </c>
      <c r="C20" s="89">
        <f>IFERROR(IF($B$2="Tonnes",AppAn.Data!L143,(AppAn.Data!L143*ozton*AppAn.Data!L$6)/1000000),"-")</f>
        <v>327.19435608846885</v>
      </c>
      <c r="D20" s="89">
        <f>IFERROR(IF($B$2="Tonnes",AppAn.Data!M143,(AppAn.Data!M143*ozton*AppAn.Data!M$6)/1000000),"-")</f>
        <v>301.43865697637409</v>
      </c>
      <c r="E20" s="89">
        <f>IFERROR(IF($B$2="Tonnes",AppAn.Data!N143,(AppAn.Data!N143*ozton*AppAn.Data!N$6)/1000000),"-")</f>
        <v>300.22293847323147</v>
      </c>
      <c r="F20" s="89">
        <f>IFERROR(IF($B$2="Tonnes",AppAn.Data!O143,(AppAn.Data!O143*ozton*AppAn.Data!O$6)/1000000),"-")</f>
        <v>388.89688450294233</v>
      </c>
      <c r="G20" s="89">
        <f>IFERROR(IF($B$2="Tonnes",AppAn.Data!P143,(AppAn.Data!P143*ozton*AppAn.Data!P$6)/1000000),"-")</f>
        <v>328.83960567531716</v>
      </c>
      <c r="H20" s="89">
        <f>IFERROR(IF($B$2="Tonnes",AppAn.Data!Q143,(AppAn.Data!Q143*ozton*AppAn.Data!Q$6)/1000000),"-")</f>
        <v>302.86637474635091</v>
      </c>
      <c r="I20" s="89">
        <f>IFERROR(IF($B$2="Tonnes",AppAn.Data!R143,(AppAn.Data!R143*ozton*AppAn.Data!R$6)/1000000),"-")</f>
        <v>229.00000741757668</v>
      </c>
      <c r="J20" s="89">
        <f>IFERROR(IF($B$2="Tonnes",AppAn.Data!S143,(AppAn.Data!S143*ozton*AppAn.Data!S$6)/1000000),"-")</f>
        <v>241.65834571577989</v>
      </c>
      <c r="K20" s="89">
        <f>IFERROR(IF($B$2="Tonnes",AppAn.Data!T143,(AppAn.Data!T143*ozton*AppAn.Data!T$6)/1000000),"-")</f>
        <v>258.86905831535034</v>
      </c>
      <c r="L20" s="89">
        <f>IFERROR(IF($B$2="Tonnes",AppAn.Data!U143,(AppAn.Data!U143*ozton*AppAn.Data!U$6)/1000000),"-")</f>
        <v>230.98783799646989</v>
      </c>
      <c r="M20" s="89">
        <f>IFERROR(IF($B$2="Tonnes",AppAn.Data!V143,(AppAn.Data!V143*ozton*AppAn.Data!V$6)/1000000),"-")</f>
        <v>170.50706723507318</v>
      </c>
      <c r="N20" s="90" t="str">
        <f t="shared" si="0"/>
        <v>▼</v>
      </c>
      <c r="O20" s="91">
        <f t="shared" si="1"/>
        <v>-26.183530391033404</v>
      </c>
      <c r="P20" s="40"/>
      <c r="Q20" s="89">
        <f>IFERROR(IF($B$2="Tonnes",AppQt.Data!M168,(AppQt.Data!M168*ozton*AppQt.Data!M$7)/1000000),"-")</f>
        <v>90.200367886492629</v>
      </c>
      <c r="R20" s="89">
        <f>IFERROR(IF($B$2="Tonnes",AppQt.Data!N168,(AppQt.Data!N168*ozton*AppQt.Data!N$7)/1000000),"-")</f>
        <v>85.117375694468194</v>
      </c>
      <c r="S20" s="89">
        <f>IFERROR(IF($B$2="Tonnes",AppQt.Data!O168,(AppQt.Data!O168*ozton*AppQt.Data!O$7)/1000000),"-")</f>
        <v>89.957497665722229</v>
      </c>
      <c r="T20" s="89">
        <f>IFERROR(IF($B$2="Tonnes",AppQt.Data!P168,(AppQt.Data!P168*ozton*AppQt.Data!P$7)/1000000),"-")</f>
        <v>61.919114841785749</v>
      </c>
      <c r="U20" s="89">
        <f>IFERROR(IF($B$2="Tonnes",AppQt.Data!Q168,(AppQt.Data!Q168*ozton*AppQt.Data!Q$7)/1000000),"-")</f>
        <v>79.183678607887401</v>
      </c>
      <c r="V20" s="89">
        <f>IFERROR(IF($B$2="Tonnes",AppQt.Data!R168,(AppQt.Data!R168*ozton*AppQt.Data!R$7)/1000000),"-")</f>
        <v>79.598742134606027</v>
      </c>
      <c r="W20" s="89">
        <f>IFERROR(IF($B$2="Tonnes",AppQt.Data!S168,(AppQt.Data!S168*ozton*AppQt.Data!S$7)/1000000),"-")</f>
        <v>77.827893006864542</v>
      </c>
      <c r="X20" s="89">
        <f>IFERROR(IF($B$2="Tonnes",AppQt.Data!T168,(AppQt.Data!T168*ozton*AppQt.Data!T$7)/1000000),"-")</f>
        <v>64.828343227016134</v>
      </c>
      <c r="Y20" s="89">
        <f>IFERROR(IF($B$2="Tonnes",AppQt.Data!U168,(AppQt.Data!U168*ozton*AppQt.Data!U$7)/1000000),"-")</f>
        <v>75.528258683308039</v>
      </c>
      <c r="Z20" s="89">
        <f>IFERROR(IF($B$2="Tonnes",AppQt.Data!V168,(AppQt.Data!V168*ozton*AppQt.Data!V$7)/1000000),"-")</f>
        <v>76.878708012561106</v>
      </c>
      <c r="AA20" s="89">
        <f>IFERROR(IF($B$2="Tonnes",AppQt.Data!W168,(AppQt.Data!W168*ozton*AppQt.Data!W$7)/1000000),"-")</f>
        <v>73.956073993224393</v>
      </c>
      <c r="AB20" s="89">
        <f>IFERROR(IF($B$2="Tonnes",AppQt.Data!X168,(AppQt.Data!X168*ozton*AppQt.Data!X$7)/1000000),"-")</f>
        <v>73.859897784137942</v>
      </c>
      <c r="AC20" s="89">
        <f>IFERROR(IF($B$2="Tonnes",AppQt.Data!Y168,(AppQt.Data!Y168*ozton*AppQt.Data!Y$7)/1000000),"-")</f>
        <v>86.552297119854117</v>
      </c>
      <c r="AD20" s="89">
        <f>IFERROR(IF($B$2="Tonnes",AppQt.Data!Z168,(AppQt.Data!Z168*ozton*AppQt.Data!Z$7)/1000000),"-")</f>
        <v>128.50801795703765</v>
      </c>
      <c r="AE20" s="89">
        <f>IFERROR(IF($B$2="Tonnes",AppQt.Data!AA168,(AppQt.Data!AA168*ozton*AppQt.Data!AA$7)/1000000),"-")</f>
        <v>89.998224718373635</v>
      </c>
      <c r="AF20" s="89">
        <f>IFERROR(IF($B$2="Tonnes",AppQt.Data!AB168,(AppQt.Data!AB168*ozton*AppQt.Data!AB$7)/1000000),"-")</f>
        <v>83.838344707676924</v>
      </c>
      <c r="AG20" s="89">
        <f>IFERROR(IF($B$2="Tonnes",AppQt.Data!AC168,(AppQt.Data!AC168*ozton*AppQt.Data!AC$7)/1000000),"-")</f>
        <v>102.71335303144274</v>
      </c>
      <c r="AH20" s="89">
        <f>IFERROR(IF($B$2="Tonnes",AppQt.Data!AD168,(AppQt.Data!AD168*ozton*AppQt.Data!AD$7)/1000000),"-")</f>
        <v>88.266217319466335</v>
      </c>
      <c r="AI20" s="89">
        <f>IFERROR(IF($B$2="Tonnes",AppQt.Data!AE168,(AppQt.Data!AE168*ozton*AppQt.Data!AE$7)/1000000),"-")</f>
        <v>68.182530745904842</v>
      </c>
      <c r="AJ20" s="89">
        <f>IFERROR(IF($B$2="Tonnes",AppQt.Data!AF168,(AppQt.Data!AF168*ozton*AppQt.Data!AF$7)/1000000),"-")</f>
        <v>69.677504578503246</v>
      </c>
      <c r="AK20" s="89">
        <f>IFERROR(IF($B$2="Tonnes",AppQt.Data!AG168,(AppQt.Data!AG168*ozton*AppQt.Data!AG$7)/1000000),"-")</f>
        <v>88.463765047505646</v>
      </c>
      <c r="AL20" s="89">
        <f>IFERROR(IF($B$2="Tonnes",AppQt.Data!AH168,(AppQt.Data!AH168*ozton*AppQt.Data!AH$7)/1000000),"-")</f>
        <v>77.507637835285863</v>
      </c>
      <c r="AM20" s="89">
        <f>IFERROR(IF($B$2="Tonnes",AppQt.Data!AI168,(AppQt.Data!AI168*ozton*AppQt.Data!AI$7)/1000000),"-")</f>
        <v>70.251798180629748</v>
      </c>
      <c r="AN20" s="89">
        <f>IFERROR(IF($B$2="Tonnes",AppQt.Data!AJ168,(AppQt.Data!AJ168*ozton*AppQt.Data!AJ$7)/1000000),"-")</f>
        <v>66.643173682929614</v>
      </c>
      <c r="AO20" s="89">
        <f>IFERROR(IF($B$2="Tonnes",AppQt.Data!AK168,(AppQt.Data!AK168*ozton*AppQt.Data!AK$7)/1000000),"-")</f>
        <v>65.957172221003631</v>
      </c>
      <c r="AP20" s="89">
        <f>IFERROR(IF($B$2="Tonnes",AppQt.Data!AL168,(AppQt.Data!AL168*ozton*AppQt.Data!AL$7)/1000000),"-")</f>
        <v>57.189809557016609</v>
      </c>
      <c r="AQ20" s="89">
        <f>IFERROR(IF($B$2="Tonnes",AppQt.Data!AM168,(AppQt.Data!AM168*ozton*AppQt.Data!AM$7)/1000000),"-")</f>
        <v>50.019998329524114</v>
      </c>
      <c r="AR20" s="89">
        <f>IFERROR(IF($B$2="Tonnes",AppQt.Data!AN168,(AppQt.Data!AN168*ozton*AppQt.Data!AN$7)/1000000),"-")</f>
        <v>55.833027310032328</v>
      </c>
      <c r="AS20" s="89">
        <f>IFERROR(IF($B$2="Tonnes",AppQt.Data!AO168,(AppQt.Data!AO168*ozton*AppQt.Data!AO$7)/1000000),"-")</f>
        <v>64.727405820058593</v>
      </c>
      <c r="AT20" s="89">
        <f>IFERROR(IF($B$2="Tonnes",AppQt.Data!AP168,(AppQt.Data!AP168*ozton*AppQt.Data!AP$7)/1000000),"-")</f>
        <v>61.372779031045198</v>
      </c>
      <c r="AU20" s="89">
        <f>IFERROR(IF($B$2="Tonnes",AppQt.Data!AQ168,(AppQt.Data!AQ168*ozton*AppQt.Data!AQ$7)/1000000),"-")</f>
        <v>53.631773241584014</v>
      </c>
      <c r="AV20" s="89">
        <f>IFERROR(IF($B$2="Tonnes",AppQt.Data!AR168,(AppQt.Data!AR168*ozton*AppQt.Data!AR$7)/1000000),"-")</f>
        <v>61.926387623092069</v>
      </c>
      <c r="AW20" s="89">
        <f>IFERROR(IF($B$2="Tonnes",AppQt.Data!AS168,(AppQt.Data!AS168*ozton*AppQt.Data!AS$7)/1000000),"-")</f>
        <v>60.11898378430616</v>
      </c>
      <c r="AX20" s="89">
        <f>IFERROR(IF($B$2="Tonnes",AppQt.Data!AT168,(AppQt.Data!AT168*ozton*AppQt.Data!AT$7)/1000000),"-")</f>
        <v>66.203426993304419</v>
      </c>
      <c r="AY20" s="89">
        <f>IFERROR(IF($B$2="Tonnes",AppQt.Data!AU168,(AppQt.Data!AU168*ozton*AppQt.Data!AU$7)/1000000),"-")</f>
        <v>67.603064522711236</v>
      </c>
      <c r="AZ20" s="89">
        <f>IFERROR(IF($B$2="Tonnes",AppQt.Data!AV168,(AppQt.Data!AV168*ozton*AppQt.Data!AV$7)/1000000),"-")</f>
        <v>64.943583015028523</v>
      </c>
      <c r="BA20" s="89">
        <f>IFERROR(IF($B$2="Tonnes",AppQt.Data!AW168,(AppQt.Data!AW168*ozton*AppQt.Data!AW$7)/1000000),"-")</f>
        <v>64.740558897099731</v>
      </c>
      <c r="BB20" s="89">
        <f>IFERROR(IF($B$2="Tonnes",AppQt.Data!AX168,(AppQt.Data!AX168*ozton*AppQt.Data!AX$7)/1000000),"-")</f>
        <v>59.997756388238628</v>
      </c>
      <c r="BC20" s="89">
        <f>IFERROR(IF($B$2="Tonnes",AppQt.Data!AY168,(AppQt.Data!AY168*ozton*AppQt.Data!AY$7)/1000000),"-")</f>
        <v>51.824883137334801</v>
      </c>
      <c r="BD20" s="89">
        <f>IFERROR(IF($B$2="Tonnes",AppQt.Data!AZ168,(AppQt.Data!AZ168*ozton*AppQt.Data!AZ$7)/1000000),"-")</f>
        <v>54.424639573796732</v>
      </c>
      <c r="BE20" s="89">
        <f>IFERROR(IF($B$2="Tonnes",AppQt.Data!BA168,(AppQt.Data!BA168*ozton*AppQt.Data!BA$7)/1000000),"-")</f>
        <v>56.044291837214999</v>
      </c>
      <c r="BF20" s="89">
        <f>IFERROR(IF($B$2="Tonnes",AppQt.Data!BB168,(AppQt.Data!BB168*ozton*AppQt.Data!BB$7)/1000000),"-")</f>
        <v>23.136291074171332</v>
      </c>
      <c r="BG20" s="89">
        <f>IFERROR(IF($B$2="Tonnes",AppQt.Data!BC168,(AppQt.Data!BC168*ozton*AppQt.Data!BC$7)/1000000),"-")</f>
        <v>44.611922348623139</v>
      </c>
      <c r="BH20" s="89">
        <f>IFERROR(IF($B$2="Tonnes",AppQt.Data!BD168,(AppQt.Data!BD168*ozton*AppQt.Data!BD$7)/1000000),"-")</f>
        <v>46.714561975063695</v>
      </c>
      <c r="BI20" s="89">
        <f>IFERROR(IF($B$2="Tonnes",AppQt.Data!BE168,(AppQt.Data!BE168*ozton*AppQt.Data!BE$7)/1000000),"-")</f>
        <v>53.901807949336899</v>
      </c>
      <c r="BJ20" s="89">
        <f>IFERROR(IF($B$2="Tonnes",AppQt.Data!BF168,(AppQt.Data!BF168*ozton*AppQt.Data!BF$7)/1000000),"-")</f>
        <v>44.928840159470582</v>
      </c>
      <c r="BK20" s="89">
        <f>IFERROR(IF($B$2="Tonnes",AppQt.Data!BG168,(AppQt.Data!BG168*ozton*AppQt.Data!BG$7)/1000000),"-")</f>
        <v>55.168235169964319</v>
      </c>
      <c r="BL20" s="90" t="str">
        <f t="shared" si="2"/>
        <v>▲</v>
      </c>
      <c r="BM20" s="91">
        <f t="shared" si="3"/>
        <v>23.662537424072649</v>
      </c>
    </row>
    <row r="21" spans="1:65" ht="12.75" customHeight="1" x14ac:dyDescent="0.2">
      <c r="A21" s="40"/>
      <c r="B21" s="31" t="s">
        <v>140</v>
      </c>
      <c r="C21" s="89">
        <f>IFERROR(IF($B$2="Tonnes",AppAn.Data!L144,(AppAn.Data!L144*ozton*AppAn.Data!L$6)/1000000),"-")</f>
        <v>84.462074313995856</v>
      </c>
      <c r="D21" s="89">
        <f>IFERROR(IF($B$2="Tonnes",AppAn.Data!M144,(AppAn.Data!M144*ozton*AppAn.Data!M$6)/1000000),"-")</f>
        <v>72.452524218590639</v>
      </c>
      <c r="E21" s="89">
        <f>IFERROR(IF($B$2="Tonnes",AppAn.Data!N144,(AppAn.Data!N144*ozton*AppAn.Data!N$6)/1000000),"-")</f>
        <v>65.930028500164184</v>
      </c>
      <c r="F21" s="89">
        <f>IFERROR(IF($B$2="Tonnes",AppAn.Data!O144,(AppAn.Data!O144*ozton*AppAn.Data!O$6)/1000000),"-")</f>
        <v>84.723777996539027</v>
      </c>
      <c r="G21" s="89">
        <f>IFERROR(IF($B$2="Tonnes",AppAn.Data!P144,(AppAn.Data!P144*ozton*AppAn.Data!P$6)/1000000),"-")</f>
        <v>84.024475910956085</v>
      </c>
      <c r="H21" s="89">
        <f>IFERROR(IF($B$2="Tonnes",AppAn.Data!Q144,(AppAn.Data!Q144*ozton*AppAn.Data!Q$6)/1000000),"-")</f>
        <v>84.427447428901701</v>
      </c>
      <c r="I21" s="89">
        <f>IFERROR(IF($B$2="Tonnes",AppAn.Data!R144,(AppAn.Data!R144*ozton*AppAn.Data!R$6)/1000000),"-")</f>
        <v>60.21567702210718</v>
      </c>
      <c r="J21" s="89">
        <f>IFERROR(IF($B$2="Tonnes",AppAn.Data!S144,(AppAn.Data!S144*ozton*AppAn.Data!S$6)/1000000),"-")</f>
        <v>54.376021169899104</v>
      </c>
      <c r="K21" s="89">
        <f>IFERROR(IF($B$2="Tonnes",AppAn.Data!T144,(AppAn.Data!T144*ozton*AppAn.Data!T$6)/1000000),"-")</f>
        <v>49.555482296940838</v>
      </c>
      <c r="L21" s="89">
        <f>IFERROR(IF($B$2="Tonnes",AppAn.Data!U144,(AppAn.Data!U144*ozton*AppAn.Data!U$6)/1000000),"-")</f>
        <v>46.003128047961553</v>
      </c>
      <c r="M21" s="89">
        <f>IFERROR(IF($B$2="Tonnes",AppAn.Data!V144,(AppAn.Data!V144*ozton*AppAn.Data!V$6)/1000000),"-")</f>
        <v>31.094898482228075</v>
      </c>
      <c r="N21" s="90" t="str">
        <f t="shared" si="0"/>
        <v>▼</v>
      </c>
      <c r="O21" s="91">
        <f t="shared" si="1"/>
        <v>-32.40699099893942</v>
      </c>
      <c r="P21" s="40"/>
      <c r="Q21" s="89">
        <f>IFERROR(IF($B$2="Tonnes",AppQt.Data!M169,(AppQt.Data!M169*ozton*AppQt.Data!M$7)/1000000),"-")</f>
        <v>20.484115316198832</v>
      </c>
      <c r="R21" s="89">
        <f>IFERROR(IF($B$2="Tonnes",AppQt.Data!N169,(AppQt.Data!N169*ozton*AppQt.Data!N$7)/1000000),"-")</f>
        <v>27.691450486600949</v>
      </c>
      <c r="S21" s="89">
        <f>IFERROR(IF($B$2="Tonnes",AppQt.Data!O169,(AppQt.Data!O169*ozton*AppQt.Data!O$7)/1000000),"-")</f>
        <v>22.475973729723691</v>
      </c>
      <c r="T21" s="89">
        <f>IFERROR(IF($B$2="Tonnes",AppQt.Data!P169,(AppQt.Data!P169*ozton*AppQt.Data!P$7)/1000000),"-")</f>
        <v>13.810534781472379</v>
      </c>
      <c r="U21" s="89">
        <f>IFERROR(IF($B$2="Tonnes",AppQt.Data!Q169,(AppQt.Data!Q169*ozton*AppQt.Data!Q$7)/1000000),"-")</f>
        <v>17.26305647089595</v>
      </c>
      <c r="V21" s="89">
        <f>IFERROR(IF($B$2="Tonnes",AppQt.Data!R169,(AppQt.Data!R169*ozton*AppQt.Data!R$7)/1000000),"-")</f>
        <v>23.537542525161502</v>
      </c>
      <c r="W21" s="89">
        <f>IFERROR(IF($B$2="Tonnes",AppQt.Data!S169,(AppQt.Data!S169*ozton*AppQt.Data!S$7)/1000000),"-")</f>
        <v>17.8384911050927</v>
      </c>
      <c r="X21" s="89">
        <f>IFERROR(IF($B$2="Tonnes",AppQt.Data!T169,(AppQt.Data!T169*ozton*AppQt.Data!T$7)/1000000),"-")</f>
        <v>13.813434117440497</v>
      </c>
      <c r="Y21" s="89">
        <f>IFERROR(IF($B$2="Tonnes",AppQt.Data!U169,(AppQt.Data!U169*ozton*AppQt.Data!U$7)/1000000),"-")</f>
        <v>15.756020690247643</v>
      </c>
      <c r="Z21" s="89">
        <f>IFERROR(IF($B$2="Tonnes",AppQt.Data!V169,(AppQt.Data!V169*ozton*AppQt.Data!V$7)/1000000),"-")</f>
        <v>19.923931605635975</v>
      </c>
      <c r="AA21" s="89">
        <f>IFERROR(IF($B$2="Tonnes",AppQt.Data!W169,(AppQt.Data!W169*ozton*AppQt.Data!W$7)/1000000),"-")</f>
        <v>15.568350363346157</v>
      </c>
      <c r="AB21" s="89">
        <f>IFERROR(IF($B$2="Tonnes",AppQt.Data!X169,(AppQt.Data!X169*ozton*AppQt.Data!X$7)/1000000),"-")</f>
        <v>14.681725840934408</v>
      </c>
      <c r="AC21" s="89">
        <f>IFERROR(IF($B$2="Tonnes",AppQt.Data!Y169,(AppQt.Data!Y169*ozton*AppQt.Data!Y$7)/1000000),"-")</f>
        <v>16.160483523304627</v>
      </c>
      <c r="AD21" s="89">
        <f>IFERROR(IF($B$2="Tonnes",AppQt.Data!Z169,(AppQt.Data!Z169*ozton*AppQt.Data!Z$7)/1000000),"-")</f>
        <v>30.220009217074551</v>
      </c>
      <c r="AE21" s="89">
        <f>IFERROR(IF($B$2="Tonnes",AppQt.Data!AA169,(AppQt.Data!AA169*ozton*AppQt.Data!AA$7)/1000000),"-")</f>
        <v>21.160448221496921</v>
      </c>
      <c r="AF21" s="89">
        <f>IFERROR(IF($B$2="Tonnes",AppQt.Data!AB169,(AppQt.Data!AB169*ozton*AppQt.Data!AB$7)/1000000),"-")</f>
        <v>17.182837034662921</v>
      </c>
      <c r="AG21" s="89">
        <f>IFERROR(IF($B$2="Tonnes",AppQt.Data!AC169,(AppQt.Data!AC169*ozton*AppQt.Data!AC$7)/1000000),"-")</f>
        <v>21.420011467053875</v>
      </c>
      <c r="AH21" s="89">
        <f>IFERROR(IF($B$2="Tonnes",AppQt.Data!AD169,(AppQt.Data!AD169*ozton*AppQt.Data!AD$7)/1000000),"-")</f>
        <v>22.590325994180358</v>
      </c>
      <c r="AI21" s="89">
        <f>IFERROR(IF($B$2="Tonnes",AppQt.Data!AE169,(AppQt.Data!AE169*ozton*AppQt.Data!AE$7)/1000000),"-")</f>
        <v>18.17087360531465</v>
      </c>
      <c r="AJ21" s="89">
        <f>IFERROR(IF($B$2="Tonnes",AppQt.Data!AF169,(AppQt.Data!AF169*ozton*AppQt.Data!AF$7)/1000000),"-")</f>
        <v>21.843264844407216</v>
      </c>
      <c r="AK21" s="89">
        <f>IFERROR(IF($B$2="Tonnes",AppQt.Data!AG169,(AppQt.Data!AG169*ozton*AppQt.Data!AG$7)/1000000),"-")</f>
        <v>22.126907607908599</v>
      </c>
      <c r="AL21" s="89">
        <f>IFERROR(IF($B$2="Tonnes",AppQt.Data!AH169,(AppQt.Data!AH169*ozton*AppQt.Data!AH$7)/1000000),"-")</f>
        <v>22.005033896244989</v>
      </c>
      <c r="AM21" s="89">
        <f>IFERROR(IF($B$2="Tonnes",AppQt.Data!AI169,(AppQt.Data!AI169*ozton*AppQt.Data!AI$7)/1000000),"-")</f>
        <v>19.206953377032153</v>
      </c>
      <c r="AN21" s="89">
        <f>IFERROR(IF($B$2="Tonnes",AppQt.Data!AJ169,(AppQt.Data!AJ169*ozton*AppQt.Data!AJ$7)/1000000),"-")</f>
        <v>21.08855254771597</v>
      </c>
      <c r="AO21" s="89">
        <f>IFERROR(IF($B$2="Tonnes",AppQt.Data!AK169,(AppQt.Data!AK169*ozton*AppQt.Data!AK$7)/1000000),"-")</f>
        <v>16.345670437001395</v>
      </c>
      <c r="AP21" s="89">
        <f>IFERROR(IF($B$2="Tonnes",AppQt.Data!AL169,(AppQt.Data!AL169*ozton*AppQt.Data!AL$7)/1000000),"-")</f>
        <v>15.71957401024974</v>
      </c>
      <c r="AQ21" s="89">
        <f>IFERROR(IF($B$2="Tonnes",AppQt.Data!AM169,(AppQt.Data!AM169*ozton*AppQt.Data!AM$7)/1000000),"-")</f>
        <v>13.101772654602048</v>
      </c>
      <c r="AR21" s="89">
        <f>IFERROR(IF($B$2="Tonnes",AppQt.Data!AN169,(AppQt.Data!AN169*ozton*AppQt.Data!AN$7)/1000000),"-")</f>
        <v>15.048659920253995</v>
      </c>
      <c r="AS21" s="89">
        <f>IFERROR(IF($B$2="Tonnes",AppQt.Data!AO169,(AppQt.Data!AO169*ozton*AppQt.Data!AO$7)/1000000),"-")</f>
        <v>13.321667530680449</v>
      </c>
      <c r="AT21" s="89">
        <f>IFERROR(IF($B$2="Tonnes",AppQt.Data!AP169,(AppQt.Data!AP169*ozton*AppQt.Data!AP$7)/1000000),"-")</f>
        <v>14.484370660378971</v>
      </c>
      <c r="AU21" s="89">
        <f>IFERROR(IF($B$2="Tonnes",AppQt.Data!AQ169,(AppQt.Data!AQ169*ozton*AppQt.Data!AQ$7)/1000000),"-")</f>
        <v>11.68326325561765</v>
      </c>
      <c r="AV21" s="89">
        <f>IFERROR(IF($B$2="Tonnes",AppQt.Data!AR169,(AppQt.Data!AR169*ozton*AppQt.Data!AR$7)/1000000),"-")</f>
        <v>14.886719723222033</v>
      </c>
      <c r="AW21" s="89">
        <f>IFERROR(IF($B$2="Tonnes",AppQt.Data!AS169,(AppQt.Data!AS169*ozton*AppQt.Data!AS$7)/1000000),"-")</f>
        <v>9.9546684356774797</v>
      </c>
      <c r="AX21" s="89">
        <f>IFERROR(IF($B$2="Tonnes",AppQt.Data!AT169,(AppQt.Data!AT169*ozton*AppQt.Data!AT$7)/1000000),"-")</f>
        <v>13.270823726965578</v>
      </c>
      <c r="AY21" s="89">
        <f>IFERROR(IF($B$2="Tonnes",AppQt.Data!AU169,(AppQt.Data!AU169*ozton*AppQt.Data!AU$7)/1000000),"-")</f>
        <v>14.625005120030162</v>
      </c>
      <c r="AZ21" s="89">
        <f>IFERROR(IF($B$2="Tonnes",AppQt.Data!AV169,(AppQt.Data!AV169*ozton*AppQt.Data!AV$7)/1000000),"-")</f>
        <v>11.704985014267614</v>
      </c>
      <c r="BA21" s="89">
        <f>IFERROR(IF($B$2="Tonnes",AppQt.Data!AW169,(AppQt.Data!AW169*ozton*AppQt.Data!AW$7)/1000000),"-")</f>
        <v>11.775869211166409</v>
      </c>
      <c r="BB21" s="89">
        <f>IFERROR(IF($B$2="Tonnes",AppQt.Data!AX169,(AppQt.Data!AX169*ozton*AppQt.Data!AX$7)/1000000),"-")</f>
        <v>11.674962048685774</v>
      </c>
      <c r="BC21" s="89">
        <f>IFERROR(IF($B$2="Tonnes",AppQt.Data!AY169,(AppQt.Data!AY169*ozton*AppQt.Data!AY$7)/1000000),"-")</f>
        <v>11.685917073452233</v>
      </c>
      <c r="BD21" s="89">
        <f>IFERROR(IF($B$2="Tonnes",AppQt.Data!AZ169,(AppQt.Data!AZ169*ozton*AppQt.Data!AZ$7)/1000000),"-")</f>
        <v>10.866379714657128</v>
      </c>
      <c r="BE21" s="89">
        <f>IFERROR(IF($B$2="Tonnes",AppQt.Data!BA169,(AppQt.Data!BA169*ozton*AppQt.Data!BA$7)/1000000),"-")</f>
        <v>9.4102609004794857</v>
      </c>
      <c r="BF21" s="89">
        <f>IFERROR(IF($B$2="Tonnes",AppQt.Data!BB169,(AppQt.Data!BB169*ozton*AppQt.Data!BB$7)/1000000),"-")</f>
        <v>2.9684016615988691</v>
      </c>
      <c r="BG21" s="89">
        <f>IFERROR(IF($B$2="Tonnes",AppQt.Data!BC169,(AppQt.Data!BC169*ozton*AppQt.Data!BC$7)/1000000),"-")</f>
        <v>9.6393455271675368</v>
      </c>
      <c r="BH21" s="89">
        <f>IFERROR(IF($B$2="Tonnes",AppQt.Data!BD169,(AppQt.Data!BD169*ozton*AppQt.Data!BD$7)/1000000),"-")</f>
        <v>9.076890392982186</v>
      </c>
      <c r="BI21" s="89">
        <f>IFERROR(IF($B$2="Tonnes",AppQt.Data!BE169,(AppQt.Data!BE169*ozton*AppQt.Data!BE$7)/1000000),"-")</f>
        <v>11.036504041593002</v>
      </c>
      <c r="BJ21" s="89">
        <f>IFERROR(IF($B$2="Tonnes",AppQt.Data!BF169,(AppQt.Data!BF169*ozton*AppQt.Data!BF$7)/1000000),"-")</f>
        <v>10.067484097365872</v>
      </c>
      <c r="BK21" s="89">
        <f>IFERROR(IF($B$2="Tonnes",AppQt.Data!BG169,(AppQt.Data!BG169*ozton*AppQt.Data!BG$7)/1000000),"-")</f>
        <v>10.990584400338047</v>
      </c>
      <c r="BL21" s="90" t="str">
        <f t="shared" si="2"/>
        <v>▲</v>
      </c>
      <c r="BM21" s="91">
        <f t="shared" si="3"/>
        <v>14.017952457064409</v>
      </c>
    </row>
    <row r="22" spans="1:65" ht="12.75" customHeight="1" x14ac:dyDescent="0.2">
      <c r="A22" s="40"/>
      <c r="B22" s="31" t="s">
        <v>141</v>
      </c>
      <c r="C22" s="89">
        <f>IFERROR(IF($B$2="Tonnes",AppAn.Data!L145,(AppAn.Data!L145*ozton*AppAn.Data!L$6)/1000000),"-")</f>
        <v>76.911041737927107</v>
      </c>
      <c r="D22" s="89">
        <f>IFERROR(IF($B$2="Tonnes",AppAn.Data!M145,(AppAn.Data!M145*ozton*AppAn.Data!M$6)/1000000),"-")</f>
        <v>68.221997717596395</v>
      </c>
      <c r="E22" s="89">
        <f>IFERROR(IF($B$2="Tonnes",AppAn.Data!N145,(AppAn.Data!N145*ozton*AppAn.Data!N$6)/1000000),"-")</f>
        <v>60.026815480297493</v>
      </c>
      <c r="F22" s="89">
        <f>IFERROR(IF($B$2="Tonnes",AppAn.Data!O145,(AppAn.Data!O145*ozton*AppAn.Data!O$6)/1000000),"-")</f>
        <v>78.476804495717147</v>
      </c>
      <c r="G22" s="89">
        <f>IFERROR(IF($B$2="Tonnes",AppAn.Data!P145,(AppAn.Data!P145*ozton*AppAn.Data!P$6)/1000000),"-")</f>
        <v>65.954507530993595</v>
      </c>
      <c r="H22" s="89">
        <f>IFERROR(IF($B$2="Tonnes",AppAn.Data!Q145,(AppAn.Data!Q145*ozton*AppAn.Data!Q$6)/1000000),"-")</f>
        <v>60.158434607045912</v>
      </c>
      <c r="I22" s="89">
        <f>IFERROR(IF($B$2="Tonnes",AppAn.Data!R145,(AppAn.Data!R145*ozton*AppAn.Data!R$6)/1000000),"-")</f>
        <v>51.227492053448771</v>
      </c>
      <c r="J22" s="89">
        <f>IFERROR(IF($B$2="Tonnes",AppAn.Data!S145,(AppAn.Data!S145*ozton*AppAn.Data!S$6)/1000000),"-")</f>
        <v>52.231121254872463</v>
      </c>
      <c r="K22" s="89">
        <f>IFERROR(IF($B$2="Tonnes",AppAn.Data!T145,(AppAn.Data!T145*ozton*AppAn.Data!T$6)/1000000),"-")</f>
        <v>41.944984123700571</v>
      </c>
      <c r="L22" s="89">
        <f>IFERROR(IF($B$2="Tonnes",AppAn.Data!U145,(AppAn.Data!U145*ozton*AppAn.Data!U$6)/1000000),"-")</f>
        <v>39.061322514014876</v>
      </c>
      <c r="M22" s="89">
        <f>IFERROR(IF($B$2="Tonnes",AppAn.Data!V145,(AppAn.Data!V145*ozton*AppAn.Data!V$6)/1000000),"-")</f>
        <v>26.733989792202618</v>
      </c>
      <c r="N22" s="90" t="str">
        <f t="shared" si="0"/>
        <v>▼</v>
      </c>
      <c r="O22" s="91">
        <f t="shared" si="1"/>
        <v>-31.558923068693623</v>
      </c>
      <c r="P22" s="40"/>
      <c r="Q22" s="89">
        <f>IFERROR(IF($B$2="Tonnes",AppQt.Data!M170,(AppQt.Data!M170*ozton*AppQt.Data!M$7)/1000000),"-")</f>
        <v>23.273109850090236</v>
      </c>
      <c r="R22" s="89">
        <f>IFERROR(IF($B$2="Tonnes",AppQt.Data!N170,(AppQt.Data!N170*ozton*AppQt.Data!N$7)/1000000),"-")</f>
        <v>20.344170759473087</v>
      </c>
      <c r="S22" s="89">
        <f>IFERROR(IF($B$2="Tonnes",AppQt.Data!O170,(AppQt.Data!O170*ozton*AppQt.Data!O$7)/1000000),"-")</f>
        <v>18.428679841779676</v>
      </c>
      <c r="T22" s="89">
        <f>IFERROR(IF($B$2="Tonnes",AppQt.Data!P170,(AppQt.Data!P170*ozton*AppQt.Data!P$7)/1000000),"-")</f>
        <v>14.865081286584108</v>
      </c>
      <c r="U22" s="89">
        <f>IFERROR(IF($B$2="Tonnes",AppQt.Data!Q170,(AppQt.Data!Q170*ozton*AppQt.Data!Q$7)/1000000),"-")</f>
        <v>24.289901856114096</v>
      </c>
      <c r="V22" s="89">
        <f>IFERROR(IF($B$2="Tonnes",AppQt.Data!R170,(AppQt.Data!R170*ozton*AppQt.Data!R$7)/1000000),"-")</f>
        <v>19.170456473739712</v>
      </c>
      <c r="W22" s="89">
        <f>IFERROR(IF($B$2="Tonnes",AppQt.Data!S170,(AppQt.Data!S170*ozton*AppQt.Data!S$7)/1000000),"-")</f>
        <v>12.951594409134254</v>
      </c>
      <c r="X22" s="89">
        <f>IFERROR(IF($B$2="Tonnes",AppQt.Data!T170,(AppQt.Data!T170*ozton*AppQt.Data!T$7)/1000000),"-")</f>
        <v>11.810044978608328</v>
      </c>
      <c r="Y22" s="89">
        <f>IFERROR(IF($B$2="Tonnes",AppQt.Data!U170,(AppQt.Data!U170*ozton*AppQt.Data!U$7)/1000000),"-")</f>
        <v>19.607305874495797</v>
      </c>
      <c r="Z22" s="89">
        <f>IFERROR(IF($B$2="Tonnes",AppQt.Data!V170,(AppQt.Data!V170*ozton*AppQt.Data!V$7)/1000000),"-")</f>
        <v>16.564983145360522</v>
      </c>
      <c r="AA22" s="89">
        <f>IFERROR(IF($B$2="Tonnes",AppQt.Data!W170,(AppQt.Data!W170*ozton*AppQt.Data!W$7)/1000000),"-")</f>
        <v>11.655031149102951</v>
      </c>
      <c r="AB22" s="89">
        <f>IFERROR(IF($B$2="Tonnes",AppQt.Data!X170,(AppQt.Data!X170*ozton*AppQt.Data!X$7)/1000000),"-")</f>
        <v>12.199495311338231</v>
      </c>
      <c r="AC22" s="89">
        <f>IFERROR(IF($B$2="Tonnes",AppQt.Data!Y170,(AppQt.Data!Y170*ozton*AppQt.Data!Y$7)/1000000),"-")</f>
        <v>20.409409708881093</v>
      </c>
      <c r="AD22" s="89">
        <f>IFERROR(IF($B$2="Tonnes",AppQt.Data!Z170,(AppQt.Data!Z170*ozton*AppQt.Data!Z$7)/1000000),"-")</f>
        <v>27.430007485452791</v>
      </c>
      <c r="AE22" s="89">
        <f>IFERROR(IF($B$2="Tonnes",AppQt.Data!AA170,(AppQt.Data!AA170*ozton*AppQt.Data!AA$7)/1000000),"-")</f>
        <v>16.187386457336785</v>
      </c>
      <c r="AF22" s="89">
        <f>IFERROR(IF($B$2="Tonnes",AppQt.Data!AB170,(AppQt.Data!AB170*ozton*AppQt.Data!AB$7)/1000000),"-")</f>
        <v>14.45000084404648</v>
      </c>
      <c r="AG22" s="89">
        <f>IFERROR(IF($B$2="Tonnes",AppQt.Data!AC170,(AppQt.Data!AC170*ozton*AppQt.Data!AC$7)/1000000),"-")</f>
        <v>21.191889650147175</v>
      </c>
      <c r="AH22" s="89">
        <f>IFERROR(IF($B$2="Tonnes",AppQt.Data!AD170,(AppQt.Data!AD170*ozton*AppQt.Data!AD$7)/1000000),"-")</f>
        <v>19.725724669332223</v>
      </c>
      <c r="AI22" s="89">
        <f>IFERROR(IF($B$2="Tonnes",AppQt.Data!AE170,(AppQt.Data!AE170*ozton*AppQt.Data!AE$7)/1000000),"-")</f>
        <v>12.446342214004932</v>
      </c>
      <c r="AJ22" s="89">
        <f>IFERROR(IF($B$2="Tonnes",AppQt.Data!AF170,(AppQt.Data!AF170*ozton*AppQt.Data!AF$7)/1000000),"-")</f>
        <v>12.590550997509263</v>
      </c>
      <c r="AK22" s="89">
        <f>IFERROR(IF($B$2="Tonnes",AppQt.Data!AG170,(AppQt.Data!AG170*ozton*AppQt.Data!AG$7)/1000000),"-")</f>
        <v>19.187483318339787</v>
      </c>
      <c r="AL22" s="89">
        <f>IFERROR(IF($B$2="Tonnes",AppQt.Data!AH170,(AppQt.Data!AH170*ozton*AppQt.Data!AH$7)/1000000),"-")</f>
        <v>17.169342684829363</v>
      </c>
      <c r="AM22" s="89">
        <f>IFERROR(IF($B$2="Tonnes",AppQt.Data!AI170,(AppQt.Data!AI170*ozton*AppQt.Data!AI$7)/1000000),"-")</f>
        <v>11.766196871818817</v>
      </c>
      <c r="AN22" s="89">
        <f>IFERROR(IF($B$2="Tonnes",AppQt.Data!AJ170,(AppQt.Data!AJ170*ozton*AppQt.Data!AJ$7)/1000000),"-")</f>
        <v>12.035411732057947</v>
      </c>
      <c r="AO22" s="89">
        <f>IFERROR(IF($B$2="Tonnes",AppQt.Data!AK170,(AppQt.Data!AK170*ozton*AppQt.Data!AK$7)/1000000),"-")</f>
        <v>18.901840492006976</v>
      </c>
      <c r="AP22" s="89">
        <f>IFERROR(IF($B$2="Tonnes",AppQt.Data!AL170,(AppQt.Data!AL170*ozton*AppQt.Data!AL$7)/1000000),"-")</f>
        <v>13.092583240688842</v>
      </c>
      <c r="AQ22" s="89">
        <f>IFERROR(IF($B$2="Tonnes",AppQt.Data!AM170,(AppQt.Data!AM170*ozton*AppQt.Data!AM$7)/1000000),"-")</f>
        <v>8.8436493005455947</v>
      </c>
      <c r="AR22" s="89">
        <f>IFERROR(IF($B$2="Tonnes",AppQt.Data!AN170,(AppQt.Data!AN170*ozton*AppQt.Data!AN$7)/1000000),"-")</f>
        <v>10.389419020207356</v>
      </c>
      <c r="AS22" s="89">
        <f>IFERROR(IF($B$2="Tonnes",AppQt.Data!AO170,(AppQt.Data!AO170*ozton*AppQt.Data!AO$7)/1000000),"-")</f>
        <v>17.488412899907935</v>
      </c>
      <c r="AT22" s="89">
        <f>IFERROR(IF($B$2="Tonnes",AppQt.Data!AP170,(AppQt.Data!AP170*ozton*AppQt.Data!AP$7)/1000000),"-")</f>
        <v>13.929693907067321</v>
      </c>
      <c r="AU22" s="89">
        <f>IFERROR(IF($B$2="Tonnes",AppQt.Data!AQ170,(AppQt.Data!AQ170*ozton*AppQt.Data!AQ$7)/1000000),"-")</f>
        <v>8.3828918203574805</v>
      </c>
      <c r="AV22" s="89">
        <f>IFERROR(IF($B$2="Tonnes",AppQt.Data!AR170,(AppQt.Data!AR170*ozton*AppQt.Data!AR$7)/1000000),"-")</f>
        <v>12.430122627539733</v>
      </c>
      <c r="AW22" s="89">
        <f>IFERROR(IF($B$2="Tonnes",AppQt.Data!AS170,(AppQt.Data!AS170*ozton*AppQt.Data!AS$7)/1000000),"-")</f>
        <v>11.773887987949699</v>
      </c>
      <c r="AX22" s="89">
        <f>IFERROR(IF($B$2="Tonnes",AppQt.Data!AT170,(AppQt.Data!AT170*ozton*AppQt.Data!AT$7)/1000000),"-")</f>
        <v>11.274958360823074</v>
      </c>
      <c r="AY22" s="89">
        <f>IFERROR(IF($B$2="Tonnes",AppQt.Data!AU170,(AppQt.Data!AU170*ozton*AppQt.Data!AU$7)/1000000),"-")</f>
        <v>8.2869779413833555</v>
      </c>
      <c r="AZ22" s="89">
        <f>IFERROR(IF($B$2="Tonnes",AppQt.Data!AV170,(AppQt.Data!AV170*ozton*AppQt.Data!AV$7)/1000000),"-")</f>
        <v>10.609159833544439</v>
      </c>
      <c r="BA22" s="89">
        <f>IFERROR(IF($B$2="Tonnes",AppQt.Data!AW170,(AppQt.Data!AW170*ozton*AppQt.Data!AW$7)/1000000),"-")</f>
        <v>12.3147386423994</v>
      </c>
      <c r="BB22" s="89">
        <f>IFERROR(IF($B$2="Tonnes",AppQt.Data!AX170,(AppQt.Data!AX170*ozton*AppQt.Data!AX$7)/1000000),"-")</f>
        <v>10.600502985168884</v>
      </c>
      <c r="BC22" s="89">
        <f>IFERROR(IF($B$2="Tonnes",AppQt.Data!AY170,(AppQt.Data!AY170*ozton*AppQt.Data!AY$7)/1000000),"-")</f>
        <v>6.4436614984098535</v>
      </c>
      <c r="BD22" s="89">
        <f>IFERROR(IF($B$2="Tonnes",AppQt.Data!AZ170,(AppQt.Data!AZ170*ozton*AppQt.Data!AZ$7)/1000000),"-")</f>
        <v>9.7024193880367431</v>
      </c>
      <c r="BE22" s="89">
        <f>IFERROR(IF($B$2="Tonnes",AppQt.Data!BA170,(AppQt.Data!BA170*ozton*AppQt.Data!BA$7)/1000000),"-")</f>
        <v>11.313825314901131</v>
      </c>
      <c r="BF22" s="89">
        <f>IFERROR(IF($B$2="Tonnes",AppQt.Data!BB170,(AppQt.Data!BB170*ozton*AppQt.Data!BB$7)/1000000),"-")</f>
        <v>2.1294514639712108</v>
      </c>
      <c r="BG22" s="89">
        <f>IFERROR(IF($B$2="Tonnes",AppQt.Data!BC170,(AppQt.Data!BC170*ozton*AppQt.Data!BC$7)/1000000),"-")</f>
        <v>5.1947804236426247</v>
      </c>
      <c r="BH22" s="89">
        <f>IFERROR(IF($B$2="Tonnes",AppQt.Data!BD170,(AppQt.Data!BD170*ozton*AppQt.Data!BD$7)/1000000),"-")</f>
        <v>8.0959325896876528</v>
      </c>
      <c r="BI22" s="89">
        <f>IFERROR(IF($B$2="Tonnes",AppQt.Data!BE170,(AppQt.Data!BE170*ozton*AppQt.Data!BE$7)/1000000),"-")</f>
        <v>10.669497987039318</v>
      </c>
      <c r="BJ22" s="89">
        <f>IFERROR(IF($B$2="Tonnes",AppQt.Data!BF170,(AppQt.Data!BF170*ozton*AppQt.Data!BF$7)/1000000),"-")</f>
        <v>8.7761971877367859</v>
      </c>
      <c r="BK22" s="89">
        <f>IFERROR(IF($B$2="Tonnes",AppQt.Data!BG170,(AppQt.Data!BG170*ozton*AppQt.Data!BG$7)/1000000),"-")</f>
        <v>10.121965431971985</v>
      </c>
      <c r="BL22" s="90" t="str">
        <f t="shared" si="2"/>
        <v>▲</v>
      </c>
      <c r="BM22" s="91">
        <f t="shared" si="3"/>
        <v>94.848763691813105</v>
      </c>
    </row>
    <row r="23" spans="1:65" ht="12.75" customHeight="1" x14ac:dyDescent="0.2">
      <c r="A23" s="40"/>
      <c r="B23" s="31" t="s">
        <v>142</v>
      </c>
      <c r="C23" s="89">
        <f>IFERROR(IF($B$2="Tonnes",AppAn.Data!L146,(AppAn.Data!L146*ozton*AppAn.Data!L$6)/1000000),"-")</f>
        <v>10.325047544770612</v>
      </c>
      <c r="D23" s="89">
        <f>IFERROR(IF($B$2="Tonnes",AppAn.Data!M146,(AppAn.Data!M146*ozton*AppAn.Data!M$6)/1000000),"-")</f>
        <v>9.6583240414213751</v>
      </c>
      <c r="E23" s="89">
        <f>IFERROR(IF($B$2="Tonnes",AppAn.Data!N146,(AppAn.Data!N146*ozton*AppAn.Data!N$6)/1000000),"-")</f>
        <v>9.305317103141352</v>
      </c>
      <c r="F23" s="89">
        <f>IFERROR(IF($B$2="Tonnes",AppAn.Data!O146,(AppAn.Data!O146*ozton*AppAn.Data!O$6)/1000000),"-")</f>
        <v>15.492936613620953</v>
      </c>
      <c r="G23" s="89">
        <f>IFERROR(IF($B$2="Tonnes",AppAn.Data!P146,(AppAn.Data!P146*ozton*AppAn.Data!P$6)/1000000),"-")</f>
        <v>17.764241511611072</v>
      </c>
      <c r="H23" s="89">
        <f>IFERROR(IF($B$2="Tonnes",AppAn.Data!Q146,(AppAn.Data!Q146*ozton*AppAn.Data!Q$6)/1000000),"-")</f>
        <v>16.165661183400001</v>
      </c>
      <c r="I23" s="89">
        <f>IFERROR(IF($B$2="Tonnes",AppAn.Data!R146,(AppAn.Data!R146*ozton*AppAn.Data!R$6)/1000000),"-")</f>
        <v>15.021358553835</v>
      </c>
      <c r="J23" s="89">
        <f>IFERROR(IF($B$2="Tonnes",AppAn.Data!S146,(AppAn.Data!S146*ozton*AppAn.Data!S$6)/1000000),"-")</f>
        <v>16.506703648797753</v>
      </c>
      <c r="K23" s="89">
        <f>IFERROR(IF($B$2="Tonnes",AppAn.Data!T146,(AppAn.Data!T146*ozton*AppAn.Data!T$6)/1000000),"-")</f>
        <v>17.002551092207639</v>
      </c>
      <c r="L23" s="89">
        <f>IFERROR(IF($B$2="Tonnes",AppAn.Data!U146,(AppAn.Data!U146*ozton*AppAn.Data!U$6)/1000000),"-")</f>
        <v>15.85331258084237</v>
      </c>
      <c r="M23" s="89">
        <f>IFERROR(IF($B$2="Tonnes",AppAn.Data!V146,(AppAn.Data!V146*ozton*AppAn.Data!V$6)/1000000),"-")</f>
        <v>13.032685966052126</v>
      </c>
      <c r="N23" s="90" t="str">
        <f t="shared" si="0"/>
        <v>▼</v>
      </c>
      <c r="O23" s="91">
        <f t="shared" si="1"/>
        <v>-17.792033055594803</v>
      </c>
      <c r="P23" s="40"/>
      <c r="Q23" s="89">
        <f>IFERROR(IF($B$2="Tonnes",AppQt.Data!M171,(AppQt.Data!M171*ozton*AppQt.Data!M$7)/1000000),"-")</f>
        <v>3.0609632633613666</v>
      </c>
      <c r="R23" s="89">
        <f>IFERROR(IF($B$2="Tonnes",AppQt.Data!N171,(AppQt.Data!N171*ozton*AppQt.Data!N$7)/1000000),"-")</f>
        <v>2.1220906966782493</v>
      </c>
      <c r="S23" s="89">
        <f>IFERROR(IF($B$2="Tonnes",AppQt.Data!O171,(AppQt.Data!O171*ozton*AppQt.Data!O$7)/1000000),"-")</f>
        <v>3.1528099482404199</v>
      </c>
      <c r="T23" s="89">
        <f>IFERROR(IF($B$2="Tonnes",AppQt.Data!P171,(AppQt.Data!P171*ozton*AppQt.Data!P$7)/1000000),"-")</f>
        <v>1.9891836364905764</v>
      </c>
      <c r="U23" s="89">
        <f>IFERROR(IF($B$2="Tonnes",AppQt.Data!Q171,(AppQt.Data!Q171*ozton*AppQt.Data!Q$7)/1000000),"-")</f>
        <v>2.9233371635140379</v>
      </c>
      <c r="V23" s="89">
        <f>IFERROR(IF($B$2="Tonnes",AppQt.Data!R171,(AppQt.Data!R171*ozton*AppQt.Data!R$7)/1000000),"-")</f>
        <v>2.0710033818864768</v>
      </c>
      <c r="W23" s="89">
        <f>IFERROR(IF($B$2="Tonnes",AppQt.Data!S171,(AppQt.Data!S171*ozton*AppQt.Data!S$7)/1000000),"-")</f>
        <v>2.7295827616015789</v>
      </c>
      <c r="X23" s="89">
        <f>IFERROR(IF($B$2="Tonnes",AppQt.Data!T171,(AppQt.Data!T171*ozton*AppQt.Data!T$7)/1000000),"-")</f>
        <v>1.9344007344192811</v>
      </c>
      <c r="Y23" s="89">
        <f>IFERROR(IF($B$2="Tonnes",AppQt.Data!U171,(AppQt.Data!U171*ozton*AppQt.Data!U$7)/1000000),"-")</f>
        <v>2.6751667667268109</v>
      </c>
      <c r="Z23" s="89">
        <f>IFERROR(IF($B$2="Tonnes",AppQt.Data!V171,(AppQt.Data!V171*ozton*AppQt.Data!V$7)/1000000),"-")</f>
        <v>2.1200188979318821</v>
      </c>
      <c r="AA23" s="89">
        <f>IFERROR(IF($B$2="Tonnes",AppQt.Data!W171,(AppQt.Data!W171*ozton*AppQt.Data!W$7)/1000000),"-")</f>
        <v>2.5378767179229742</v>
      </c>
      <c r="AB23" s="89">
        <f>IFERROR(IF($B$2="Tonnes",AppQt.Data!X171,(AppQt.Data!X171*ozton*AppQt.Data!X$7)/1000000),"-")</f>
        <v>1.9722547205596843</v>
      </c>
      <c r="AC23" s="89">
        <f>IFERROR(IF($B$2="Tonnes",AppQt.Data!Y171,(AppQt.Data!Y171*ozton*AppQt.Data!Y$7)/1000000),"-")</f>
        <v>4.7816618174999999</v>
      </c>
      <c r="AD23" s="89">
        <f>IFERROR(IF($B$2="Tonnes",AppQt.Data!Z171,(AppQt.Data!Z171*ozton*AppQt.Data!Z$7)/1000000),"-")</f>
        <v>4.7382398604037492</v>
      </c>
      <c r="AE23" s="89">
        <f>IFERROR(IF($B$2="Tonnes",AppQt.Data!AA171,(AppQt.Data!AA171*ozton*AppQt.Data!AA$7)/1000000),"-")</f>
        <v>2.8556195086294567</v>
      </c>
      <c r="AF23" s="89">
        <f>IFERROR(IF($B$2="Tonnes",AppQt.Data!AB171,(AppQt.Data!AB171*ozton*AppQt.Data!AB$7)/1000000),"-")</f>
        <v>3.1174154270877472</v>
      </c>
      <c r="AG23" s="89">
        <f>IFERROR(IF($B$2="Tonnes",AppQt.Data!AC171,(AppQt.Data!AC171*ozton*AppQt.Data!AC$7)/1000000),"-")</f>
        <v>4.9445693420000012</v>
      </c>
      <c r="AH23" s="89">
        <f>IFERROR(IF($B$2="Tonnes",AppQt.Data!AD171,(AppQt.Data!AD171*ozton*AppQt.Data!AD$7)/1000000),"-")</f>
        <v>4.6855247433185703</v>
      </c>
      <c r="AI23" s="89">
        <f>IFERROR(IF($B$2="Tonnes",AppQt.Data!AE171,(AppQt.Data!AE171*ozton*AppQt.Data!AE$7)/1000000),"-")</f>
        <v>3.4012254792047534</v>
      </c>
      <c r="AJ23" s="89">
        <f>IFERROR(IF($B$2="Tonnes",AppQt.Data!AF171,(AppQt.Data!AF171*ozton*AppQt.Data!AF$7)/1000000),"-")</f>
        <v>4.732921947087747</v>
      </c>
      <c r="AK23" s="89">
        <f>IFERROR(IF($B$2="Tonnes",AppQt.Data!AG171,(AppQt.Data!AG171*ozton*AppQt.Data!AG$7)/1000000),"-")</f>
        <v>4.5868251099000004</v>
      </c>
      <c r="AL23" s="89">
        <f>IFERROR(IF($B$2="Tonnes",AppQt.Data!AH171,(AppQt.Data!AH171*ozton*AppQt.Data!AH$7)/1000000),"-")</f>
        <v>4.2435050080000005</v>
      </c>
      <c r="AM23" s="89">
        <f>IFERROR(IF($B$2="Tonnes",AppQt.Data!AI171,(AppQt.Data!AI171*ozton*AppQt.Data!AI$7)/1000000),"-")</f>
        <v>2.9451994770000001</v>
      </c>
      <c r="AN23" s="89">
        <f>IFERROR(IF($B$2="Tonnes",AppQt.Data!AJ171,(AppQt.Data!AJ171*ozton*AppQt.Data!AJ$7)/1000000),"-")</f>
        <v>4.3901315885000001</v>
      </c>
      <c r="AO23" s="89">
        <f>IFERROR(IF($B$2="Tonnes",AppQt.Data!AK171,(AppQt.Data!AK171*ozton*AppQt.Data!AK$7)/1000000),"-")</f>
        <v>4.1148918493100002</v>
      </c>
      <c r="AP23" s="89">
        <f>IFERROR(IF($B$2="Tonnes",AppQt.Data!AL171,(AppQt.Data!AL171*ozton*AppQt.Data!AL$7)/1000000),"-")</f>
        <v>4.005535257600001</v>
      </c>
      <c r="AQ23" s="89">
        <f>IFERROR(IF($B$2="Tonnes",AppQt.Data!AM171,(AppQt.Data!AM171*ozton*AppQt.Data!AM$7)/1000000),"-")</f>
        <v>2.8508286279500004</v>
      </c>
      <c r="AR23" s="89">
        <f>IFERROR(IF($B$2="Tonnes",AppQt.Data!AN171,(AppQt.Data!AN171*ozton*AppQt.Data!AN$7)/1000000),"-")</f>
        <v>4.0501028189749997</v>
      </c>
      <c r="AS23" s="89">
        <f>IFERROR(IF($B$2="Tonnes",AppQt.Data!AO171,(AppQt.Data!AO171*ozton*AppQt.Data!AO$7)/1000000),"-")</f>
        <v>4.6471143537290001</v>
      </c>
      <c r="AT23" s="89">
        <f>IFERROR(IF($B$2="Tonnes",AppQt.Data!AP171,(AppQt.Data!AP171*ozton*AppQt.Data!AP$7)/1000000),"-")</f>
        <v>4.4495570760000005</v>
      </c>
      <c r="AU23" s="89">
        <f>IFERROR(IF($B$2="Tonnes",AppQt.Data!AQ171,(AppQt.Data!AQ171*ozton*AppQt.Data!AQ$7)/1000000),"-")</f>
        <v>2.9801656450575003</v>
      </c>
      <c r="AV23" s="89">
        <f>IFERROR(IF($B$2="Tonnes",AppQt.Data!AR171,(AppQt.Data!AR171*ozton*AppQt.Data!AR$7)/1000000),"-")</f>
        <v>4.4298665740112497</v>
      </c>
      <c r="AW23" s="89">
        <f>IFERROR(IF($B$2="Tonnes",AppQt.Data!AS171,(AppQt.Data!AS171*ozton*AppQt.Data!AS$7)/1000000),"-")</f>
        <v>4.3843603013657004</v>
      </c>
      <c r="AX23" s="89">
        <f>IFERROR(IF($B$2="Tonnes",AppQt.Data!AT171,(AppQt.Data!AT171*ozton*AppQt.Data!AT$7)/1000000),"-")</f>
        <v>4.9255643910000018</v>
      </c>
      <c r="AY23" s="89">
        <f>IFERROR(IF($B$2="Tonnes",AppQt.Data!AU171,(AppQt.Data!AU171*ozton*AppQt.Data!AU$7)/1000000),"-")</f>
        <v>3.3438180618601248</v>
      </c>
      <c r="AZ23" s="89">
        <f>IFERROR(IF($B$2="Tonnes",AppQt.Data!AV171,(AppQt.Data!AV171*ozton*AppQt.Data!AV$7)/1000000),"-")</f>
        <v>4.3488083379818123</v>
      </c>
      <c r="BA23" s="89">
        <f>IFERROR(IF($B$2="Tonnes",AppQt.Data!AW171,(AppQt.Data!AW171*ozton*AppQt.Data!AW$7)/1000000),"-")</f>
        <v>4.5749393785572758</v>
      </c>
      <c r="BB23" s="89">
        <f>IFERROR(IF($B$2="Tonnes",AppQt.Data!AX171,(AppQt.Data!AX171*ozton*AppQt.Data!AX$7)/1000000),"-")</f>
        <v>4.4831269356568004</v>
      </c>
      <c r="BC23" s="89">
        <f>IFERROR(IF($B$2="Tonnes",AppQt.Data!AY171,(AppQt.Data!AY171*ozton*AppQt.Data!AY$7)/1000000),"-")</f>
        <v>2.7592551141263058</v>
      </c>
      <c r="BD23" s="89">
        <f>IFERROR(IF($B$2="Tonnes",AppQt.Data!AZ171,(AppQt.Data!AZ171*ozton*AppQt.Data!AZ$7)/1000000),"-")</f>
        <v>4.0359911525019916</v>
      </c>
      <c r="BE23" s="89">
        <f>IFERROR(IF($B$2="Tonnes",AppQt.Data!BA171,(AppQt.Data!BA171*ozton*AppQt.Data!BA$7)/1000000),"-")</f>
        <v>4.1558296289004835</v>
      </c>
      <c r="BF23" s="89">
        <f>IFERROR(IF($B$2="Tonnes",AppQt.Data!BB171,(AppQt.Data!BB171*ozton*AppQt.Data!BB$7)/1000000),"-")</f>
        <v>2.9652356890472813</v>
      </c>
      <c r="BG23" s="89">
        <f>IFERROR(IF($B$2="Tonnes",AppQt.Data!BC171,(AppQt.Data!BC171*ozton*AppQt.Data!BC$7)/1000000),"-")</f>
        <v>2.5197110369774101</v>
      </c>
      <c r="BH23" s="89">
        <f>IFERROR(IF($B$2="Tonnes",AppQt.Data!BD171,(AppQt.Data!BD171*ozton*AppQt.Data!BD$7)/1000000),"-")</f>
        <v>3.3919096111269522</v>
      </c>
      <c r="BI23" s="89">
        <f>IFERROR(IF($B$2="Tonnes",AppQt.Data!BE171,(AppQt.Data!BE171*ozton*AppQt.Data!BE$7)/1000000),"-")</f>
        <v>4.5168111029939997</v>
      </c>
      <c r="BJ23" s="89">
        <f>IFERROR(IF($B$2="Tonnes",AppQt.Data!BF171,(AppQt.Data!BF171*ozton*AppQt.Data!BF$7)/1000000),"-")</f>
        <v>3.1356182127748449</v>
      </c>
      <c r="BK23" s="89">
        <f>IFERROR(IF($B$2="Tonnes",AppQt.Data!BG171,(AppQt.Data!BG171*ozton*AppQt.Data!BG$7)/1000000),"-")</f>
        <v>3.3637349503539271</v>
      </c>
      <c r="BL23" s="90" t="str">
        <f t="shared" si="2"/>
        <v>▲</v>
      </c>
      <c r="BM23" s="91">
        <f t="shared" si="3"/>
        <v>33.49685344828228</v>
      </c>
    </row>
    <row r="24" spans="1:65" ht="12.75" customHeight="1" x14ac:dyDescent="0.2">
      <c r="A24" s="40"/>
      <c r="B24" s="31" t="s">
        <v>143</v>
      </c>
      <c r="C24" s="89">
        <f>IFERROR(IF($B$2="Tonnes",AppAn.Data!L147,(AppAn.Data!L147*ozton*AppAn.Data!L$6)/1000000),"-")</f>
        <v>55.339952257951467</v>
      </c>
      <c r="D24" s="89">
        <f>IFERROR(IF($B$2="Tonnes",AppAn.Data!M147,(AppAn.Data!M147*ozton*AppAn.Data!M$6)/1000000),"-")</f>
        <v>36.400470865255002</v>
      </c>
      <c r="E24" s="89">
        <f>IFERROR(IF($B$2="Tonnes",AppAn.Data!N147,(AppAn.Data!N147*ozton*AppAn.Data!N$6)/1000000),"-")</f>
        <v>44.206453539694998</v>
      </c>
      <c r="F24" s="89">
        <f>IFERROR(IF($B$2="Tonnes",AppAn.Data!O147,(AppAn.Data!O147*ozton*AppAn.Data!O$6)/1000000),"-")</f>
        <v>52.76574880144279</v>
      </c>
      <c r="G24" s="89">
        <f>IFERROR(IF($B$2="Tonnes",AppAn.Data!P147,(AppAn.Data!P147*ozton*AppAn.Data!P$6)/1000000),"-")</f>
        <v>51.137365926552263</v>
      </c>
      <c r="H24" s="89">
        <f>IFERROR(IF($B$2="Tonnes",AppAn.Data!Q147,(AppAn.Data!Q147*ozton*AppAn.Data!Q$6)/1000000),"-")</f>
        <v>43.174315203125751</v>
      </c>
      <c r="I24" s="89">
        <f>IFERROR(IF($B$2="Tonnes",AppAn.Data!R147,(AppAn.Data!R147*ozton*AppAn.Data!R$6)/1000000),"-")</f>
        <v>28.206745498999751</v>
      </c>
      <c r="J24" s="89">
        <f>IFERROR(IF($B$2="Tonnes",AppAn.Data!S147,(AppAn.Data!S147*ozton*AppAn.Data!S$6)/1000000),"-")</f>
        <v>24.456547204749736</v>
      </c>
      <c r="K24" s="89">
        <f>IFERROR(IF($B$2="Tonnes",AppAn.Data!T147,(AppAn.Data!T147*ozton*AppAn.Data!T$6)/1000000),"-")</f>
        <v>27.22803645027626</v>
      </c>
      <c r="L24" s="89">
        <f>IFERROR(IF($B$2="Tonnes",AppAn.Data!U147,(AppAn.Data!U147*ozton*AppAn.Data!U$6)/1000000),"-")</f>
        <v>28.974319376538631</v>
      </c>
      <c r="M24" s="89">
        <f>IFERROR(IF($B$2="Tonnes",AppAn.Data!V147,(AppAn.Data!V147*ozton*AppAn.Data!V$6)/1000000),"-")</f>
        <v>21.876519547143076</v>
      </c>
      <c r="N24" s="90" t="str">
        <f t="shared" si="0"/>
        <v>▼</v>
      </c>
      <c r="O24" s="91">
        <f t="shared" si="1"/>
        <v>-24.496864748246182</v>
      </c>
      <c r="P24" s="40"/>
      <c r="Q24" s="89">
        <f>IFERROR(IF($B$2="Tonnes",AppQt.Data!M172,(AppQt.Data!M172*ozton*AppQt.Data!M$7)/1000000),"-")</f>
        <v>18.315472302371699</v>
      </c>
      <c r="R24" s="89">
        <f>IFERROR(IF($B$2="Tonnes",AppQt.Data!N172,(AppQt.Data!N172*ozton*AppQt.Data!N$7)/1000000),"-")</f>
        <v>9.5314684270548629</v>
      </c>
      <c r="S24" s="89">
        <f>IFERROR(IF($B$2="Tonnes",AppQt.Data!O172,(AppQt.Data!O172*ozton*AppQt.Data!O$7)/1000000),"-")</f>
        <v>15.861200933128575</v>
      </c>
      <c r="T24" s="89">
        <f>IFERROR(IF($B$2="Tonnes",AppQt.Data!P172,(AppQt.Data!P172*ozton*AppQt.Data!P$7)/1000000),"-")</f>
        <v>11.631810595396338</v>
      </c>
      <c r="U24" s="89">
        <f>IFERROR(IF($B$2="Tonnes",AppQt.Data!Q172,(AppQt.Data!Q172*ozton*AppQt.Data!Q$7)/1000000),"-")</f>
        <v>9.0019295202075433</v>
      </c>
      <c r="V24" s="89">
        <f>IFERROR(IF($B$2="Tonnes",AppQt.Data!R172,(AppQt.Data!R172*ozton*AppQt.Data!R$7)/1000000),"-")</f>
        <v>8.3344845511525829</v>
      </c>
      <c r="W24" s="89">
        <f>IFERROR(IF($B$2="Tonnes",AppQt.Data!S172,(AppQt.Data!S172*ozton*AppQt.Data!S$7)/1000000),"-")</f>
        <v>9.5190837568970608</v>
      </c>
      <c r="X24" s="89">
        <f>IFERROR(IF($B$2="Tonnes",AppQt.Data!T172,(AppQt.Data!T172*ozton*AppQt.Data!T$7)/1000000),"-")</f>
        <v>9.5449730369978187</v>
      </c>
      <c r="Y24" s="89">
        <f>IFERROR(IF($B$2="Tonnes",AppQt.Data!U172,(AppQt.Data!U172*ozton*AppQt.Data!U$7)/1000000),"-")</f>
        <v>10.308801153436457</v>
      </c>
      <c r="Z24" s="89">
        <f>IFERROR(IF($B$2="Tonnes",AppQt.Data!V172,(AppQt.Data!V172*ozton*AppQt.Data!V$7)/1000000),"-")</f>
        <v>9.3373565033857435</v>
      </c>
      <c r="AA24" s="89">
        <f>IFERROR(IF($B$2="Tonnes",AppQt.Data!W172,(AppQt.Data!W172*ozton*AppQt.Data!W$7)/1000000),"-")</f>
        <v>11.703238087356109</v>
      </c>
      <c r="AB24" s="89">
        <f>IFERROR(IF($B$2="Tonnes",AppQt.Data!X172,(AppQt.Data!X172*ozton*AppQt.Data!X$7)/1000000),"-")</f>
        <v>12.857057795516688</v>
      </c>
      <c r="AC24" s="89">
        <f>IFERROR(IF($B$2="Tonnes",AppQt.Data!Y172,(AppQt.Data!Y172*ozton*AppQt.Data!Y$7)/1000000),"-")</f>
        <v>12.654897296900394</v>
      </c>
      <c r="AD24" s="89">
        <f>IFERROR(IF($B$2="Tonnes",AppQt.Data!Z172,(AppQt.Data!Z172*ozton*AppQt.Data!Z$7)/1000000),"-")</f>
        <v>15.843026511911228</v>
      </c>
      <c r="AE24" s="89">
        <f>IFERROR(IF($B$2="Tonnes",AppQt.Data!AA172,(AppQt.Data!AA172*ozton*AppQt.Data!AA$7)/1000000),"-")</f>
        <v>12.709641757941048</v>
      </c>
      <c r="AF24" s="89">
        <f>IFERROR(IF($B$2="Tonnes",AppQt.Data!AB172,(AppQt.Data!AB172*ozton*AppQt.Data!AB$7)/1000000),"-")</f>
        <v>11.558183234690128</v>
      </c>
      <c r="AG24" s="89">
        <f>IFERROR(IF($B$2="Tonnes",AppQt.Data!AC172,(AppQt.Data!AC172*ozton*AppQt.Data!AC$7)/1000000),"-")</f>
        <v>14.71411934533192</v>
      </c>
      <c r="AH24" s="89">
        <f>IFERROR(IF($B$2="Tonnes",AppQt.Data!AD172,(AppQt.Data!AD172*ozton*AppQt.Data!AD$7)/1000000),"-")</f>
        <v>12.995328595709045</v>
      </c>
      <c r="AI24" s="89">
        <f>IFERROR(IF($B$2="Tonnes",AppQt.Data!AE172,(AppQt.Data!AE172*ozton*AppQt.Data!AE$7)/1000000),"-")</f>
        <v>12.535432790094672</v>
      </c>
      <c r="AJ24" s="89">
        <f>IFERROR(IF($B$2="Tonnes",AppQt.Data!AF172,(AppQt.Data!AF172*ozton*AppQt.Data!AF$7)/1000000),"-")</f>
        <v>10.892485195416633</v>
      </c>
      <c r="AK24" s="89">
        <f>IFERROR(IF($B$2="Tonnes",AppQt.Data!AG172,(AppQt.Data!AG172*ozton*AppQt.Data!AG$7)/1000000),"-")</f>
        <v>10.413015304184935</v>
      </c>
      <c r="AL24" s="89">
        <f>IFERROR(IF($B$2="Tonnes",AppQt.Data!AH172,(AppQt.Data!AH172*ozton*AppQt.Data!AH$7)/1000000),"-")</f>
        <v>10.082875685289826</v>
      </c>
      <c r="AM24" s="89">
        <f>IFERROR(IF($B$2="Tonnes",AppQt.Data!AI172,(AppQt.Data!AI172*ozton*AppQt.Data!AI$7)/1000000),"-")</f>
        <v>13.267595740806938</v>
      </c>
      <c r="AN24" s="89">
        <f>IFERROR(IF($B$2="Tonnes",AppQt.Data!AJ172,(AppQt.Data!AJ172*ozton*AppQt.Data!AJ$7)/1000000),"-")</f>
        <v>9.4108284728440488</v>
      </c>
      <c r="AO24" s="89">
        <f>IFERROR(IF($B$2="Tonnes",AppQt.Data!AK172,(AppQt.Data!AK172*ozton*AppQt.Data!AK$7)/1000000),"-")</f>
        <v>7.2343935758723497</v>
      </c>
      <c r="AP24" s="89">
        <f>IFERROR(IF($B$2="Tonnes",AppQt.Data!AL172,(AppQt.Data!AL172*ozton*AppQt.Data!AL$7)/1000000),"-")</f>
        <v>6.4206111181786669</v>
      </c>
      <c r="AQ24" s="89">
        <f>IFERROR(IF($B$2="Tonnes",AppQt.Data!AM172,(AppQt.Data!AM172*ozton*AppQt.Data!AM$7)/1000000),"-")</f>
        <v>7.7638409338522782</v>
      </c>
      <c r="AR24" s="89">
        <f>IFERROR(IF($B$2="Tonnes",AppQt.Data!AN172,(AppQt.Data!AN172*ozton*AppQt.Data!AN$7)/1000000),"-")</f>
        <v>6.7878998710964566</v>
      </c>
      <c r="AS24" s="89">
        <f>IFERROR(IF($B$2="Tonnes",AppQt.Data!AO172,(AppQt.Data!AO172*ozton*AppQt.Data!AO$7)/1000000),"-")</f>
        <v>6.2343517417009764</v>
      </c>
      <c r="AT24" s="89">
        <f>IFERROR(IF($B$2="Tonnes",AppQt.Data!AP172,(AppQt.Data!AP172*ozton*AppQt.Data!AP$7)/1000000),"-")</f>
        <v>5.1699328129366151</v>
      </c>
      <c r="AU24" s="89">
        <f>IFERROR(IF($B$2="Tonnes",AppQt.Data!AQ172,(AppQt.Data!AQ172*ozton*AppQt.Data!AQ$7)/1000000),"-")</f>
        <v>7.0197536069986404</v>
      </c>
      <c r="AV24" s="89">
        <f>IFERROR(IF($B$2="Tonnes",AppQt.Data!AR172,(AppQt.Data!AR172*ozton*AppQt.Data!AR$7)/1000000),"-")</f>
        <v>6.0325090431135049</v>
      </c>
      <c r="AW24" s="89">
        <f>IFERROR(IF($B$2="Tonnes",AppQt.Data!AS172,(AppQt.Data!AS172*ozton*AppQt.Data!AS$7)/1000000),"-")</f>
        <v>6.5479522190407744</v>
      </c>
      <c r="AX24" s="89">
        <f>IFERROR(IF($B$2="Tonnes",AppQt.Data!AT172,(AppQt.Data!AT172*ozton*AppQt.Data!AT$7)/1000000),"-")</f>
        <v>5.6722410154843637</v>
      </c>
      <c r="AY24" s="89">
        <f>IFERROR(IF($B$2="Tonnes",AppQt.Data!AU172,(AppQt.Data!AU172*ozton*AppQt.Data!AU$7)/1000000),"-")</f>
        <v>8.1584794939247285</v>
      </c>
      <c r="AZ24" s="89">
        <f>IFERROR(IF($B$2="Tonnes",AppQt.Data!AV172,(AppQt.Data!AV172*ozton*AppQt.Data!AV$7)/1000000),"-")</f>
        <v>6.8493637218263972</v>
      </c>
      <c r="BA24" s="89">
        <f>IFERROR(IF($B$2="Tonnes",AppQt.Data!AW172,(AppQt.Data!AW172*ozton*AppQt.Data!AW$7)/1000000),"-")</f>
        <v>7.483403067893982</v>
      </c>
      <c r="BB24" s="89">
        <f>IFERROR(IF($B$2="Tonnes",AppQt.Data!AX172,(AppQt.Data!AX172*ozton*AppQt.Data!AX$7)/1000000),"-")</f>
        <v>6.040798688830276</v>
      </c>
      <c r="BC24" s="89">
        <f>IFERROR(IF($B$2="Tonnes",AppQt.Data!AY172,(AppQt.Data!AY172*ozton*AppQt.Data!AY$7)/1000000),"-")</f>
        <v>7.6447582406760128</v>
      </c>
      <c r="BD24" s="89">
        <f>IFERROR(IF($B$2="Tonnes",AppQt.Data!AZ172,(AppQt.Data!AZ172*ozton*AppQt.Data!AZ$7)/1000000),"-")</f>
        <v>7.8053593791383609</v>
      </c>
      <c r="BE24" s="89">
        <f>IFERROR(IF($B$2="Tonnes",AppQt.Data!BA172,(AppQt.Data!BA172*ozton*AppQt.Data!BA$7)/1000000),"-")</f>
        <v>7.4603826995799363</v>
      </c>
      <c r="BF24" s="89">
        <f>IFERROR(IF($B$2="Tonnes",AppQt.Data!BB172,(AppQt.Data!BB172*ozton*AppQt.Data!BB$7)/1000000),"-")</f>
        <v>1.9470056306605503</v>
      </c>
      <c r="BG24" s="89">
        <f>IFERROR(IF($B$2="Tonnes",AppQt.Data!BC172,(AppQt.Data!BC172*ozton*AppQt.Data!BC$7)/1000000),"-")</f>
        <v>5.7954704538086323</v>
      </c>
      <c r="BH24" s="89">
        <f>IFERROR(IF($B$2="Tonnes",AppQt.Data!BD172,(AppQt.Data!BD172*ozton*AppQt.Data!BD$7)/1000000),"-")</f>
        <v>6.6736607630939559</v>
      </c>
      <c r="BI24" s="89">
        <f>IFERROR(IF($B$2="Tonnes",AppQt.Data!BE172,(AppQt.Data!BE172*ozton*AppQt.Data!BE$7)/1000000),"-")</f>
        <v>7.8591349439858025</v>
      </c>
      <c r="BJ24" s="89">
        <f>IFERROR(IF($B$2="Tonnes",AppQt.Data!BF172,(AppQt.Data!BF172*ozton*AppQt.Data!BF$7)/1000000),"-")</f>
        <v>7.006166850155128</v>
      </c>
      <c r="BK24" s="89">
        <f>IFERROR(IF($B$2="Tonnes",AppQt.Data!BG172,(AppQt.Data!BG172*ozton*AppQt.Data!BG$7)/1000000),"-")</f>
        <v>8.0651350919137617</v>
      </c>
      <c r="BL24" s="90" t="str">
        <f t="shared" si="2"/>
        <v>▲</v>
      </c>
      <c r="BM24" s="91">
        <f t="shared" si="3"/>
        <v>39.162733313799649</v>
      </c>
    </row>
    <row r="25" spans="1:65" ht="12.75" customHeight="1" x14ac:dyDescent="0.2">
      <c r="A25" s="40"/>
      <c r="B25" s="31" t="s">
        <v>266</v>
      </c>
      <c r="C25" s="89">
        <f>IFERROR(IF($B$2="Tonnes",AppAn.Data!L148,(AppAn.Data!L148*ozton*AppAn.Data!L$6)/1000000),"-")</f>
        <v>84.984190905526845</v>
      </c>
      <c r="D25" s="89">
        <f>IFERROR(IF($B$2="Tonnes",AppAn.Data!M148,(AppAn.Data!M148*ozton*AppAn.Data!M$6)/1000000),"-")</f>
        <v>98.152132220235146</v>
      </c>
      <c r="E25" s="89">
        <f>IFERROR(IF($B$2="Tonnes",AppAn.Data!N148,(AppAn.Data!N148*ozton*AppAn.Data!N$6)/1000000),"-")</f>
        <v>102.13612016050075</v>
      </c>
      <c r="F25" s="89">
        <f>IFERROR(IF($B$2="Tonnes",AppAn.Data!O148,(AppAn.Data!O148*ozton*AppAn.Data!O$6)/1000000),"-")</f>
        <v>127.69198832948497</v>
      </c>
      <c r="G25" s="89">
        <f>IFERROR(IF($B$2="Tonnes",AppAn.Data!P148,(AppAn.Data!P148*ozton*AppAn.Data!P$6)/1000000),"-")</f>
        <v>75.359242128200378</v>
      </c>
      <c r="H25" s="89">
        <f>IFERROR(IF($B$2="Tonnes",AppAn.Data!Q148,(AppAn.Data!Q148*ozton*AppAn.Data!Q$6)/1000000),"-")</f>
        <v>67.312271576907847</v>
      </c>
      <c r="I25" s="89">
        <f>IFERROR(IF($B$2="Tonnes",AppAn.Data!R148,(AppAn.Data!R148*ozton*AppAn.Data!R$6)/1000000),"-")</f>
        <v>45.139094572703684</v>
      </c>
      <c r="J25" s="89">
        <f>IFERROR(IF($B$2="Tonnes",AppAn.Data!S148,(AppAn.Data!S148*ozton*AppAn.Data!S$6)/1000000),"-")</f>
        <v>64.532725479332655</v>
      </c>
      <c r="K25" s="89">
        <f>IFERROR(IF($B$2="Tonnes",AppAn.Data!T148,(AppAn.Data!T148*ozton*AppAn.Data!T$6)/1000000),"-")</f>
        <v>91.151195911234254</v>
      </c>
      <c r="L25" s="89">
        <f>IFERROR(IF($B$2="Tonnes",AppAn.Data!U148,(AppAn.Data!U148*ozton*AppAn.Data!U$6)/1000000),"-")</f>
        <v>69.630895856334718</v>
      </c>
      <c r="M25" s="89">
        <f>IFERROR(IF($B$2="Tonnes",AppAn.Data!V148,(AppAn.Data!V148*ozton*AppAn.Data!V$6)/1000000),"-")</f>
        <v>56.261140300619942</v>
      </c>
      <c r="N25" s="90" t="str">
        <f t="shared" si="0"/>
        <v>▼</v>
      </c>
      <c r="O25" s="91">
        <f t="shared" si="1"/>
        <v>-19.200895509516059</v>
      </c>
      <c r="P25" s="40"/>
      <c r="Q25" s="89">
        <f>IFERROR(IF($B$2="Tonnes",AppQt.Data!M173,(AppQt.Data!M173*ozton*AppQt.Data!M$7)/1000000),"-")</f>
        <v>21.250650001416624</v>
      </c>
      <c r="R25" s="89">
        <f>IFERROR(IF($B$2="Tonnes",AppQt.Data!N173,(AppQt.Data!N173*ozton*AppQt.Data!N$7)/1000000),"-")</f>
        <v>21.489328815732762</v>
      </c>
      <c r="S25" s="89">
        <f>IFERROR(IF($B$2="Tonnes",AppQt.Data!O173,(AppQt.Data!O173*ozton*AppQt.Data!O$7)/1000000),"-")</f>
        <v>25.598893446878701</v>
      </c>
      <c r="T25" s="89">
        <f>IFERROR(IF($B$2="Tonnes",AppQt.Data!P173,(AppQt.Data!P173*ozton*AppQt.Data!P$7)/1000000),"-")</f>
        <v>16.645318641498744</v>
      </c>
      <c r="U25" s="89">
        <f>IFERROR(IF($B$2="Tonnes",AppQt.Data!Q173,(AppQt.Data!Q173*ozton*AppQt.Data!Q$7)/1000000),"-")</f>
        <v>21.563382434179569</v>
      </c>
      <c r="V25" s="89">
        <f>IFERROR(IF($B$2="Tonnes",AppQt.Data!R173,(AppQt.Data!R173*ozton*AppQt.Data!R$7)/1000000),"-")</f>
        <v>22.101540416516468</v>
      </c>
      <c r="W25" s="89">
        <f>IFERROR(IF($B$2="Tonnes",AppQt.Data!S173,(AppQt.Data!S173*ozton*AppQt.Data!S$7)/1000000),"-")</f>
        <v>30.198073856956373</v>
      </c>
      <c r="X25" s="89">
        <f>IFERROR(IF($B$2="Tonnes",AppQt.Data!T173,(AppQt.Data!T173*ozton*AppQt.Data!T$7)/1000000),"-")</f>
        <v>24.289135512582735</v>
      </c>
      <c r="Y25" s="89">
        <f>IFERROR(IF($B$2="Tonnes",AppQt.Data!U173,(AppQt.Data!U173*ozton*AppQt.Data!U$7)/1000000),"-")</f>
        <v>22.716606349412608</v>
      </c>
      <c r="Z25" s="89">
        <f>IFERROR(IF($B$2="Tonnes",AppQt.Data!V173,(AppQt.Data!V173*ozton*AppQt.Data!V$7)/1000000),"-")</f>
        <v>24.167654577755719</v>
      </c>
      <c r="AA25" s="89">
        <f>IFERROR(IF($B$2="Tonnes",AppQt.Data!W173,(AppQt.Data!W173*ozton*AppQt.Data!W$7)/1000000),"-")</f>
        <v>27.60329813490938</v>
      </c>
      <c r="AB25" s="89">
        <f>IFERROR(IF($B$2="Tonnes",AppQt.Data!X173,(AppQt.Data!X173*ozton*AppQt.Data!X$7)/1000000),"-")</f>
        <v>27.648561098423059</v>
      </c>
      <c r="AC25" s="89">
        <f>IFERROR(IF($B$2="Tonnes",AppQt.Data!Y173,(AppQt.Data!Y173*ozton*AppQt.Data!Y$7)/1000000),"-")</f>
        <v>25.883521172805779</v>
      </c>
      <c r="AD25" s="89">
        <f>IFERROR(IF($B$2="Tonnes",AppQt.Data!Z173,(AppQt.Data!Z173*ozton*AppQt.Data!Z$7)/1000000),"-")</f>
        <v>42.217283171104128</v>
      </c>
      <c r="AE25" s="89">
        <f>IFERROR(IF($B$2="Tonnes",AppQt.Data!AA173,(AppQt.Data!AA173*ozton*AppQt.Data!AA$7)/1000000),"-")</f>
        <v>29.297958337904923</v>
      </c>
      <c r="AF25" s="89">
        <f>IFERROR(IF($B$2="Tonnes",AppQt.Data!AB173,(AppQt.Data!AB173*ozton*AppQt.Data!AB$7)/1000000),"-")</f>
        <v>30.293225647670141</v>
      </c>
      <c r="AG25" s="89">
        <f>IFERROR(IF($B$2="Tonnes",AppQt.Data!AC173,(AppQt.Data!AC173*ozton*AppQt.Data!AC$7)/1000000),"-")</f>
        <v>30.807595066049828</v>
      </c>
      <c r="AH25" s="89">
        <f>IFERROR(IF($B$2="Tonnes",AppQt.Data!AD173,(AppQt.Data!AD173*ozton*AppQt.Data!AD$7)/1000000),"-")</f>
        <v>18.884649801942842</v>
      </c>
      <c r="AI25" s="89">
        <f>IFERROR(IF($B$2="Tonnes",AppQt.Data!AE173,(AppQt.Data!AE173*ozton*AppQt.Data!AE$7)/1000000),"-")</f>
        <v>14.148547713637264</v>
      </c>
      <c r="AJ25" s="89">
        <f>IFERROR(IF($B$2="Tonnes",AppQt.Data!AF173,(AppQt.Data!AF173*ozton*AppQt.Data!AF$7)/1000000),"-")</f>
        <v>11.518449546570446</v>
      </c>
      <c r="AK25" s="89">
        <f>IFERROR(IF($B$2="Tonnes",AppQt.Data!AG173,(AppQt.Data!AG173*ozton*AppQt.Data!AG$7)/1000000),"-")</f>
        <v>23.467570528761001</v>
      </c>
      <c r="AL25" s="89">
        <f>IFERROR(IF($B$2="Tonnes",AppQt.Data!AH173,(AppQt.Data!AH173*ozton*AppQt.Data!AH$7)/1000000),"-")</f>
        <v>14.959123915292034</v>
      </c>
      <c r="AM25" s="89">
        <f>IFERROR(IF($B$2="Tonnes",AppQt.Data!AI173,(AppQt.Data!AI173*ozton*AppQt.Data!AI$7)/1000000),"-")</f>
        <v>16.23652663458309</v>
      </c>
      <c r="AN25" s="89">
        <f>IFERROR(IF($B$2="Tonnes",AppQt.Data!AJ173,(AppQt.Data!AJ173*ozton*AppQt.Data!AJ$7)/1000000),"-")</f>
        <v>12.649050498271718</v>
      </c>
      <c r="AO25" s="89">
        <f>IFERROR(IF($B$2="Tonnes",AppQt.Data!AK173,(AppQt.Data!AK173*ozton*AppQt.Data!AK$7)/1000000),"-")</f>
        <v>11.222764827691689</v>
      </c>
      <c r="AP25" s="89">
        <f>IFERROR(IF($B$2="Tonnes",AppQt.Data!AL173,(AppQt.Data!AL173*ozton*AppQt.Data!AL$7)/1000000),"-")</f>
        <v>9.979625839611538</v>
      </c>
      <c r="AQ25" s="89">
        <f>IFERROR(IF($B$2="Tonnes",AppQt.Data!AM173,(AppQt.Data!AM173*ozton*AppQt.Data!AM$7)/1000000),"-")</f>
        <v>11.739675267503085</v>
      </c>
      <c r="AR25" s="89">
        <f>IFERROR(IF($B$2="Tonnes",AppQt.Data!AN173,(AppQt.Data!AN173*ozton*AppQt.Data!AN$7)/1000000),"-")</f>
        <v>12.197028637897368</v>
      </c>
      <c r="AS25" s="89">
        <f>IFERROR(IF($B$2="Tonnes",AppQt.Data!AO173,(AppQt.Data!AO173*ozton*AppQt.Data!AO$7)/1000000),"-")</f>
        <v>15.364841461274327</v>
      </c>
      <c r="AT25" s="89">
        <f>IFERROR(IF($B$2="Tonnes",AppQt.Data!AP173,(AppQt.Data!AP173*ozton*AppQt.Data!AP$7)/1000000),"-")</f>
        <v>15.175886274418243</v>
      </c>
      <c r="AU25" s="89">
        <f>IFERROR(IF($B$2="Tonnes",AppQt.Data!AQ173,(AppQt.Data!AQ173*ozton*AppQt.Data!AQ$7)/1000000),"-")</f>
        <v>17.591443111426926</v>
      </c>
      <c r="AV25" s="89">
        <f>IFERROR(IF($B$2="Tonnes",AppQt.Data!AR173,(AppQt.Data!AR173*ozton*AppQt.Data!AR$7)/1000000),"-")</f>
        <v>16.400554632213151</v>
      </c>
      <c r="AW25" s="89">
        <f>IFERROR(IF($B$2="Tonnes",AppQt.Data!AS173,(AppQt.Data!AS173*ozton*AppQt.Data!AS$7)/1000000),"-")</f>
        <v>19.977735833119379</v>
      </c>
      <c r="AX25" s="89">
        <f>IFERROR(IF($B$2="Tonnes",AppQt.Data!AT173,(AppQt.Data!AT173*ozton*AppQt.Data!AT$7)/1000000),"-")</f>
        <v>21.720002033656144</v>
      </c>
      <c r="AY25" s="89">
        <f>IFERROR(IF($B$2="Tonnes",AppQt.Data!AU173,(AppQt.Data!AU173*ozton*AppQt.Data!AU$7)/1000000),"-")</f>
        <v>25.74489912989949</v>
      </c>
      <c r="AZ25" s="89">
        <f>IFERROR(IF($B$2="Tonnes",AppQt.Data!AV173,(AppQt.Data!AV173*ozton*AppQt.Data!AV$7)/1000000),"-")</f>
        <v>23.708558914559241</v>
      </c>
      <c r="BA25" s="89">
        <f>IFERROR(IF($B$2="Tonnes",AppQt.Data!AW173,(AppQt.Data!AW173*ozton*AppQt.Data!AW$7)/1000000),"-")</f>
        <v>20.85671577745541</v>
      </c>
      <c r="BB25" s="89">
        <f>IFERROR(IF($B$2="Tonnes",AppQt.Data!AX173,(AppQt.Data!AX173*ozton*AppQt.Data!AX$7)/1000000),"-")</f>
        <v>17.804220174752565</v>
      </c>
      <c r="BC25" s="89">
        <f>IFERROR(IF($B$2="Tonnes",AppQt.Data!AY173,(AppQt.Data!AY173*ozton*AppQt.Data!AY$7)/1000000),"-")</f>
        <v>16.191323702160517</v>
      </c>
      <c r="BD25" s="89">
        <f>IFERROR(IF($B$2="Tonnes",AppQt.Data!AZ173,(AppQt.Data!AZ173*ozton*AppQt.Data!AZ$7)/1000000),"-")</f>
        <v>14.778636201966222</v>
      </c>
      <c r="BE25" s="89">
        <f>IFERROR(IF($B$2="Tonnes",AppQt.Data!BA173,(AppQt.Data!BA173*ozton*AppQt.Data!BA$7)/1000000),"-")</f>
        <v>16.580444218494424</v>
      </c>
      <c r="BF25" s="89">
        <f>IFERROR(IF($B$2="Tonnes",AppQt.Data!BB173,(AppQt.Data!BB173*ozton*AppQt.Data!BB$7)/1000000),"-")</f>
        <v>9.9147687799124142</v>
      </c>
      <c r="BG25" s="89">
        <f>IFERROR(IF($B$2="Tonnes",AppQt.Data!BC173,(AppQt.Data!BC173*ozton*AppQt.Data!BC$7)/1000000),"-")</f>
        <v>16.25802841582912</v>
      </c>
      <c r="BH25" s="89">
        <f>IFERROR(IF($B$2="Tonnes",AppQt.Data!BD173,(AppQt.Data!BD173*ozton*AppQt.Data!BD$7)/1000000),"-")</f>
        <v>13.507898886383988</v>
      </c>
      <c r="BI25" s="89">
        <f>IFERROR(IF($B$2="Tonnes",AppQt.Data!BE173,(AppQt.Data!BE173*ozton*AppQt.Data!BE$7)/1000000),"-")</f>
        <v>12.150487771739817</v>
      </c>
      <c r="BJ25" s="89">
        <f>IFERROR(IF($B$2="Tonnes",AppQt.Data!BF173,(AppQt.Data!BF173*ozton*AppQt.Data!BF$7)/1000000),"-")</f>
        <v>9.3629942135297153</v>
      </c>
      <c r="BK25" s="89">
        <f>IFERROR(IF($B$2="Tonnes",AppQt.Data!BG173,(AppQt.Data!BG173*ozton*AppQt.Data!BG$7)/1000000),"-")</f>
        <v>15.415623044183128</v>
      </c>
      <c r="BL25" s="90" t="str">
        <f t="shared" si="2"/>
        <v>▼</v>
      </c>
      <c r="BM25" s="91">
        <f t="shared" si="3"/>
        <v>-5.18147311654229</v>
      </c>
    </row>
    <row r="26" spans="1:65" ht="12.75" customHeight="1" x14ac:dyDescent="0.2">
      <c r="A26" s="40"/>
      <c r="B26" s="31" t="s">
        <v>145</v>
      </c>
      <c r="C26" s="89">
        <f>IFERROR(IF($B$2="Tonnes",AppAn.Data!L149,(AppAn.Data!L149*ozton*AppAn.Data!L$6)/1000000),"-")</f>
        <v>15.172049328296952</v>
      </c>
      <c r="D26" s="89">
        <f>IFERROR(IF($B$2="Tonnes",AppAn.Data!M149,(AppAn.Data!M149*ozton*AppAn.Data!M$6)/1000000),"-")</f>
        <v>16.553207913275518</v>
      </c>
      <c r="E26" s="89">
        <f>IFERROR(IF($B$2="Tonnes",AppAn.Data!N149,(AppAn.Data!N149*ozton*AppAn.Data!N$6)/1000000),"-")</f>
        <v>18.61820368943269</v>
      </c>
      <c r="F26" s="89">
        <f>IFERROR(IF($B$2="Tonnes",AppAn.Data!O149,(AppAn.Data!O149*ozton*AppAn.Data!O$6)/1000000),"-")</f>
        <v>29.745628266137437</v>
      </c>
      <c r="G26" s="89">
        <f>IFERROR(IF($B$2="Tonnes",AppAn.Data!P149,(AppAn.Data!P149*ozton*AppAn.Data!P$6)/1000000),"-")</f>
        <v>34.599772667003727</v>
      </c>
      <c r="H26" s="89">
        <f>IFERROR(IF($B$2="Tonnes",AppAn.Data!Q149,(AppAn.Data!Q149*ozton*AppAn.Data!Q$6)/1000000),"-")</f>
        <v>31.628244746969671</v>
      </c>
      <c r="I26" s="89">
        <f>IFERROR(IF($B$2="Tonnes",AppAn.Data!R149,(AppAn.Data!R149*ozton*AppAn.Data!R$6)/1000000),"-")</f>
        <v>29.189639716482297</v>
      </c>
      <c r="J26" s="89">
        <f>IFERROR(IF($B$2="Tonnes",AppAn.Data!S149,(AppAn.Data!S149*ozton*AppAn.Data!S$6)/1000000),"-")</f>
        <v>29.555226958128152</v>
      </c>
      <c r="K26" s="89">
        <f>IFERROR(IF($B$2="Tonnes",AppAn.Data!T149,(AppAn.Data!T149*ozton*AppAn.Data!T$6)/1000000),"-")</f>
        <v>31.986808440990746</v>
      </c>
      <c r="L26" s="89">
        <f>IFERROR(IF($B$2="Tonnes",AppAn.Data!U149,(AppAn.Data!U149*ozton*AppAn.Data!U$6)/1000000),"-")</f>
        <v>31.464859620777737</v>
      </c>
      <c r="M26" s="89">
        <f>IFERROR(IF($B$2="Tonnes",AppAn.Data!V149,(AppAn.Data!V149*ozton*AppAn.Data!V$6)/1000000),"-")</f>
        <v>21.507833146827323</v>
      </c>
      <c r="N26" s="90" t="str">
        <f t="shared" si="0"/>
        <v>▼</v>
      </c>
      <c r="O26" s="91">
        <f t="shared" si="1"/>
        <v>-31.644909889810279</v>
      </c>
      <c r="P26" s="40"/>
      <c r="Q26" s="89">
        <f>IFERROR(IF($B$2="Tonnes",AppQt.Data!M174,(AppQt.Data!M174*ozton*AppQt.Data!M$7)/1000000),"-")</f>
        <v>3.8160571530538818</v>
      </c>
      <c r="R26" s="89">
        <f>IFERROR(IF($B$2="Tonnes",AppQt.Data!N174,(AppQt.Data!N174*ozton*AppQt.Data!N$7)/1000000),"-")</f>
        <v>3.9388665089282928</v>
      </c>
      <c r="S26" s="89">
        <f>IFERROR(IF($B$2="Tonnes",AppQt.Data!O174,(AppQt.Data!O174*ozton*AppQt.Data!O$7)/1000000),"-")</f>
        <v>4.4399397659711726</v>
      </c>
      <c r="T26" s="89">
        <f>IFERROR(IF($B$2="Tonnes",AppQt.Data!P174,(AppQt.Data!P174*ozton*AppQt.Data!P$7)/1000000),"-")</f>
        <v>2.977185900343605</v>
      </c>
      <c r="U26" s="89">
        <f>IFERROR(IF($B$2="Tonnes",AppQt.Data!Q174,(AppQt.Data!Q174*ozton*AppQt.Data!Q$7)/1000000),"-")</f>
        <v>4.1420711629761957</v>
      </c>
      <c r="V26" s="89">
        <f>IFERROR(IF($B$2="Tonnes",AppQt.Data!R174,(AppQt.Data!R174*ozton*AppQt.Data!R$7)/1000000),"-")</f>
        <v>4.3837147861492713</v>
      </c>
      <c r="W26" s="89">
        <f>IFERROR(IF($B$2="Tonnes",AppQt.Data!S174,(AppQt.Data!S174*ozton*AppQt.Data!S$7)/1000000),"-")</f>
        <v>4.5910671171825834</v>
      </c>
      <c r="X26" s="89">
        <f>IFERROR(IF($B$2="Tonnes",AppQt.Data!T174,(AppQt.Data!T174*ozton*AppQt.Data!T$7)/1000000),"-")</f>
        <v>3.4363548469674674</v>
      </c>
      <c r="Y26" s="89">
        <f>IFERROR(IF($B$2="Tonnes",AppQt.Data!U174,(AppQt.Data!U174*ozton*AppQt.Data!U$7)/1000000),"-")</f>
        <v>4.4643578489887279</v>
      </c>
      <c r="Z26" s="89">
        <f>IFERROR(IF($B$2="Tonnes",AppQt.Data!V174,(AppQt.Data!V174*ozton*AppQt.Data!V$7)/1000000),"-")</f>
        <v>4.7647632824912547</v>
      </c>
      <c r="AA26" s="89">
        <f>IFERROR(IF($B$2="Tonnes",AppQt.Data!W174,(AppQt.Data!W174*ozton*AppQt.Data!W$7)/1000000),"-")</f>
        <v>4.8882795405868329</v>
      </c>
      <c r="AB26" s="89">
        <f>IFERROR(IF($B$2="Tonnes",AppQt.Data!X174,(AppQt.Data!X174*ozton*AppQt.Data!X$7)/1000000),"-")</f>
        <v>4.5008030173658744</v>
      </c>
      <c r="AC26" s="89">
        <f>IFERROR(IF($B$2="Tonnes",AppQt.Data!Y174,(AppQt.Data!Y174*ozton*AppQt.Data!Y$7)/1000000),"-")</f>
        <v>6.6623236004622308</v>
      </c>
      <c r="AD26" s="89">
        <f>IFERROR(IF($B$2="Tonnes",AppQt.Data!Z174,(AppQt.Data!Z174*ozton*AppQt.Data!Z$7)/1000000),"-")</f>
        <v>8.0594517110912012</v>
      </c>
      <c r="AE26" s="89">
        <f>IFERROR(IF($B$2="Tonnes",AppQt.Data!AA174,(AppQt.Data!AA174*ozton*AppQt.Data!AA$7)/1000000),"-")</f>
        <v>7.7871704350645032</v>
      </c>
      <c r="AF26" s="89">
        <f>IFERROR(IF($B$2="Tonnes",AppQt.Data!AB174,(AppQt.Data!AB174*ozton*AppQt.Data!AB$7)/1000000),"-")</f>
        <v>7.2366825195195004</v>
      </c>
      <c r="AG26" s="89">
        <f>IFERROR(IF($B$2="Tonnes",AppQt.Data!AC174,(AppQt.Data!AC174*ozton*AppQt.Data!AC$7)/1000000),"-")</f>
        <v>9.6351681608599282</v>
      </c>
      <c r="AH26" s="89">
        <f>IFERROR(IF($B$2="Tonnes",AppQt.Data!AD174,(AppQt.Data!AD174*ozton*AppQt.Data!AD$7)/1000000),"-")</f>
        <v>9.3846635149832878</v>
      </c>
      <c r="AI26" s="89">
        <f>IFERROR(IF($B$2="Tonnes",AppQt.Data!AE174,(AppQt.Data!AE174*ozton*AppQt.Data!AE$7)/1000000),"-")</f>
        <v>7.4801089436485668</v>
      </c>
      <c r="AJ26" s="89">
        <f>IFERROR(IF($B$2="Tonnes",AppQt.Data!AF174,(AppQt.Data!AF174*ozton*AppQt.Data!AF$7)/1000000),"-")</f>
        <v>8.0998320475119403</v>
      </c>
      <c r="AK26" s="89">
        <f>IFERROR(IF($B$2="Tonnes",AppQt.Data!AG174,(AppQt.Data!AG174*ozton*AppQt.Data!AG$7)/1000000),"-")</f>
        <v>8.6819631784113351</v>
      </c>
      <c r="AL26" s="89">
        <f>IFERROR(IF($B$2="Tonnes",AppQt.Data!AH174,(AppQt.Data!AH174*ozton*AppQt.Data!AH$7)/1000000),"-")</f>
        <v>9.0477566456296437</v>
      </c>
      <c r="AM26" s="89">
        <f>IFERROR(IF($B$2="Tonnes",AppQt.Data!AI174,(AppQt.Data!AI174*ozton*AppQt.Data!AI$7)/1000000),"-")</f>
        <v>6.8293260793887489</v>
      </c>
      <c r="AN26" s="89">
        <f>IFERROR(IF($B$2="Tonnes",AppQt.Data!AJ174,(AppQt.Data!AJ174*ozton*AppQt.Data!AJ$7)/1000000),"-")</f>
        <v>7.0691988435399411</v>
      </c>
      <c r="AO26" s="89">
        <f>IFERROR(IF($B$2="Tonnes",AppQt.Data!AK174,(AppQt.Data!AK174*ozton*AppQt.Data!AK$7)/1000000),"-")</f>
        <v>8.1376110391212197</v>
      </c>
      <c r="AP26" s="89">
        <f>IFERROR(IF($B$2="Tonnes",AppQt.Data!AL174,(AppQt.Data!AL174*ozton*AppQt.Data!AL$7)/1000000),"-")</f>
        <v>7.9718800906878249</v>
      </c>
      <c r="AQ26" s="89">
        <f>IFERROR(IF($B$2="Tonnes",AppQt.Data!AM174,(AppQt.Data!AM174*ozton*AppQt.Data!AM$7)/1000000),"-")</f>
        <v>5.7202315450711083</v>
      </c>
      <c r="AR26" s="89">
        <f>IFERROR(IF($B$2="Tonnes",AppQt.Data!AN174,(AppQt.Data!AN174*ozton*AppQt.Data!AN$7)/1000000),"-")</f>
        <v>7.359917041602146</v>
      </c>
      <c r="AS26" s="89">
        <f>IFERROR(IF($B$2="Tonnes",AppQt.Data!AO174,(AppQt.Data!AO174*ozton*AppQt.Data!AO$7)/1000000),"-")</f>
        <v>7.6710178327659015</v>
      </c>
      <c r="AT26" s="89">
        <f>IFERROR(IF($B$2="Tonnes",AppQt.Data!AP174,(AppQt.Data!AP174*ozton*AppQt.Data!AP$7)/1000000),"-")</f>
        <v>8.1633383002440425</v>
      </c>
      <c r="AU26" s="89">
        <f>IFERROR(IF($B$2="Tonnes",AppQt.Data!AQ174,(AppQt.Data!AQ174*ozton*AppQt.Data!AQ$7)/1000000),"-")</f>
        <v>5.9742558021258159</v>
      </c>
      <c r="AV26" s="89">
        <f>IFERROR(IF($B$2="Tonnes",AppQt.Data!AR174,(AppQt.Data!AR174*ozton*AppQt.Data!AR$7)/1000000),"-")</f>
        <v>7.7466150229923922</v>
      </c>
      <c r="AW26" s="89">
        <f>IFERROR(IF($B$2="Tonnes",AppQt.Data!AS174,(AppQt.Data!AS174*ozton*AppQt.Data!AS$7)/1000000),"-")</f>
        <v>7.4803790071531227</v>
      </c>
      <c r="AX26" s="89">
        <f>IFERROR(IF($B$2="Tonnes",AppQt.Data!AT174,(AppQt.Data!AT174*ozton*AppQt.Data!AT$7)/1000000),"-")</f>
        <v>9.3398374653752434</v>
      </c>
      <c r="AY26" s="89">
        <f>IFERROR(IF($B$2="Tonnes",AppQt.Data!AU174,(AppQt.Data!AU174*ozton*AppQt.Data!AU$7)/1000000),"-")</f>
        <v>7.4438847756133573</v>
      </c>
      <c r="AZ26" s="89">
        <f>IFERROR(IF($B$2="Tonnes",AppQt.Data!AV174,(AppQt.Data!AV174*ozton*AppQt.Data!AV$7)/1000000),"-")</f>
        <v>7.7227071928490236</v>
      </c>
      <c r="BA26" s="89">
        <f>IFERROR(IF($B$2="Tonnes",AppQt.Data!AW174,(AppQt.Data!AW174*ozton*AppQt.Data!AW$7)/1000000),"-")</f>
        <v>7.7348928196272499</v>
      </c>
      <c r="BB26" s="89">
        <f>IFERROR(IF($B$2="Tonnes",AppQt.Data!AX174,(AppQt.Data!AX174*ozton*AppQt.Data!AX$7)/1000000),"-")</f>
        <v>9.3941455551443305</v>
      </c>
      <c r="BC26" s="89">
        <f>IFERROR(IF($B$2="Tonnes",AppQt.Data!AY174,(AppQt.Data!AY174*ozton*AppQt.Data!AY$7)/1000000),"-")</f>
        <v>7.0999675085098737</v>
      </c>
      <c r="BD26" s="89">
        <f>IFERROR(IF($B$2="Tonnes",AppQt.Data!AZ174,(AppQt.Data!AZ174*ozton*AppQt.Data!AZ$7)/1000000),"-")</f>
        <v>7.2358537374962824</v>
      </c>
      <c r="BE26" s="89">
        <f>IFERROR(IF($B$2="Tonnes",AppQt.Data!BA174,(AppQt.Data!BA174*ozton*AppQt.Data!BA$7)/1000000),"-")</f>
        <v>7.1235490748595449</v>
      </c>
      <c r="BF26" s="89">
        <f>IFERROR(IF($B$2="Tonnes",AppQt.Data!BB174,(AppQt.Data!BB174*ozton*AppQt.Data!BB$7)/1000000),"-")</f>
        <v>3.2114278489810042</v>
      </c>
      <c r="BG26" s="89">
        <f>IFERROR(IF($B$2="Tonnes",AppQt.Data!BC174,(AppQt.Data!BC174*ozton*AppQt.Data!BC$7)/1000000),"-")</f>
        <v>5.2045864911978148</v>
      </c>
      <c r="BH26" s="89">
        <f>IFERROR(IF($B$2="Tonnes",AppQt.Data!BD174,(AppQt.Data!BD174*ozton*AppQt.Data!BD$7)/1000000),"-")</f>
        <v>5.9682697317889595</v>
      </c>
      <c r="BI26" s="89">
        <f>IFERROR(IF($B$2="Tonnes",AppQt.Data!BE174,(AppQt.Data!BE174*ozton*AppQt.Data!BE$7)/1000000),"-")</f>
        <v>7.669372101984969</v>
      </c>
      <c r="BJ26" s="89">
        <f>IFERROR(IF($B$2="Tonnes",AppQt.Data!BF174,(AppQt.Data!BF174*ozton*AppQt.Data!BF$7)/1000000),"-")</f>
        <v>6.5803795979082391</v>
      </c>
      <c r="BK26" s="89">
        <f>IFERROR(IF($B$2="Tonnes",AppQt.Data!BG174,(AppQt.Data!BG174*ozton*AppQt.Data!BG$7)/1000000),"-")</f>
        <v>7.2111922512034639</v>
      </c>
      <c r="BL26" s="90" t="str">
        <f t="shared" si="2"/>
        <v>▲</v>
      </c>
      <c r="BM26" s="91">
        <f t="shared" si="3"/>
        <v>38.554566503972865</v>
      </c>
    </row>
    <row r="27" spans="1:65" ht="12.75" customHeight="1" x14ac:dyDescent="0.2">
      <c r="A27" s="40"/>
      <c r="B27" s="31" t="s">
        <v>146</v>
      </c>
      <c r="C27" s="89">
        <f>IFERROR(IF($B$2="Tonnes",AppAn.Data!L150,(AppAn.Data!L150*ozton*AppAn.Data!L$6)/1000000),"-")</f>
        <v>108.75436767925923</v>
      </c>
      <c r="D27" s="89">
        <f>IFERROR(IF($B$2="Tonnes",AppAn.Data!M150,(AppAn.Data!M150*ozton*AppAn.Data!M$6)/1000000),"-")</f>
        <v>145.52727775710864</v>
      </c>
      <c r="E27" s="89">
        <f>IFERROR(IF($B$2="Tonnes",AppAn.Data!N150,(AppAn.Data!N150*ozton*AppAn.Data!N$6)/1000000),"-")</f>
        <v>113.95032381031507</v>
      </c>
      <c r="F27" s="89">
        <f>IFERROR(IF($B$2="Tonnes",AppAn.Data!O150,(AppAn.Data!O150*ozton*AppAn.Data!O$6)/1000000),"-")</f>
        <v>184.08426649782302</v>
      </c>
      <c r="G27" s="89">
        <f>IFERROR(IF($B$2="Tonnes",AppAn.Data!P150,(AppAn.Data!P150*ozton*AppAn.Data!P$6)/1000000),"-")</f>
        <v>116.68963015812867</v>
      </c>
      <c r="H27" s="89">
        <f>IFERROR(IF($B$2="Tonnes",AppAn.Data!Q150,(AppAn.Data!Q150*ozton*AppAn.Data!Q$6)/1000000),"-")</f>
        <v>72.12357134932698</v>
      </c>
      <c r="I27" s="89">
        <f>IFERROR(IF($B$2="Tonnes",AppAn.Data!R150,(AppAn.Data!R150*ozton*AppAn.Data!R$6)/1000000),"-")</f>
        <v>70.123098309328441</v>
      </c>
      <c r="J27" s="89">
        <f>IFERROR(IF($B$2="Tonnes",AppAn.Data!S150,(AppAn.Data!S150*ozton*AppAn.Data!S$6)/1000000),"-")</f>
        <v>93.570216312955353</v>
      </c>
      <c r="K27" s="89">
        <f>IFERROR(IF($B$2="Tonnes",AppAn.Data!T150,(AppAn.Data!T150*ozton*AppAn.Data!T$6)/1000000),"-")</f>
        <v>74.170456899198768</v>
      </c>
      <c r="L27" s="89">
        <f>IFERROR(IF($B$2="Tonnes",AppAn.Data!U150,(AppAn.Data!U150*ozton*AppAn.Data!U$6)/1000000),"-")</f>
        <v>89.593366253991263</v>
      </c>
      <c r="M27" s="89">
        <f>IFERROR(IF($B$2="Tonnes",AppAn.Data!V150,(AppAn.Data!V150*ozton*AppAn.Data!V$6)/1000000),"-")</f>
        <v>147.0729479376524</v>
      </c>
      <c r="N27" s="90" t="str">
        <f t="shared" si="0"/>
        <v>▲</v>
      </c>
      <c r="O27" s="91">
        <f t="shared" si="1"/>
        <v>64.156068788296579</v>
      </c>
      <c r="P27" s="40"/>
      <c r="Q27" s="89">
        <f>IFERROR(IF($B$2="Tonnes",AppQt.Data!M175,(AppQt.Data!M175*ozton*AppQt.Data!M$7)/1000000),"-")</f>
        <v>26.618363783867913</v>
      </c>
      <c r="R27" s="89">
        <f>IFERROR(IF($B$2="Tonnes",AppQt.Data!N175,(AppQt.Data!N175*ozton*AppQt.Data!N$7)/1000000),"-")</f>
        <v>23.51025263189721</v>
      </c>
      <c r="S27" s="89">
        <f>IFERROR(IF($B$2="Tonnes",AppQt.Data!O175,(AppQt.Data!O175*ozton*AppQt.Data!O$7)/1000000),"-")</f>
        <v>43.902017849751346</v>
      </c>
      <c r="T27" s="89">
        <f>IFERROR(IF($B$2="Tonnes",AppQt.Data!P175,(AppQt.Data!P175*ozton*AppQt.Data!P$7)/1000000),"-")</f>
        <v>14.723733413742767</v>
      </c>
      <c r="U27" s="89">
        <f>IFERROR(IF($B$2="Tonnes",AppQt.Data!Q175,(AppQt.Data!Q175*ozton*AppQt.Data!Q$7)/1000000),"-")</f>
        <v>36.862244793882482</v>
      </c>
      <c r="V27" s="89">
        <f>IFERROR(IF($B$2="Tonnes",AppQt.Data!R175,(AppQt.Data!R175*ozton*AppQt.Data!R$7)/1000000),"-")</f>
        <v>37.795290322883957</v>
      </c>
      <c r="W27" s="89">
        <f>IFERROR(IF($B$2="Tonnes",AppQt.Data!S175,(AppQt.Data!S175*ozton*AppQt.Data!S$7)/1000000),"-")</f>
        <v>46.898829045429046</v>
      </c>
      <c r="X27" s="89">
        <f>IFERROR(IF($B$2="Tonnes",AppQt.Data!T175,(AppQt.Data!T175*ozton*AppQt.Data!T$7)/1000000),"-")</f>
        <v>23.970913594913149</v>
      </c>
      <c r="Y27" s="89">
        <f>IFERROR(IF($B$2="Tonnes",AppQt.Data!U175,(AppQt.Data!U175*ozton*AppQt.Data!U$7)/1000000),"-")</f>
        <v>31.546571184721529</v>
      </c>
      <c r="Z27" s="89">
        <f>IFERROR(IF($B$2="Tonnes",AppQt.Data!V175,(AppQt.Data!V175*ozton*AppQt.Data!V$7)/1000000),"-")</f>
        <v>38.737280542286626</v>
      </c>
      <c r="AA27" s="89">
        <f>IFERROR(IF($B$2="Tonnes",AppQt.Data!W175,(AppQt.Data!W175*ozton*AppQt.Data!W$7)/1000000),"-")</f>
        <v>29.913852596026612</v>
      </c>
      <c r="AB27" s="89">
        <f>IFERROR(IF($B$2="Tonnes",AppQt.Data!X175,(AppQt.Data!X175*ozton*AppQt.Data!X$7)/1000000),"-")</f>
        <v>13.752619487280324</v>
      </c>
      <c r="AC27" s="89">
        <f>IFERROR(IF($B$2="Tonnes",AppQt.Data!Y175,(AppQt.Data!Y175*ozton*AppQt.Data!Y$7)/1000000),"-")</f>
        <v>48.141692706119215</v>
      </c>
      <c r="AD27" s="89">
        <f>IFERROR(IF($B$2="Tonnes",AppQt.Data!Z175,(AppQt.Data!Z175*ozton*AppQt.Data!Z$7)/1000000),"-")</f>
        <v>64.69207128996031</v>
      </c>
      <c r="AE27" s="89">
        <f>IFERROR(IF($B$2="Tonnes",AppQt.Data!AA175,(AppQt.Data!AA175*ozton*AppQt.Data!AA$7)/1000000),"-")</f>
        <v>31.622376511240756</v>
      </c>
      <c r="AF27" s="89">
        <f>IFERROR(IF($B$2="Tonnes",AppQt.Data!AB175,(AppQt.Data!AB175*ozton*AppQt.Data!AB$7)/1000000),"-")</f>
        <v>39.628125990502745</v>
      </c>
      <c r="AG27" s="89">
        <f>IFERROR(IF($B$2="Tonnes",AppQt.Data!AC175,(AppQt.Data!AC175*ozton*AppQt.Data!AC$7)/1000000),"-")</f>
        <v>27.005804880224453</v>
      </c>
      <c r="AH27" s="89">
        <f>IFERROR(IF($B$2="Tonnes",AppQt.Data!AD175,(AppQt.Data!AD175*ozton*AppQt.Data!AD$7)/1000000),"-")</f>
        <v>32.071379958766478</v>
      </c>
      <c r="AI27" s="89">
        <f>IFERROR(IF($B$2="Tonnes",AppQt.Data!AE175,(AppQt.Data!AE175*ozton*AppQt.Data!AE$7)/1000000),"-")</f>
        <v>22.336633395992589</v>
      </c>
      <c r="AJ27" s="89">
        <f>IFERROR(IF($B$2="Tonnes",AppQt.Data!AF175,(AppQt.Data!AF175*ozton*AppQt.Data!AF$7)/1000000),"-")</f>
        <v>35.275811923145135</v>
      </c>
      <c r="AK27" s="89">
        <f>IFERROR(IF($B$2="Tonnes",AppQt.Data!AG175,(AppQt.Data!AG175*ozton*AppQt.Data!AG$7)/1000000),"-")</f>
        <v>15.639665130397564</v>
      </c>
      <c r="AL27" s="89">
        <f>IFERROR(IF($B$2="Tonnes",AppQt.Data!AH175,(AppQt.Data!AH175*ozton*AppQt.Data!AH$7)/1000000),"-")</f>
        <v>16.05165343681243</v>
      </c>
      <c r="AM27" s="89">
        <f>IFERROR(IF($B$2="Tonnes",AppQt.Data!AI175,(AppQt.Data!AI175*ozton*AppQt.Data!AI$7)/1000000),"-")</f>
        <v>21.23233731685918</v>
      </c>
      <c r="AN27" s="89">
        <f>IFERROR(IF($B$2="Tonnes",AppQt.Data!AJ175,(AppQt.Data!AJ175*ozton*AppQt.Data!AJ$7)/1000000),"-")</f>
        <v>19.199915465257806</v>
      </c>
      <c r="AO27" s="89">
        <f>IFERROR(IF($B$2="Tonnes",AppQt.Data!AK175,(AppQt.Data!AK175*ozton*AppQt.Data!AK$7)/1000000),"-")</f>
        <v>13.70502591730776</v>
      </c>
      <c r="AP27" s="89">
        <f>IFERROR(IF($B$2="Tonnes",AppQt.Data!AL175,(AppQt.Data!AL175*ozton*AppQt.Data!AL$7)/1000000),"-")</f>
        <v>13.724215854490994</v>
      </c>
      <c r="AQ27" s="89">
        <f>IFERROR(IF($B$2="Tonnes",AppQt.Data!AM175,(AppQt.Data!AM175*ozton*AppQt.Data!AM$7)/1000000),"-")</f>
        <v>14.648897904995193</v>
      </c>
      <c r="AR27" s="89">
        <f>IFERROR(IF($B$2="Tonnes",AppQt.Data!AN175,(AppQt.Data!AN175*ozton*AppQt.Data!AN$7)/1000000),"-")</f>
        <v>28.044958632534495</v>
      </c>
      <c r="AS27" s="89">
        <f>IFERROR(IF($B$2="Tonnes",AppQt.Data!AO175,(AppQt.Data!AO175*ozton*AppQt.Data!AO$7)/1000000),"-")</f>
        <v>17.233771475295445</v>
      </c>
      <c r="AT27" s="89">
        <f>IFERROR(IF($B$2="Tonnes",AppQt.Data!AP175,(AppQt.Data!AP175*ozton*AppQt.Data!AP$7)/1000000),"-")</f>
        <v>34.434870934801381</v>
      </c>
      <c r="AU27" s="89">
        <f>IFERROR(IF($B$2="Tonnes",AppQt.Data!AQ175,(AppQt.Data!AQ175*ozton*AppQt.Data!AQ$7)/1000000),"-")</f>
        <v>25.35355678182551</v>
      </c>
      <c r="AV27" s="89">
        <f>IFERROR(IF($B$2="Tonnes",AppQt.Data!AR175,(AppQt.Data!AR175*ozton*AppQt.Data!AR$7)/1000000),"-")</f>
        <v>16.548017121033023</v>
      </c>
      <c r="AW27" s="89">
        <f>IFERROR(IF($B$2="Tonnes",AppQt.Data!AS175,(AppQt.Data!AS175*ozton*AppQt.Data!AS$7)/1000000),"-")</f>
        <v>23.202498651469298</v>
      </c>
      <c r="AX27" s="89">
        <f>IFERROR(IF($B$2="Tonnes",AppQt.Data!AT175,(AppQt.Data!AT175*ozton*AppQt.Data!AT$7)/1000000),"-")</f>
        <v>21.57254908326891</v>
      </c>
      <c r="AY27" s="89">
        <f>IFERROR(IF($B$2="Tonnes",AppQt.Data!AU175,(AppQt.Data!AU175*ozton*AppQt.Data!AU$7)/1000000),"-")</f>
        <v>11.834583322732026</v>
      </c>
      <c r="AZ27" s="89">
        <f>IFERROR(IF($B$2="Tonnes",AppQt.Data!AV175,(AppQt.Data!AV175*ozton*AppQt.Data!AV$7)/1000000),"-")</f>
        <v>17.560825841728537</v>
      </c>
      <c r="BA27" s="89">
        <f>IFERROR(IF($B$2="Tonnes",AppQt.Data!AW175,(AppQt.Data!AW175*ozton*AppQt.Data!AW$7)/1000000),"-")</f>
        <v>26.176334879946022</v>
      </c>
      <c r="BB27" s="89">
        <f>IFERROR(IF($B$2="Tonnes",AppQt.Data!AX175,(AppQt.Data!AX175*ozton*AppQt.Data!AX$7)/1000000),"-")</f>
        <v>19.241406326853618</v>
      </c>
      <c r="BC27" s="89">
        <f>IFERROR(IF($B$2="Tonnes",AppQt.Data!AY175,(AppQt.Data!AY175*ozton*AppQt.Data!AY$7)/1000000),"-")</f>
        <v>15.072683148796784</v>
      </c>
      <c r="BD27" s="89">
        <f>IFERROR(IF($B$2="Tonnes",AppQt.Data!AZ175,(AppQt.Data!AZ175*ozton*AppQt.Data!AZ$7)/1000000),"-")</f>
        <v>29.102941898394839</v>
      </c>
      <c r="BE27" s="89">
        <f>IFERROR(IF($B$2="Tonnes",AppQt.Data!BA175,(AppQt.Data!BA175*ozton*AppQt.Data!BA$7)/1000000),"-")</f>
        <v>31.90490909224177</v>
      </c>
      <c r="BF27" s="89">
        <f>IFERROR(IF($B$2="Tonnes",AppQt.Data!BB175,(AppQt.Data!BB175*ozton*AppQt.Data!BB$7)/1000000),"-")</f>
        <v>23.871312436528846</v>
      </c>
      <c r="BG27" s="89">
        <f>IFERROR(IF($B$2="Tonnes",AppQt.Data!BC175,(AppQt.Data!BC175*ozton*AppQt.Data!BC$7)/1000000),"-")</f>
        <v>55.623457694798432</v>
      </c>
      <c r="BH27" s="89">
        <f>IFERROR(IF($B$2="Tonnes",AppQt.Data!BD175,(AppQt.Data!BD175*ozton*AppQt.Data!BD$7)/1000000),"-")</f>
        <v>35.673268714083335</v>
      </c>
      <c r="BI27" s="89">
        <f>IFERROR(IF($B$2="Tonnes",AppQt.Data!BE175,(AppQt.Data!BE175*ozton*AppQt.Data!BE$7)/1000000),"-")</f>
        <v>53.421999727089492</v>
      </c>
      <c r="BJ27" s="89">
        <f>IFERROR(IF($B$2="Tonnes",AppQt.Data!BF175,(AppQt.Data!BF175*ozton*AppQt.Data!BF$7)/1000000),"-")</f>
        <v>12.210225595368639</v>
      </c>
      <c r="BK27" s="89">
        <f>IFERROR(IF($B$2="Tonnes",AppQt.Data!BG175,(AppQt.Data!BG175*ozton*AppQt.Data!BG$7)/1000000),"-")</f>
        <v>18.884567454685957</v>
      </c>
      <c r="BL27" s="90" t="str">
        <f t="shared" si="2"/>
        <v>▼</v>
      </c>
      <c r="BM27" s="91">
        <f t="shared" si="3"/>
        <v>-66.049274465632649</v>
      </c>
    </row>
    <row r="28" spans="1:65" ht="12.75" customHeight="1" x14ac:dyDescent="0.2">
      <c r="A28" s="40"/>
      <c r="B28" s="31" t="s">
        <v>267</v>
      </c>
      <c r="C28" s="89">
        <f>IFERROR(IF($B$2="Tonnes",AppAn.Data!L151,(AppAn.Data!L151*ozton*AppAn.Data!L$6)/1000000),"-")</f>
        <v>60.331146228484116</v>
      </c>
      <c r="D28" s="89">
        <f>IFERROR(IF($B$2="Tonnes",AppAn.Data!M151,(AppAn.Data!M151*ozton*AppAn.Data!M$6)/1000000),"-")</f>
        <v>64.351035548686241</v>
      </c>
      <c r="E28" s="89">
        <f>IFERROR(IF($B$2="Tonnes",AppAn.Data!N151,(AppAn.Data!N151*ozton*AppAn.Data!N$6)/1000000),"-")</f>
        <v>67.656104525862048</v>
      </c>
      <c r="F28" s="89">
        <f>IFERROR(IF($B$2="Tonnes",AppAn.Data!O151,(AppAn.Data!O151*ozton*AppAn.Data!O$6)/1000000),"-")</f>
        <v>79.704222187499994</v>
      </c>
      <c r="G28" s="89">
        <f>IFERROR(IF($B$2="Tonnes",AppAn.Data!P151,(AppAn.Data!P151*ozton*AppAn.Data!P$6)/1000000),"-")</f>
        <v>75.49502111755568</v>
      </c>
      <c r="H28" s="89">
        <f>IFERROR(IF($B$2="Tonnes",AppAn.Data!Q151,(AppAn.Data!Q151*ozton*AppAn.Data!Q$6)/1000000),"-")</f>
        <v>47.948042150967112</v>
      </c>
      <c r="I28" s="89">
        <f>IFERROR(IF($B$2="Tonnes",AppAn.Data!R151,(AppAn.Data!R151*ozton*AppAn.Data!R$6)/1000000),"-")</f>
        <v>41.998456520722797</v>
      </c>
      <c r="J28" s="89">
        <f>IFERROR(IF($B$2="Tonnes",AppAn.Data!S151,(AppAn.Data!S151*ozton*AppAn.Data!S$6)/1000000),"-")</f>
        <v>42.272228910012423</v>
      </c>
      <c r="K28" s="89">
        <f>IFERROR(IF($B$2="Tonnes",AppAn.Data!T151,(AppAn.Data!T151*ozton*AppAn.Data!T$6)/1000000),"-")</f>
        <v>45.604196167437614</v>
      </c>
      <c r="L28" s="89">
        <f>IFERROR(IF($B$2="Tonnes",AppAn.Data!U151,(AppAn.Data!U151*ozton*AppAn.Data!U$6)/1000000),"-")</f>
        <v>48.105793844758203</v>
      </c>
      <c r="M28" s="89">
        <f>IFERROR(IF($B$2="Tonnes",AppAn.Data!V151,(AppAn.Data!V151*ozton*AppAn.Data!V$6)/1000000),"-")</f>
        <v>34.813632727919995</v>
      </c>
      <c r="N28" s="90" t="str">
        <f t="shared" si="0"/>
        <v>▼</v>
      </c>
      <c r="O28" s="91">
        <f t="shared" si="1"/>
        <v>-27.631102315312017</v>
      </c>
      <c r="P28" s="40"/>
      <c r="Q28" s="89">
        <f>IFERROR(IF($B$2="Tonnes",AppQt.Data!M176,(AppQt.Data!M176*ozton*AppQt.Data!M$7)/1000000),"-")</f>
        <v>14.218584660319307</v>
      </c>
      <c r="R28" s="89">
        <f>IFERROR(IF($B$2="Tonnes",AppQt.Data!N176,(AppQt.Data!N176*ozton*AppQt.Data!N$7)/1000000),"-")</f>
        <v>15.340048634209213</v>
      </c>
      <c r="S28" s="89">
        <f>IFERROR(IF($B$2="Tonnes",AppQt.Data!O176,(AppQt.Data!O176*ozton*AppQt.Data!O$7)/1000000),"-")</f>
        <v>13.683515969046233</v>
      </c>
      <c r="T28" s="89">
        <f>IFERROR(IF($B$2="Tonnes",AppQt.Data!P176,(AppQt.Data!P176*ozton*AppQt.Data!P$7)/1000000),"-")</f>
        <v>17.088996964909363</v>
      </c>
      <c r="U28" s="89">
        <f>IFERROR(IF($B$2="Tonnes",AppQt.Data!Q176,(AppQt.Data!Q176*ozton*AppQt.Data!Q$7)/1000000),"-")</f>
        <v>14.938562596599692</v>
      </c>
      <c r="V28" s="89">
        <f>IFERROR(IF($B$2="Tonnes",AppQt.Data!R176,(AppQt.Data!R176*ozton*AppQt.Data!R$7)/1000000),"-")</f>
        <v>15.324309119010818</v>
      </c>
      <c r="W28" s="89">
        <f>IFERROR(IF($B$2="Tonnes",AppQt.Data!S176,(AppQt.Data!S176*ozton*AppQt.Data!S$7)/1000000),"-")</f>
        <v>15.70940030911901</v>
      </c>
      <c r="X28" s="89">
        <f>IFERROR(IF($B$2="Tonnes",AppQt.Data!T176,(AppQt.Data!T176*ozton*AppQt.Data!T$7)/1000000),"-")</f>
        <v>18.378763523956721</v>
      </c>
      <c r="Y28" s="89">
        <f>IFERROR(IF($B$2="Tonnes",AppQt.Data!U176,(AppQt.Data!U176*ozton*AppQt.Data!U$7)/1000000),"-")</f>
        <v>16.303195043103447</v>
      </c>
      <c r="Z28" s="89">
        <f>IFERROR(IF($B$2="Tonnes",AppQt.Data!V176,(AppQt.Data!V176*ozton*AppQt.Data!V$7)/1000000),"-")</f>
        <v>15.38286637931034</v>
      </c>
      <c r="AA28" s="89">
        <f>IFERROR(IF($B$2="Tonnes",AppQt.Data!W176,(AppQt.Data!W176*ozton*AppQt.Data!W$7)/1000000),"-")</f>
        <v>16.70049568965517</v>
      </c>
      <c r="AB28" s="89">
        <f>IFERROR(IF($B$2="Tonnes",AppQt.Data!X176,(AppQt.Data!X176*ozton*AppQt.Data!X$7)/1000000),"-")</f>
        <v>19.269547413793099</v>
      </c>
      <c r="AC28" s="89">
        <f>IFERROR(IF($B$2="Tonnes",AppQt.Data!Y176,(AppQt.Data!Y176*ozton*AppQt.Data!Y$7)/1000000),"-")</f>
        <v>17.841102812499997</v>
      </c>
      <c r="AD28" s="89">
        <f>IFERROR(IF($B$2="Tonnes",AppQt.Data!Z176,(AppQt.Data!Z176*ozton*AppQt.Data!Z$7)/1000000),"-")</f>
        <v>18.236422499999996</v>
      </c>
      <c r="AE28" s="89">
        <f>IFERROR(IF($B$2="Tonnes",AppQt.Data!AA176,(AppQt.Data!AA176*ozton*AppQt.Data!AA$7)/1000000),"-")</f>
        <v>21.349296874999997</v>
      </c>
      <c r="AF28" s="89">
        <f>IFERROR(IF($B$2="Tonnes",AppQt.Data!AB176,(AppQt.Data!AB176*ozton*AppQt.Data!AB$7)/1000000),"-")</f>
        <v>22.277399999999997</v>
      </c>
      <c r="AG28" s="89">
        <f>IFERROR(IF($B$2="Tonnes",AppQt.Data!AC176,(AppQt.Data!AC176*ozton*AppQt.Data!AC$7)/1000000),"-")</f>
        <v>21.743681233522224</v>
      </c>
      <c r="AH28" s="89">
        <f>IFERROR(IF($B$2="Tonnes",AppQt.Data!AD176,(AppQt.Data!AD176*ozton*AppQt.Data!AD$7)/1000000),"-")</f>
        <v>19.17330004110152</v>
      </c>
      <c r="AI28" s="89">
        <f>IFERROR(IF($B$2="Tonnes",AppQt.Data!AE176,(AppQt.Data!AE176*ozton*AppQt.Data!AE$7)/1000000),"-")</f>
        <v>18.900979842931935</v>
      </c>
      <c r="AJ28" s="89">
        <f>IFERROR(IF($B$2="Tonnes",AppQt.Data!AF176,(AppQt.Data!AF176*ozton*AppQt.Data!AF$7)/1000000),"-")</f>
        <v>15.677059999999997</v>
      </c>
      <c r="AK28" s="89">
        <f>IFERROR(IF($B$2="Tonnes",AppQt.Data!AG176,(AppQt.Data!AG176*ozton*AppQt.Data!AG$7)/1000000),"-")</f>
        <v>13.182608251807739</v>
      </c>
      <c r="AL28" s="89">
        <f>IFERROR(IF($B$2="Tonnes",AppQt.Data!AH176,(AppQt.Data!AH176*ozton*AppQt.Data!AH$7)/1000000),"-")</f>
        <v>10.154978421701603</v>
      </c>
      <c r="AM28" s="89">
        <f>IFERROR(IF($B$2="Tonnes",AppQt.Data!AI176,(AppQt.Data!AI176*ozton*AppQt.Data!AI$7)/1000000),"-")</f>
        <v>14.582515183246073</v>
      </c>
      <c r="AN28" s="89">
        <f>IFERROR(IF($B$2="Tonnes",AppQt.Data!AJ176,(AppQt.Data!AJ176*ozton*AppQt.Data!AJ$7)/1000000),"-")</f>
        <v>10.027940294211701</v>
      </c>
      <c r="AO28" s="89">
        <f>IFERROR(IF($B$2="Tonnes",AppQt.Data!AK176,(AppQt.Data!AK176*ozton*AppQt.Data!AK$7)/1000000),"-")</f>
        <v>10.760146320714588</v>
      </c>
      <c r="AP28" s="89">
        <f>IFERROR(IF($B$2="Tonnes",AppQt.Data!AL176,(AppQt.Data!AL176*ozton*AppQt.Data!AL$7)/1000000),"-")</f>
        <v>9.6734140156185795</v>
      </c>
      <c r="AQ28" s="89">
        <f>IFERROR(IF($B$2="Tonnes",AppQt.Data!AM176,(AppQt.Data!AM176*ozton*AppQt.Data!AM$7)/1000000),"-")</f>
        <v>10.553250261780104</v>
      </c>
      <c r="AR28" s="89">
        <f>IFERROR(IF($B$2="Tonnes",AppQt.Data!AN176,(AppQt.Data!AN176*ozton*AppQt.Data!AN$7)/1000000),"-")</f>
        <v>11.011645922609528</v>
      </c>
      <c r="AS28" s="89">
        <f>IFERROR(IF($B$2="Tonnes",AppQt.Data!AO176,(AppQt.Data!AO176*ozton*AppQt.Data!AO$7)/1000000),"-")</f>
        <v>10.081522628668651</v>
      </c>
      <c r="AT28" s="89">
        <f>IFERROR(IF($B$2="Tonnes",AppQt.Data!AP176,(AppQt.Data!AP176*ozton*AppQt.Data!AP$7)/1000000),"-")</f>
        <v>8.7959131113851203</v>
      </c>
      <c r="AU28" s="89">
        <f>IFERROR(IF($B$2="Tonnes",AppQt.Data!AQ176,(AppQt.Data!AQ176*ozton*AppQt.Data!AQ$7)/1000000),"-")</f>
        <v>11.207068062827222</v>
      </c>
      <c r="AV28" s="89">
        <f>IFERROR(IF($B$2="Tonnes",AppQt.Data!AR176,(AppQt.Data!AR176*ozton*AppQt.Data!AR$7)/1000000),"-")</f>
        <v>12.187725107131433</v>
      </c>
      <c r="AW28" s="89">
        <f>IFERROR(IF($B$2="Tonnes",AppQt.Data!AS176,(AppQt.Data!AS176*ozton*AppQt.Data!AS$7)/1000000),"-")</f>
        <v>10.884548760102085</v>
      </c>
      <c r="AX28" s="89">
        <f>IFERROR(IF($B$2="Tonnes",AppQt.Data!AT176,(AppQt.Data!AT176*ozton*AppQt.Data!AT$7)/1000000),"-")</f>
        <v>9.5282544225236325</v>
      </c>
      <c r="AY28" s="89">
        <f>IFERROR(IF($B$2="Tonnes",AppQt.Data!AU176,(AppQt.Data!AU176*ozton*AppQt.Data!AU$7)/1000000),"-")</f>
        <v>12.084524869109945</v>
      </c>
      <c r="AZ28" s="89">
        <f>IFERROR(IF($B$2="Tonnes",AppQt.Data!AV176,(AppQt.Data!AV176*ozton*AppQt.Data!AV$7)/1000000),"-")</f>
        <v>13.10686811570195</v>
      </c>
      <c r="BA28" s="89">
        <f>IFERROR(IF($B$2="Tonnes",AppQt.Data!AW176,(AppQt.Data!AW176*ozton*AppQt.Data!AW$7)/1000000),"-")</f>
        <v>11.558182710506166</v>
      </c>
      <c r="BB28" s="89">
        <f>IFERROR(IF($B$2="Tonnes",AppQt.Data!AX176,(AppQt.Data!AX176*ozton*AppQt.Data!AX$7)/1000000),"-")</f>
        <v>10.086484599424578</v>
      </c>
      <c r="BC28" s="89">
        <f>IFERROR(IF($B$2="Tonnes",AppQt.Data!AY176,(AppQt.Data!AY176*ozton*AppQt.Data!AY$7)/1000000),"-")</f>
        <v>12.666886125654447</v>
      </c>
      <c r="BD28" s="89">
        <f>IFERROR(IF($B$2="Tonnes",AppQt.Data!AZ176,(AppQt.Data!AZ176*ozton*AppQt.Data!AZ$7)/1000000),"-")</f>
        <v>13.79424040917301</v>
      </c>
      <c r="BE28" s="89">
        <f>IFERROR(IF($B$2="Tonnes",AppQt.Data!BA176,(AppQt.Data!BA176*ozton*AppQt.Data!BA$7)/1000000),"-")</f>
        <v>10.795302439455552</v>
      </c>
      <c r="BF28" s="89">
        <f>IFERROR(IF($B$2="Tonnes",AppQt.Data!BB176,(AppQt.Data!BB176*ozton*AppQt.Data!BB$7)/1000000),"-")</f>
        <v>4.8614238397698326</v>
      </c>
      <c r="BG28" s="89">
        <f>IFERROR(IF($B$2="Tonnes",AppQt.Data!BC176,(AppQt.Data!BC176*ozton*AppQt.Data!BC$7)/1000000),"-")</f>
        <v>9.0231976795396633</v>
      </c>
      <c r="BH28" s="89">
        <f>IFERROR(IF($B$2="Tonnes",AppQt.Data!BD176,(AppQt.Data!BD176*ozton*AppQt.Data!BD$7)/1000000),"-")</f>
        <v>10.13370876915495</v>
      </c>
      <c r="BI28" s="89">
        <f>IFERROR(IF($B$2="Tonnes",AppQt.Data!BE176,(AppQt.Data!BE176*ozton*AppQt.Data!BE$7)/1000000),"-")</f>
        <v>10.302611250441942</v>
      </c>
      <c r="BJ28" s="89">
        <f>IFERROR(IF($B$2="Tonnes",AppQt.Data!BF176,(AppQt.Data!BF176*ozton*AppQt.Data!BF$7)/1000000),"-")</f>
        <v>10.794044200459618</v>
      </c>
      <c r="BK28" s="89">
        <f>IFERROR(IF($B$2="Tonnes",AppQt.Data!BG176,(AppQt.Data!BG176*ozton*AppQt.Data!BG$7)/1000000),"-")</f>
        <v>11.9468757854826</v>
      </c>
      <c r="BL28" s="90" t="str">
        <f t="shared" si="2"/>
        <v>▲</v>
      </c>
      <c r="BM28" s="91">
        <f t="shared" si="3"/>
        <v>32.401796012653627</v>
      </c>
    </row>
    <row r="29" spans="1:65" ht="12.75" customHeight="1" x14ac:dyDescent="0.2">
      <c r="A29" s="40"/>
      <c r="B29" s="101" t="s">
        <v>148</v>
      </c>
      <c r="C29" s="89">
        <f>IFERROR(IF($B$2="Tonnes",AppAn.Data!L152,(AppAn.Data!L152*ozton*AppAn.Data!L$6)/1000000),"-")</f>
        <v>303.83485301626143</v>
      </c>
      <c r="D29" s="89">
        <f>IFERROR(IF($B$2="Tonnes",AppAn.Data!M152,(AppAn.Data!M152*ozton*AppAn.Data!M$6)/1000000),"-")</f>
        <v>266.84714134054798</v>
      </c>
      <c r="E29" s="89">
        <f>IFERROR(IF($B$2="Tonnes",AppAn.Data!N152,(AppAn.Data!N152*ozton*AppAn.Data!N$6)/1000000),"-")</f>
        <v>224.19039659496505</v>
      </c>
      <c r="F29" s="89">
        <f>IFERROR(IF($B$2="Tonnes",AppAn.Data!O152,(AppAn.Data!O152*ozton*AppAn.Data!O$6)/1000000),"-")</f>
        <v>251.43180384519059</v>
      </c>
      <c r="G29" s="89">
        <f>IFERROR(IF($B$2="Tonnes",AppAn.Data!P152,(AppAn.Data!P152*ozton*AppAn.Data!P$6)/1000000),"-")</f>
        <v>224.61694803292073</v>
      </c>
      <c r="H29" s="89">
        <f>IFERROR(IF($B$2="Tonnes",AppAn.Data!Q152,(AppAn.Data!Q152*ozton*AppAn.Data!Q$6)/1000000),"-")</f>
        <v>248.48869334630047</v>
      </c>
      <c r="I29" s="89">
        <f>IFERROR(IF($B$2="Tonnes",AppAn.Data!R152,(AppAn.Data!R152*ozton*AppAn.Data!R$6)/1000000),"-")</f>
        <v>266.4677325282201</v>
      </c>
      <c r="J29" s="89">
        <f>IFERROR(IF($B$2="Tonnes",AppAn.Data!S152,(AppAn.Data!S152*ozton*AppAn.Data!S$6)/1000000),"-")</f>
        <v>215.38362360169472</v>
      </c>
      <c r="K29" s="89">
        <f>IFERROR(IF($B$2="Tonnes",AppAn.Data!T152,(AppAn.Data!T152*ozton*AppAn.Data!T$6)/1000000),"-")</f>
        <v>209.90550106842332</v>
      </c>
      <c r="L29" s="89">
        <f>IFERROR(IF($B$2="Tonnes",AppAn.Data!U152,(AppAn.Data!U152*ozton*AppAn.Data!U$6)/1000000),"-")</f>
        <v>205.89587304416767</v>
      </c>
      <c r="M29" s="89">
        <f>IFERROR(IF($B$2="Tonnes",AppAn.Data!V152,(AppAn.Data!V152*ozton*AppAn.Data!V$6)/1000000),"-")</f>
        <v>237.35221987856283</v>
      </c>
      <c r="N29" s="90" t="str">
        <f t="shared" si="0"/>
        <v>▲</v>
      </c>
      <c r="O29" s="91">
        <f t="shared" si="1"/>
        <v>15.277793755315972</v>
      </c>
      <c r="P29" s="40"/>
      <c r="Q29" s="89">
        <f>IFERROR(IF($B$2="Tonnes",AppQt.Data!M177,(AppQt.Data!M177*ozton*AppQt.Data!M$7)/1000000),"-")</f>
        <v>53.233264949678492</v>
      </c>
      <c r="R29" s="89">
        <f>IFERROR(IF($B$2="Tonnes",AppQt.Data!N177,(AppQt.Data!N177*ozton*AppQt.Data!N$7)/1000000),"-")</f>
        <v>77.622723537252426</v>
      </c>
      <c r="S29" s="89">
        <f>IFERROR(IF($B$2="Tonnes",AppQt.Data!O177,(AppQt.Data!O177*ozton*AppQt.Data!O$7)/1000000),"-")</f>
        <v>71.141631559408779</v>
      </c>
      <c r="T29" s="89">
        <f>IFERROR(IF($B$2="Tonnes",AppQt.Data!P177,(AppQt.Data!P177*ozton*AppQt.Data!P$7)/1000000),"-")</f>
        <v>101.83723296992176</v>
      </c>
      <c r="U29" s="89">
        <f>IFERROR(IF($B$2="Tonnes",AppQt.Data!Q177,(AppQt.Data!Q177*ozton*AppQt.Data!Q$7)/1000000),"-")</f>
        <v>54.45929595962037</v>
      </c>
      <c r="V29" s="89">
        <f>IFERROR(IF($B$2="Tonnes",AppQt.Data!R177,(AppQt.Data!R177*ozton*AppQt.Data!R$7)/1000000),"-")</f>
        <v>61.261284904163134</v>
      </c>
      <c r="W29" s="89">
        <f>IFERROR(IF($B$2="Tonnes",AppQt.Data!S177,(AppQt.Data!S177*ozton*AppQt.Data!S$7)/1000000),"-")</f>
        <v>66.708732926154028</v>
      </c>
      <c r="X29" s="89">
        <f>IFERROR(IF($B$2="Tonnes",AppQt.Data!T177,(AppQt.Data!T177*ozton*AppQt.Data!T$7)/1000000),"-")</f>
        <v>84.417827550610411</v>
      </c>
      <c r="Y29" s="89">
        <f>IFERROR(IF($B$2="Tonnes",AppQt.Data!U177,(AppQt.Data!U177*ozton*AppQt.Data!U$7)/1000000),"-")</f>
        <v>44.422965468023619</v>
      </c>
      <c r="Z29" s="89">
        <f>IFERROR(IF($B$2="Tonnes",AppQt.Data!V177,(AppQt.Data!V177*ozton*AppQt.Data!V$7)/1000000),"-")</f>
        <v>49.768260514939882</v>
      </c>
      <c r="AA29" s="89">
        <f>IFERROR(IF($B$2="Tonnes",AppQt.Data!W177,(AppQt.Data!W177*ozton*AppQt.Data!W$7)/1000000),"-")</f>
        <v>53.142213289235336</v>
      </c>
      <c r="AB29" s="89">
        <f>IFERROR(IF($B$2="Tonnes",AppQt.Data!X177,(AppQt.Data!X177*ozton*AppQt.Data!X$7)/1000000),"-")</f>
        <v>76.856957322766249</v>
      </c>
      <c r="AC29" s="89">
        <f>IFERROR(IF($B$2="Tonnes",AppQt.Data!Y177,(AppQt.Data!Y177*ozton*AppQt.Data!Y$7)/1000000),"-")</f>
        <v>56.409706429995126</v>
      </c>
      <c r="AD29" s="89">
        <f>IFERROR(IF($B$2="Tonnes",AppQt.Data!Z177,(AppQt.Data!Z177*ozton*AppQt.Data!Z$7)/1000000),"-")</f>
        <v>66.356217380756647</v>
      </c>
      <c r="AE29" s="89">
        <f>IFERROR(IF($B$2="Tonnes",AppQt.Data!AA177,(AppQt.Data!AA177*ozton*AppQt.Data!AA$7)/1000000),"-")</f>
        <v>50.837467412717039</v>
      </c>
      <c r="AF29" s="89">
        <f>IFERROR(IF($B$2="Tonnes",AppQt.Data!AB177,(AppQt.Data!AB177*ozton*AppQt.Data!AB$7)/1000000),"-")</f>
        <v>77.828412621721753</v>
      </c>
      <c r="AG29" s="89">
        <f>IFERROR(IF($B$2="Tonnes",AppQt.Data!AC177,(AppQt.Data!AC177*ozton*AppQt.Data!AC$7)/1000000),"-")</f>
        <v>45.913392196468365</v>
      </c>
      <c r="AH29" s="89">
        <f>IFERROR(IF($B$2="Tonnes",AppQt.Data!AD177,(AppQt.Data!AD177*ozton*AppQt.Data!AD$7)/1000000),"-")</f>
        <v>51.918907850055014</v>
      </c>
      <c r="AI29" s="89">
        <f>IFERROR(IF($B$2="Tonnes",AppQt.Data!AE177,(AppQt.Data!AE177*ozton*AppQt.Data!AE$7)/1000000),"-")</f>
        <v>50.355078208846251</v>
      </c>
      <c r="AJ29" s="89">
        <f>IFERROR(IF($B$2="Tonnes",AppQt.Data!AF177,(AppQt.Data!AF177*ozton*AppQt.Data!AF$7)/1000000),"-")</f>
        <v>76.429569777551094</v>
      </c>
      <c r="AK29" s="89">
        <f>IFERROR(IF($B$2="Tonnes",AppQt.Data!AG177,(AppQt.Data!AG177*ozton*AppQt.Data!AG$7)/1000000),"-")</f>
        <v>46.192042110050039</v>
      </c>
      <c r="AL29" s="89">
        <f>IFERROR(IF($B$2="Tonnes",AppQt.Data!AH177,(AppQt.Data!AH177*ozton*AppQt.Data!AH$7)/1000000),"-")</f>
        <v>52.765693604150727</v>
      </c>
      <c r="AM29" s="89">
        <f>IFERROR(IF($B$2="Tonnes",AppQt.Data!AI177,(AppQt.Data!AI177*ozton*AppQt.Data!AI$7)/1000000),"-")</f>
        <v>70.923477041492305</v>
      </c>
      <c r="AN29" s="89">
        <f>IFERROR(IF($B$2="Tonnes",AppQt.Data!AJ177,(AppQt.Data!AJ177*ozton*AppQt.Data!AJ$7)/1000000),"-")</f>
        <v>78.607480590607381</v>
      </c>
      <c r="AO29" s="89">
        <f>IFERROR(IF($B$2="Tonnes",AppQt.Data!AK177,(AppQt.Data!AK177*ozton*AppQt.Data!AK$7)/1000000),"-")</f>
        <v>55.418799379609858</v>
      </c>
      <c r="AP29" s="89">
        <f>IFERROR(IF($B$2="Tonnes",AppQt.Data!AL177,(AppQt.Data!AL177*ozton*AppQt.Data!AL$7)/1000000),"-")</f>
        <v>67.518781676124917</v>
      </c>
      <c r="AQ29" s="89">
        <f>IFERROR(IF($B$2="Tonnes",AppQt.Data!AM177,(AppQt.Data!AM177*ozton*AppQt.Data!AM$7)/1000000),"-")</f>
        <v>56.015818387590102</v>
      </c>
      <c r="AR29" s="89">
        <f>IFERROR(IF($B$2="Tonnes",AppQt.Data!AN177,(AppQt.Data!AN177*ozton*AppQt.Data!AN$7)/1000000),"-")</f>
        <v>87.514333084895199</v>
      </c>
      <c r="AS29" s="89">
        <f>IFERROR(IF($B$2="Tonnes",AppQt.Data!AO177,(AppQt.Data!AO177*ozton*AppQt.Data!AO$7)/1000000),"-")</f>
        <v>50.953707038425435</v>
      </c>
      <c r="AT29" s="89">
        <f>IFERROR(IF($B$2="Tonnes",AppQt.Data!AP177,(AppQt.Data!AP177*ozton*AppQt.Data!AP$7)/1000000),"-")</f>
        <v>45.721453790055698</v>
      </c>
      <c r="AU29" s="89">
        <f>IFERROR(IF($B$2="Tonnes",AppQt.Data!AQ177,(AppQt.Data!AQ177*ozton*AppQt.Data!AQ$7)/1000000),"-")</f>
        <v>46.444844854449073</v>
      </c>
      <c r="AV29" s="89">
        <f>IFERROR(IF($B$2="Tonnes",AppQt.Data!AR177,(AppQt.Data!AR177*ozton*AppQt.Data!AR$7)/1000000),"-")</f>
        <v>72.26361791876451</v>
      </c>
      <c r="AW29" s="89">
        <f>IFERROR(IF($B$2="Tonnes",AppQt.Data!AS177,(AppQt.Data!AS177*ozton*AppQt.Data!AS$7)/1000000),"-")</f>
        <v>41.369718890638637</v>
      </c>
      <c r="AX29" s="89">
        <f>IFERROR(IF($B$2="Tonnes",AppQt.Data!AT177,(AppQt.Data!AT177*ozton*AppQt.Data!AT$7)/1000000),"-")</f>
        <v>47.383387495911514</v>
      </c>
      <c r="AY29" s="89">
        <f>IFERROR(IF($B$2="Tonnes",AppQt.Data!AU177,(AppQt.Data!AU177*ozton*AppQt.Data!AU$7)/1000000),"-")</f>
        <v>49.077913460480914</v>
      </c>
      <c r="AZ29" s="89">
        <f>IFERROR(IF($B$2="Tonnes",AppQt.Data!AV177,(AppQt.Data!AV177*ozton*AppQt.Data!AV$7)/1000000),"-")</f>
        <v>72.074481221392205</v>
      </c>
      <c r="BA29" s="89">
        <f>IFERROR(IF($B$2="Tonnes",AppQt.Data!AW177,(AppQt.Data!AW177*ozton*AppQt.Data!AW$7)/1000000),"-")</f>
        <v>43.242004263182892</v>
      </c>
      <c r="BB29" s="89">
        <f>IFERROR(IF($B$2="Tonnes",AppQt.Data!AX177,(AppQt.Data!AX177*ozton*AppQt.Data!AX$7)/1000000),"-")</f>
        <v>45.755834788825709</v>
      </c>
      <c r="BC29" s="89">
        <f>IFERROR(IF($B$2="Tonnes",AppQt.Data!AY177,(AppQt.Data!AY177*ozton*AppQt.Data!AY$7)/1000000),"-")</f>
        <v>46.559339593790391</v>
      </c>
      <c r="BD29" s="89">
        <f>IFERROR(IF($B$2="Tonnes",AppQt.Data!AZ177,(AppQt.Data!AZ177*ozton*AppQt.Data!AZ$7)/1000000),"-")</f>
        <v>70.338694398368702</v>
      </c>
      <c r="BE29" s="89">
        <f>IFERROR(IF($B$2="Tonnes",AppQt.Data!BA177,(AppQt.Data!BA177*ozton*AppQt.Data!BA$7)/1000000),"-")</f>
        <v>49.290789652268771</v>
      </c>
      <c r="BF29" s="89">
        <f>IFERROR(IF($B$2="Tonnes",AppQt.Data!BB177,(AppQt.Data!BB177*ozton*AppQt.Data!BB$7)/1000000),"-")</f>
        <v>44.001298265058239</v>
      </c>
      <c r="BG29" s="89">
        <f>IFERROR(IF($B$2="Tonnes",AppQt.Data!BC177,(AppQt.Data!BC177*ozton*AppQt.Data!BC$7)/1000000),"-")</f>
        <v>61.651707807799255</v>
      </c>
      <c r="BH29" s="89">
        <f>IFERROR(IF($B$2="Tonnes",AppQt.Data!BD177,(AppQt.Data!BD177*ozton*AppQt.Data!BD$7)/1000000),"-")</f>
        <v>82.408424153436556</v>
      </c>
      <c r="BI29" s="89">
        <f>IFERROR(IF($B$2="Tonnes",AppQt.Data!BE177,(AppQt.Data!BE177*ozton*AppQt.Data!BE$7)/1000000),"-")</f>
        <v>69.696501101201108</v>
      </c>
      <c r="BJ29" s="89">
        <f>IFERROR(IF($B$2="Tonnes",AppQt.Data!BF177,(AppQt.Data!BF177*ozton*AppQt.Data!BF$7)/1000000),"-")</f>
        <v>82.494095788165467</v>
      </c>
      <c r="BK29" s="89">
        <f>IFERROR(IF($B$2="Tonnes",AppQt.Data!BG177,(AppQt.Data!BG177*ozton*AppQt.Data!BG$7)/1000000),"-")</f>
        <v>72.083147523591123</v>
      </c>
      <c r="BL29" s="90" t="str">
        <f t="shared" si="2"/>
        <v>▲</v>
      </c>
      <c r="BM29" s="91">
        <f t="shared" si="3"/>
        <v>16.919952563702111</v>
      </c>
    </row>
    <row r="30" spans="1:65" ht="12.75" customHeight="1" x14ac:dyDescent="0.2">
      <c r="A30" s="40"/>
      <c r="B30" s="31" t="s">
        <v>99</v>
      </c>
      <c r="C30" s="89">
        <f>IFERROR(IF($B$2="Tonnes",AppAn.Data!L153,(AppAn.Data!L153*ozton*AppAn.Data!L$6)/1000000),"-")</f>
        <v>226.68297004756693</v>
      </c>
      <c r="D30" s="89">
        <f>IFERROR(IF($B$2="Tonnes",AppAn.Data!M153,(AppAn.Data!M153*ozton*AppAn.Data!M$6)/1000000),"-")</f>
        <v>198.49551548459601</v>
      </c>
      <c r="E30" s="89">
        <f>IFERROR(IF($B$2="Tonnes",AppAn.Data!N153,(AppAn.Data!N153*ozton*AppAn.Data!N$6)/1000000),"-")</f>
        <v>160.18638339940065</v>
      </c>
      <c r="F30" s="89">
        <f>IFERROR(IF($B$2="Tonnes",AppAn.Data!O153,(AppAn.Data!O153*ozton*AppAn.Data!O$6)/1000000),"-")</f>
        <v>187.77592229113816</v>
      </c>
      <c r="G30" s="89">
        <f>IFERROR(IF($B$2="Tonnes",AppAn.Data!P153,(AppAn.Data!P153*ozton*AppAn.Data!P$6)/1000000),"-")</f>
        <v>164.7460874154909</v>
      </c>
      <c r="H30" s="89">
        <f>IFERROR(IF($B$2="Tonnes",AppAn.Data!Q153,(AppAn.Data!Q153*ozton*AppAn.Data!Q$6)/1000000),"-")</f>
        <v>190.5501970917125</v>
      </c>
      <c r="I30" s="89">
        <f>IFERROR(IF($B$2="Tonnes",AppAn.Data!R153,(AppAn.Data!R153*ozton*AppAn.Data!R$6)/1000000),"-")</f>
        <v>210.09701837508399</v>
      </c>
      <c r="J30" s="89">
        <f>IFERROR(IF($B$2="Tonnes",AppAn.Data!S153,(AppAn.Data!S153*ozton*AppAn.Data!S$6)/1000000),"-")</f>
        <v>158.86519987054584</v>
      </c>
      <c r="K30" s="89">
        <f>IFERROR(IF($B$2="Tonnes",AppAn.Data!T153,(AppAn.Data!T153*ozton*AppAn.Data!T$6)/1000000),"-")</f>
        <v>154.44276413645275</v>
      </c>
      <c r="L30" s="89">
        <f>IFERROR(IF($B$2="Tonnes",AppAn.Data!U153,(AppAn.Data!U153*ozton*AppAn.Data!U$6)/1000000),"-")</f>
        <v>150.79977750967009</v>
      </c>
      <c r="M30" s="89">
        <f>IFERROR(IF($B$2="Tonnes",AppAn.Data!V153,(AppAn.Data!V153*ozton*AppAn.Data!V$6)/1000000),"-")</f>
        <v>187.32063801344287</v>
      </c>
      <c r="N30" s="90" t="str">
        <f t="shared" si="0"/>
        <v>▲</v>
      </c>
      <c r="O30" s="91">
        <f t="shared" si="1"/>
        <v>24.218112988549258</v>
      </c>
      <c r="P30" s="40"/>
      <c r="Q30" s="89">
        <f>IFERROR(IF($B$2="Tonnes",AppQt.Data!M178,(AppQt.Data!M178*ozton*AppQt.Data!M$7)/1000000),"-")</f>
        <v>39.418925121035983</v>
      </c>
      <c r="R30" s="89">
        <f>IFERROR(IF($B$2="Tonnes",AppQt.Data!N178,(AppQt.Data!N178*ozton*AppQt.Data!N$7)/1000000),"-")</f>
        <v>56.669648101996458</v>
      </c>
      <c r="S30" s="89">
        <f>IFERROR(IF($B$2="Tonnes",AppQt.Data!O178,(AppQt.Data!O178*ozton*AppQt.Data!O$7)/1000000),"-")</f>
        <v>55.160011611738867</v>
      </c>
      <c r="T30" s="89">
        <f>IFERROR(IF($B$2="Tonnes",AppQt.Data!P178,(AppQt.Data!P178*ozton*AppQt.Data!P$7)/1000000),"-")</f>
        <v>75.434385212795632</v>
      </c>
      <c r="U30" s="89">
        <f>IFERROR(IF($B$2="Tonnes",AppQt.Data!Q178,(AppQt.Data!Q178*ozton*AppQt.Data!Q$7)/1000000),"-")</f>
        <v>41.879205774694647</v>
      </c>
      <c r="V30" s="89">
        <f>IFERROR(IF($B$2="Tonnes",AppQt.Data!R178,(AppQt.Data!R178*ozton*AppQt.Data!R$7)/1000000),"-")</f>
        <v>43.032207045733216</v>
      </c>
      <c r="W30" s="89">
        <f>IFERROR(IF($B$2="Tonnes",AppQt.Data!S178,(AppQt.Data!S178*ozton*AppQt.Data!S$7)/1000000),"-")</f>
        <v>51.937372422734121</v>
      </c>
      <c r="X30" s="89">
        <f>IFERROR(IF($B$2="Tonnes",AppQt.Data!T178,(AppQt.Data!T178*ozton*AppQt.Data!T$7)/1000000),"-")</f>
        <v>61.646730241434028</v>
      </c>
      <c r="Y30" s="89">
        <f>IFERROR(IF($B$2="Tonnes",AppQt.Data!U178,(AppQt.Data!U178*ozton*AppQt.Data!U$7)/1000000),"-")</f>
        <v>33.400833111150391</v>
      </c>
      <c r="Z30" s="89">
        <f>IFERROR(IF($B$2="Tonnes",AppQt.Data!V178,(AppQt.Data!V178*ozton*AppQt.Data!V$7)/1000000),"-")</f>
        <v>32.478218340817406</v>
      </c>
      <c r="AA30" s="89">
        <f>IFERROR(IF($B$2="Tonnes",AppQt.Data!W178,(AppQt.Data!W178*ozton*AppQt.Data!W$7)/1000000),"-")</f>
        <v>37.992113335691563</v>
      </c>
      <c r="AB30" s="89">
        <f>IFERROR(IF($B$2="Tonnes",AppQt.Data!X178,(AppQt.Data!X178*ozton*AppQt.Data!X$7)/1000000),"-")</f>
        <v>56.315218611741301</v>
      </c>
      <c r="AC30" s="89">
        <f>IFERROR(IF($B$2="Tonnes",AppQt.Data!Y178,(AppQt.Data!Y178*ozton*AppQt.Data!Y$7)/1000000),"-")</f>
        <v>43.90639174520436</v>
      </c>
      <c r="AD30" s="89">
        <f>IFERROR(IF($B$2="Tonnes",AppQt.Data!Z178,(AppQt.Data!Z178*ozton*AppQt.Data!Z$7)/1000000),"-")</f>
        <v>50.825812648660118</v>
      </c>
      <c r="AE30" s="89">
        <f>IFERROR(IF($B$2="Tonnes",AppQt.Data!AA178,(AppQt.Data!AA178*ozton*AppQt.Data!AA$7)/1000000),"-")</f>
        <v>35.348356472841019</v>
      </c>
      <c r="AF30" s="89">
        <f>IFERROR(IF($B$2="Tonnes",AppQt.Data!AB178,(AppQt.Data!AB178*ozton*AppQt.Data!AB$7)/1000000),"-")</f>
        <v>57.695361424432669</v>
      </c>
      <c r="AG30" s="89">
        <f>IFERROR(IF($B$2="Tonnes",AppQt.Data!AC178,(AppQt.Data!AC178*ozton*AppQt.Data!AC$7)/1000000),"-")</f>
        <v>32.907847924716592</v>
      </c>
      <c r="AH30" s="89">
        <f>IFERROR(IF($B$2="Tonnes",AppQt.Data!AD178,(AppQt.Data!AD178*ozton*AppQt.Data!AD$7)/1000000),"-")</f>
        <v>36.70297639773824</v>
      </c>
      <c r="AI30" s="89">
        <f>IFERROR(IF($B$2="Tonnes",AppQt.Data!AE178,(AppQt.Data!AE178*ozton*AppQt.Data!AE$7)/1000000),"-")</f>
        <v>36.805762410712695</v>
      </c>
      <c r="AJ30" s="89">
        <f>IFERROR(IF($B$2="Tonnes",AppQt.Data!AF178,(AppQt.Data!AF178*ozton*AppQt.Data!AF$7)/1000000),"-")</f>
        <v>58.329500682323371</v>
      </c>
      <c r="AK30" s="89">
        <f>IFERROR(IF($B$2="Tonnes",AppQt.Data!AG178,(AppQt.Data!AG178*ozton*AppQt.Data!AG$7)/1000000),"-")</f>
        <v>33.884436824273472</v>
      </c>
      <c r="AL30" s="89">
        <f>IFERROR(IF($B$2="Tonnes",AppQt.Data!AH178,(AppQt.Data!AH178*ozton*AppQt.Data!AH$7)/1000000),"-")</f>
        <v>37.950561103020355</v>
      </c>
      <c r="AM30" s="89">
        <f>IFERROR(IF($B$2="Tonnes",AppQt.Data!AI178,(AppQt.Data!AI178*ozton*AppQt.Data!AI$7)/1000000),"-")</f>
        <v>57.072651808202906</v>
      </c>
      <c r="AN30" s="89">
        <f>IFERROR(IF($B$2="Tonnes",AppQt.Data!AJ178,(AppQt.Data!AJ178*ozton*AppQt.Data!AJ$7)/1000000),"-")</f>
        <v>61.642547356215779</v>
      </c>
      <c r="AO30" s="89">
        <f>IFERROR(IF($B$2="Tonnes",AppQt.Data!AK178,(AppQt.Data!AK178*ozton*AppQt.Data!AK$7)/1000000),"-")</f>
        <v>43.2448979162684</v>
      </c>
      <c r="AP30" s="89">
        <f>IFERROR(IF($B$2="Tonnes",AppQt.Data!AL178,(AppQt.Data!AL178*ozton*AppQt.Data!AL$7)/1000000),"-")</f>
        <v>52.887625079162675</v>
      </c>
      <c r="AQ30" s="89">
        <f>IFERROR(IF($B$2="Tonnes",AppQt.Data!AM178,(AppQt.Data!AM178*ozton*AppQt.Data!AM$7)/1000000),"-")</f>
        <v>43.068232941989066</v>
      </c>
      <c r="AR30" s="89">
        <f>IFERROR(IF($B$2="Tonnes",AppQt.Data!AN178,(AppQt.Data!AN178*ozton*AppQt.Data!AN$7)/1000000),"-")</f>
        <v>70.896262437663836</v>
      </c>
      <c r="AS30" s="89">
        <f>IFERROR(IF($B$2="Tonnes",AppQt.Data!AO178,(AppQt.Data!AO178*ozton*AppQt.Data!AO$7)/1000000),"-")</f>
        <v>38.203100584251189</v>
      </c>
      <c r="AT30" s="89">
        <f>IFERROR(IF($B$2="Tonnes",AppQt.Data!AP178,(AppQt.Data!AP178*ozton*AppQt.Data!AP$7)/1000000),"-")</f>
        <v>31.668217488857593</v>
      </c>
      <c r="AU30" s="89">
        <f>IFERROR(IF($B$2="Tonnes",AppQt.Data!AQ178,(AppQt.Data!AQ178*ozton*AppQt.Data!AQ$7)/1000000),"-")</f>
        <v>33.238229670956919</v>
      </c>
      <c r="AV30" s="89">
        <f>IFERROR(IF($B$2="Tonnes",AppQt.Data!AR178,(AppQt.Data!AR178*ozton*AppQt.Data!AR$7)/1000000),"-")</f>
        <v>55.755652126480136</v>
      </c>
      <c r="AW30" s="89">
        <f>IFERROR(IF($B$2="Tonnes",AppQt.Data!AS178,(AppQt.Data!AS178*ozton*AppQt.Data!AS$7)/1000000),"-")</f>
        <v>29.21602341508811</v>
      </c>
      <c r="AX30" s="89">
        <f>IFERROR(IF($B$2="Tonnes",AppQt.Data!AT178,(AppQt.Data!AT178*ozton*AppQt.Data!AT$7)/1000000),"-")</f>
        <v>33.451273352522819</v>
      </c>
      <c r="AY30" s="89">
        <f>IFERROR(IF($B$2="Tonnes",AppQt.Data!AU178,(AppQt.Data!AU178*ozton*AppQt.Data!AU$7)/1000000),"-")</f>
        <v>35.923196512499572</v>
      </c>
      <c r="AZ30" s="89">
        <f>IFERROR(IF($B$2="Tonnes",AppQt.Data!AV178,(AppQt.Data!AV178*ozton*AppQt.Data!AV$7)/1000000),"-")</f>
        <v>55.852270856342216</v>
      </c>
      <c r="BA30" s="89">
        <f>IFERROR(IF($B$2="Tonnes",AppQt.Data!AW178,(AppQt.Data!AW178*ozton*AppQt.Data!AW$7)/1000000),"-")</f>
        <v>31.288997046470342</v>
      </c>
      <c r="BB30" s="89">
        <f>IFERROR(IF($B$2="Tonnes",AppQt.Data!AX178,(AppQt.Data!AX178*ozton*AppQt.Data!AX$7)/1000000),"-")</f>
        <v>32.009505860467016</v>
      </c>
      <c r="BC30" s="89">
        <f>IFERROR(IF($B$2="Tonnes",AppQt.Data!AY178,(AppQt.Data!AY178*ozton*AppQt.Data!AY$7)/1000000),"-")</f>
        <v>33.815043702555734</v>
      </c>
      <c r="BD30" s="89">
        <f>IFERROR(IF($B$2="Tonnes",AppQt.Data!AZ178,(AppQt.Data!AZ178*ozton*AppQt.Data!AZ$7)/1000000),"-")</f>
        <v>53.686230900176994</v>
      </c>
      <c r="BE30" s="89">
        <f>IFERROR(IF($B$2="Tonnes",AppQt.Data!BA178,(AppQt.Data!BA178*ozton*AppQt.Data!BA$7)/1000000),"-")</f>
        <v>37.694125408746856</v>
      </c>
      <c r="BF30" s="89">
        <f>IFERROR(IF($B$2="Tonnes",AppQt.Data!BB178,(AppQt.Data!BB178*ozton*AppQt.Data!BB$7)/1000000),"-")</f>
        <v>32.760778579081403</v>
      </c>
      <c r="BG30" s="89">
        <f>IFERROR(IF($B$2="Tonnes",AppQt.Data!BC178,(AppQt.Data!BC178*ozton*AppQt.Data!BC$7)/1000000),"-")</f>
        <v>50.061223688445168</v>
      </c>
      <c r="BH30" s="89">
        <f>IFERROR(IF($B$2="Tonnes",AppQt.Data!BD178,(AppQt.Data!BD178*ozton*AppQt.Data!BD$7)/1000000),"-")</f>
        <v>66.804510337169447</v>
      </c>
      <c r="BI30" s="89">
        <f>IFERROR(IF($B$2="Tonnes",AppQt.Data!BE178,(AppQt.Data!BE178*ozton*AppQt.Data!BE$7)/1000000),"-")</f>
        <v>58.202988295247849</v>
      </c>
      <c r="BJ30" s="89">
        <f>IFERROR(IF($B$2="Tonnes",AppQt.Data!BF178,(AppQt.Data!BF178*ozton*AppQt.Data!BF$7)/1000000),"-")</f>
        <v>68.661065352878367</v>
      </c>
      <c r="BK30" s="89">
        <f>IFERROR(IF($B$2="Tonnes",AppQt.Data!BG178,(AppQt.Data!BG178*ozton*AppQt.Data!BG$7)/1000000),"-")</f>
        <v>60.284759469274725</v>
      </c>
      <c r="BL30" s="90" t="str">
        <f t="shared" si="2"/>
        <v>▲</v>
      </c>
      <c r="BM30" s="91">
        <f t="shared" si="3"/>
        <v>20.422065278418856</v>
      </c>
    </row>
    <row r="31" spans="1:65" ht="12.75" customHeight="1" x14ac:dyDescent="0.2">
      <c r="A31" s="40"/>
      <c r="B31" s="31" t="s">
        <v>149</v>
      </c>
      <c r="C31" s="89">
        <f>IFERROR(IF($B$2="Tonnes",AppAn.Data!L154,(AppAn.Data!L154*ozton*AppAn.Data!L$6)/1000000),"-")</f>
        <v>20.438088538756137</v>
      </c>
      <c r="D31" s="89">
        <f>IFERROR(IF($B$2="Tonnes",AppAn.Data!M154,(AppAn.Data!M154*ozton*AppAn.Data!M$6)/1000000),"-")</f>
        <v>20.56001097454088</v>
      </c>
      <c r="E31" s="89">
        <f>IFERROR(IF($B$2="Tonnes",AppAn.Data!N154,(AppAn.Data!N154*ozton*AppAn.Data!N$6)/1000000),"-")</f>
        <v>17.58682040118012</v>
      </c>
      <c r="F31" s="89">
        <f>IFERROR(IF($B$2="Tonnes",AppAn.Data!O154,(AppAn.Data!O154*ozton*AppAn.Data!O$6)/1000000),"-")</f>
        <v>19.646597754002322</v>
      </c>
      <c r="G31" s="89">
        <f>IFERROR(IF($B$2="Tonnes",AppAn.Data!P154,(AppAn.Data!P154*ozton*AppAn.Data!P$6)/1000000),"-")</f>
        <v>18.360088823854355</v>
      </c>
      <c r="H31" s="89">
        <f>IFERROR(IF($B$2="Tonnes",AppAn.Data!Q154,(AppAn.Data!Q154*ozton*AppAn.Data!Q$6)/1000000),"-")</f>
        <v>17.535638550030534</v>
      </c>
      <c r="I31" s="89">
        <f>IFERROR(IF($B$2="Tonnes",AppAn.Data!R154,(AppAn.Data!R154*ozton*AppAn.Data!R$6)/1000000),"-")</f>
        <v>17.934076738023009</v>
      </c>
      <c r="J31" s="89">
        <f>IFERROR(IF($B$2="Tonnes",AppAn.Data!S154,(AppAn.Data!S154*ozton*AppAn.Data!S$6)/1000000),"-")</f>
        <v>17.013080619715257</v>
      </c>
      <c r="K31" s="89">
        <f>IFERROR(IF($B$2="Tonnes",AppAn.Data!T154,(AppAn.Data!T154*ozton*AppAn.Data!T$6)/1000000),"-")</f>
        <v>16.465125940264805</v>
      </c>
      <c r="L31" s="89">
        <f>IFERROR(IF($B$2="Tonnes",AppAn.Data!U154,(AppAn.Data!U154*ozton*AppAn.Data!U$6)/1000000),"-")</f>
        <v>17.401138203150072</v>
      </c>
      <c r="M31" s="89">
        <f>IFERROR(IF($B$2="Tonnes",AppAn.Data!V154,(AppAn.Data!V154*ozton*AppAn.Data!V$6)/1000000),"-")</f>
        <v>20.689937274988537</v>
      </c>
      <c r="N31" s="90" t="str">
        <f t="shared" si="0"/>
        <v>▲</v>
      </c>
      <c r="O31" s="91">
        <f t="shared" si="1"/>
        <v>18.899907772947323</v>
      </c>
      <c r="P31" s="40"/>
      <c r="Q31" s="89">
        <f>IFERROR(IF($B$2="Tonnes",AppQt.Data!M179,(AppQt.Data!M179*ozton*AppQt.Data!M$7)/1000000),"-")</f>
        <v>3.8292373405999451</v>
      </c>
      <c r="R31" s="89">
        <f>IFERROR(IF($B$2="Tonnes",AppQt.Data!N179,(AppQt.Data!N179*ozton*AppQt.Data!N$7)/1000000),"-")</f>
        <v>5.7302384364131775</v>
      </c>
      <c r="S31" s="89">
        <f>IFERROR(IF($B$2="Tonnes",AppQt.Data!O179,(AppQt.Data!O179*ozton*AppQt.Data!O$7)/1000000),"-")</f>
        <v>4.3928929964461227</v>
      </c>
      <c r="T31" s="89">
        <f>IFERROR(IF($B$2="Tonnes",AppQt.Data!P179,(AppQt.Data!P179*ozton*AppQt.Data!P$7)/1000000),"-")</f>
        <v>6.4857197652968903</v>
      </c>
      <c r="U31" s="89">
        <f>IFERROR(IF($B$2="Tonnes",AppQt.Data!Q179,(AppQt.Data!Q179*ozton*AppQt.Data!Q$7)/1000000),"-")</f>
        <v>4.3352433570838738</v>
      </c>
      <c r="V31" s="89">
        <f>IFERROR(IF($B$2="Tonnes",AppQt.Data!R179,(AppQt.Data!R179*ozton*AppQt.Data!R$7)/1000000),"-")</f>
        <v>4.5416012185690713</v>
      </c>
      <c r="W31" s="89">
        <f>IFERROR(IF($B$2="Tonnes",AppQt.Data!S179,(AppQt.Data!S179*ozton*AppQt.Data!S$7)/1000000),"-")</f>
        <v>5.1891296414090178</v>
      </c>
      <c r="X31" s="89">
        <f>IFERROR(IF($B$2="Tonnes",AppQt.Data!T179,(AppQt.Data!T179*ozton*AppQt.Data!T$7)/1000000),"-")</f>
        <v>6.4940367574789182</v>
      </c>
      <c r="Y31" s="89">
        <f>IFERROR(IF($B$2="Tonnes",AppQt.Data!U179,(AppQt.Data!U179*ozton*AppQt.Data!U$7)/1000000),"-")</f>
        <v>3.3718909731031403</v>
      </c>
      <c r="Z31" s="89">
        <f>IFERROR(IF($B$2="Tonnes",AppQt.Data!V179,(AppQt.Data!V179*ozton*AppQt.Data!V$7)/1000000),"-")</f>
        <v>4.2435231954192556</v>
      </c>
      <c r="AA31" s="89">
        <f>IFERROR(IF($B$2="Tonnes",AppQt.Data!W179,(AppQt.Data!W179*ozton*AppQt.Data!W$7)/1000000),"-")</f>
        <v>3.9891046816040232</v>
      </c>
      <c r="AB31" s="89">
        <f>IFERROR(IF($B$2="Tonnes",AppQt.Data!X179,(AppQt.Data!X179*ozton*AppQt.Data!X$7)/1000000),"-")</f>
        <v>5.9823015510537001</v>
      </c>
      <c r="AC31" s="89">
        <f>IFERROR(IF($B$2="Tonnes",AppQt.Data!Y179,(AppQt.Data!Y179*ozton*AppQt.Data!Y$7)/1000000),"-")</f>
        <v>3.5165555533758557</v>
      </c>
      <c r="AD31" s="89">
        <f>IFERROR(IF($B$2="Tonnes",AppQt.Data!Z179,(AppQt.Data!Z179*ozton*AppQt.Data!Z$7)/1000000),"-")</f>
        <v>5.113314398927522</v>
      </c>
      <c r="AE31" s="89">
        <f>IFERROR(IF($B$2="Tonnes",AppQt.Data!AA179,(AppQt.Data!AA179*ozton*AppQt.Data!AA$7)/1000000),"-")</f>
        <v>4.3306052000064597</v>
      </c>
      <c r="AF31" s="89">
        <f>IFERROR(IF($B$2="Tonnes",AppQt.Data!AB179,(AppQt.Data!AB179*ozton*AppQt.Data!AB$7)/1000000),"-")</f>
        <v>6.6861226016924844</v>
      </c>
      <c r="AG31" s="89">
        <f>IFERROR(IF($B$2="Tonnes",AppQt.Data!AC179,(AppQt.Data!AC179*ozton*AppQt.Data!AC$7)/1000000),"-")</f>
        <v>3.865870980575175</v>
      </c>
      <c r="AH31" s="89">
        <f>IFERROR(IF($B$2="Tonnes",AppQt.Data!AD179,(AppQt.Data!AD179*ozton*AppQt.Data!AD$7)/1000000),"-")</f>
        <v>4.284280320687964</v>
      </c>
      <c r="AI31" s="89">
        <f>IFERROR(IF($B$2="Tonnes",AppQt.Data!AE179,(AppQt.Data!AE179*ozton*AppQt.Data!AE$7)/1000000),"-")</f>
        <v>3.3860215183463982</v>
      </c>
      <c r="AJ31" s="89">
        <f>IFERROR(IF($B$2="Tonnes",AppQt.Data!AF179,(AppQt.Data!AF179*ozton*AppQt.Data!AF$7)/1000000),"-")</f>
        <v>6.823916004244821</v>
      </c>
      <c r="AK31" s="89">
        <f>IFERROR(IF($B$2="Tonnes",AppQt.Data!AG179,(AppQt.Data!AG179*ozton*AppQt.Data!AG$7)/1000000),"-")</f>
        <v>3.5795640384890173</v>
      </c>
      <c r="AL31" s="89">
        <f>IFERROR(IF($B$2="Tonnes",AppQt.Data!AH179,(AppQt.Data!AH179*ozton*AppQt.Data!AH$7)/1000000),"-")</f>
        <v>4.1006625723556942</v>
      </c>
      <c r="AM31" s="89">
        <f>IFERROR(IF($B$2="Tonnes",AppQt.Data!AI179,(AppQt.Data!AI179*ozton*AppQt.Data!AI$7)/1000000),"-")</f>
        <v>3.6785009590962394</v>
      </c>
      <c r="AN31" s="89">
        <f>IFERROR(IF($B$2="Tonnes",AppQt.Data!AJ179,(AppQt.Data!AJ179*ozton*AppQt.Data!AJ$7)/1000000),"-")</f>
        <v>6.1769109800895796</v>
      </c>
      <c r="AO31" s="89">
        <f>IFERROR(IF($B$2="Tonnes",AppQt.Data!AK179,(AppQt.Data!AK179*ozton*AppQt.Data!AK$7)/1000000),"-")</f>
        <v>3.7644963381582759</v>
      </c>
      <c r="AP31" s="89">
        <f>IFERROR(IF($B$2="Tonnes",AppQt.Data!AL179,(AppQt.Data!AL179*ozton*AppQt.Data!AL$7)/1000000),"-")</f>
        <v>4.7075480635677849</v>
      </c>
      <c r="AQ31" s="89">
        <f>IFERROR(IF($B$2="Tonnes",AppQt.Data!AM179,(AppQt.Data!AM179*ozton*AppQt.Data!AM$7)/1000000),"-")</f>
        <v>3.2375171360100801</v>
      </c>
      <c r="AR31" s="89">
        <f>IFERROR(IF($B$2="Tonnes",AppQt.Data!AN179,(AppQt.Data!AN179*ozton*AppQt.Data!AN$7)/1000000),"-")</f>
        <v>6.2245152002868664</v>
      </c>
      <c r="AS31" s="89">
        <f>IFERROR(IF($B$2="Tonnes",AppQt.Data!AO179,(AppQt.Data!AO179*ozton*AppQt.Data!AO$7)/1000000),"-")</f>
        <v>4.0395105710288188</v>
      </c>
      <c r="AT31" s="89">
        <f>IFERROR(IF($B$2="Tonnes",AppQt.Data!AP179,(AppQt.Data!AP179*ozton*AppQt.Data!AP$7)/1000000),"-")</f>
        <v>3.830868017298247</v>
      </c>
      <c r="AU31" s="89">
        <f>IFERROR(IF($B$2="Tonnes",AppQt.Data!AQ179,(AppQt.Data!AQ179*ozton*AppQt.Data!AQ$7)/1000000),"-")</f>
        <v>3.1979417259788088</v>
      </c>
      <c r="AV31" s="89">
        <f>IFERROR(IF($B$2="Tonnes",AppQt.Data!AR179,(AppQt.Data!AR179*ozton*AppQt.Data!AR$7)/1000000),"-")</f>
        <v>5.9447603054093818</v>
      </c>
      <c r="AW31" s="89">
        <f>IFERROR(IF($B$2="Tonnes",AppQt.Data!AS179,(AppQt.Data!AS179*ozton*AppQt.Data!AS$7)/1000000),"-")</f>
        <v>3.3496533021789636</v>
      </c>
      <c r="AX31" s="89">
        <f>IFERROR(IF($B$2="Tonnes",AppQt.Data!AT179,(AppQt.Data!AT179*ozton*AppQt.Data!AT$7)/1000000),"-")</f>
        <v>3.9837752823440908</v>
      </c>
      <c r="AY31" s="89">
        <f>IFERROR(IF($B$2="Tonnes",AppQt.Data!AU179,(AppQt.Data!AU179*ozton*AppQt.Data!AU$7)/1000000),"-")</f>
        <v>3.2655739233837759</v>
      </c>
      <c r="AZ31" s="89">
        <f>IFERROR(IF($B$2="Tonnes",AppQt.Data!AV179,(AppQt.Data!AV179*ozton*AppQt.Data!AV$7)/1000000),"-")</f>
        <v>5.8661234323579761</v>
      </c>
      <c r="BA31" s="89">
        <f>IFERROR(IF($B$2="Tonnes",AppQt.Data!AW179,(AppQt.Data!AW179*ozton*AppQt.Data!AW$7)/1000000),"-")</f>
        <v>3.7026124468977981</v>
      </c>
      <c r="BB31" s="89">
        <f>IFERROR(IF($B$2="Tonnes",AppQt.Data!AX179,(AppQt.Data!AX179*ozton*AppQt.Data!AX$7)/1000000),"-")</f>
        <v>4.0970666830793938</v>
      </c>
      <c r="BC31" s="89">
        <f>IFERROR(IF($B$2="Tonnes",AppQt.Data!AY179,(AppQt.Data!AY179*ozton*AppQt.Data!AY$7)/1000000),"-")</f>
        <v>3.2843554743413597</v>
      </c>
      <c r="BD31" s="89">
        <f>IFERROR(IF($B$2="Tonnes",AppQt.Data!AZ179,(AppQt.Data!AZ179*ozton*AppQt.Data!AZ$7)/1000000),"-")</f>
        <v>6.3171035988315225</v>
      </c>
      <c r="BE31" s="89">
        <f>IFERROR(IF($B$2="Tonnes",AppQt.Data!BA179,(AppQt.Data!BA179*ozton*AppQt.Data!BA$7)/1000000),"-")</f>
        <v>4.2830121950461555</v>
      </c>
      <c r="BF31" s="89">
        <f>IFERROR(IF($B$2="Tonnes",AppQt.Data!BB179,(AppQt.Data!BB179*ozton*AppQt.Data!BB$7)/1000000),"-")</f>
        <v>4.0628401852067331</v>
      </c>
      <c r="BG31" s="89">
        <f>IFERROR(IF($B$2="Tonnes",AppQt.Data!BC179,(AppQt.Data!BC179*ozton*AppQt.Data!BC$7)/1000000),"-")</f>
        <v>4.8858698414108188</v>
      </c>
      <c r="BH31" s="89">
        <f>IFERROR(IF($B$2="Tonnes",AppQt.Data!BD179,(AppQt.Data!BD179*ozton*AppQt.Data!BD$7)/1000000),"-")</f>
        <v>7.4582150533248317</v>
      </c>
      <c r="BI31" s="89">
        <f>IFERROR(IF($B$2="Tonnes",AppQt.Data!BE179,(AppQt.Data!BE179*ozton*AppQt.Data!BE$7)/1000000),"-")</f>
        <v>5.0842152488554033</v>
      </c>
      <c r="BJ31" s="89">
        <f>IFERROR(IF($B$2="Tonnes",AppQt.Data!BF179,(AppQt.Data!BF179*ozton*AppQt.Data!BF$7)/1000000),"-")</f>
        <v>6.1462620501066052</v>
      </c>
      <c r="BK31" s="89">
        <f>IFERROR(IF($B$2="Tonnes",AppQt.Data!BG179,(AppQt.Data!BG179*ozton*AppQt.Data!BG$7)/1000000),"-")</f>
        <v>4.5488240139117178</v>
      </c>
      <c r="BL31" s="90" t="str">
        <f t="shared" si="2"/>
        <v>▼</v>
      </c>
      <c r="BM31" s="91">
        <f t="shared" si="3"/>
        <v>-6.8983791717582399</v>
      </c>
    </row>
    <row r="32" spans="1:65" ht="12.75" customHeight="1" x14ac:dyDescent="0.2">
      <c r="A32" s="40"/>
      <c r="B32" s="31" t="s">
        <v>150</v>
      </c>
      <c r="C32" s="89">
        <f>IFERROR(IF($B$2="Tonnes",AppAn.Data!L155,(AppAn.Data!L155*ozton*AppAn.Data!L$6)/1000000),"-")</f>
        <v>27.468809092407273</v>
      </c>
      <c r="D32" s="89">
        <f>IFERROR(IF($B$2="Tonnes",AppAn.Data!M155,(AppAn.Data!M155*ozton*AppAn.Data!M$6)/1000000),"-")</f>
        <v>21.859818709408849</v>
      </c>
      <c r="E32" s="89">
        <f>IFERROR(IF($B$2="Tonnes",AppAn.Data!N155,(AppAn.Data!N155*ozton*AppAn.Data!N$6)/1000000),"-")</f>
        <v>18.356200932073072</v>
      </c>
      <c r="F32" s="89">
        <f>IFERROR(IF($B$2="Tonnes",AppAn.Data!O155,(AppAn.Data!O155*ozton*AppAn.Data!O$6)/1000000),"-")</f>
        <v>18.385616519814228</v>
      </c>
      <c r="G32" s="89">
        <f>IFERROR(IF($B$2="Tonnes",AppAn.Data!P155,(AppAn.Data!P155*ozton*AppAn.Data!P$6)/1000000),"-")</f>
        <v>17.984940840562029</v>
      </c>
      <c r="H32" s="89">
        <f>IFERROR(IF($B$2="Tonnes",AppAn.Data!Q155,(AppAn.Data!Q155*ozton*AppAn.Data!Q$6)/1000000),"-")</f>
        <v>19.01558572248792</v>
      </c>
      <c r="I32" s="89">
        <f>IFERROR(IF($B$2="Tonnes",AppAn.Data!R155,(AppAn.Data!R155*ozton*AppAn.Data!R$6)/1000000),"-")</f>
        <v>18.227550448084273</v>
      </c>
      <c r="J32" s="89">
        <f>IFERROR(IF($B$2="Tonnes",AppAn.Data!S155,(AppAn.Data!S155*ozton*AppAn.Data!S$6)/1000000),"-")</f>
        <v>19.310204111433613</v>
      </c>
      <c r="K32" s="89">
        <f>IFERROR(IF($B$2="Tonnes",AppAn.Data!T155,(AppAn.Data!T155*ozton*AppAn.Data!T$6)/1000000),"-")</f>
        <v>18.879738041705757</v>
      </c>
      <c r="L32" s="89">
        <f>IFERROR(IF($B$2="Tonnes",AppAn.Data!U155,(AppAn.Data!U155*ozton*AppAn.Data!U$6)/1000000),"-")</f>
        <v>18.067457123247529</v>
      </c>
      <c r="M32" s="89">
        <f>IFERROR(IF($B$2="Tonnes",AppAn.Data!V155,(AppAn.Data!V155*ozton*AppAn.Data!V$6)/1000000),"-")</f>
        <v>13.271835773161415</v>
      </c>
      <c r="N32" s="90" t="str">
        <f t="shared" si="0"/>
        <v>▼</v>
      </c>
      <c r="O32" s="91">
        <f t="shared" si="1"/>
        <v>-26.542868303894039</v>
      </c>
      <c r="P32" s="40"/>
      <c r="Q32" s="89">
        <f>IFERROR(IF($B$2="Tonnes",AppQt.Data!M180,(AppQt.Data!M180*ozton*AppQt.Data!M$7)/1000000),"-")</f>
        <v>5.8555758739273207</v>
      </c>
      <c r="R32" s="89">
        <f>IFERROR(IF($B$2="Tonnes",AppQt.Data!N180,(AppQt.Data!N180*ozton*AppQt.Data!N$7)/1000000),"-")</f>
        <v>7.4715616215588048</v>
      </c>
      <c r="S32" s="89">
        <f>IFERROR(IF($B$2="Tonnes",AppQt.Data!O180,(AppQt.Data!O180*ozton*AppQt.Data!O$7)/1000000),"-")</f>
        <v>5.2670627056681756</v>
      </c>
      <c r="T32" s="89">
        <f>IFERROR(IF($B$2="Tonnes",AppQt.Data!P180,(AppQt.Data!P180*ozton*AppQt.Data!P$7)/1000000),"-")</f>
        <v>8.8746088912529739</v>
      </c>
      <c r="U32" s="89">
        <f>IFERROR(IF($B$2="Tonnes",AppQt.Data!Q180,(AppQt.Data!Q180*ozton*AppQt.Data!Q$7)/1000000),"-")</f>
        <v>4.1911626917058395</v>
      </c>
      <c r="V32" s="89">
        <f>IFERROR(IF($B$2="Tonnes",AppQt.Data!R180,(AppQt.Data!R180*ozton*AppQt.Data!R$7)/1000000),"-")</f>
        <v>6.0648084922942891</v>
      </c>
      <c r="W32" s="89">
        <f>IFERROR(IF($B$2="Tonnes",AppQt.Data!S180,(AppQt.Data!S180*ozton*AppQt.Data!S$7)/1000000),"-")</f>
        <v>4.3127773982172242</v>
      </c>
      <c r="X32" s="89">
        <f>IFERROR(IF($B$2="Tonnes",AppQt.Data!T180,(AppQt.Data!T180*ozton*AppQt.Data!T$7)/1000000),"-")</f>
        <v>7.2910701271914977</v>
      </c>
      <c r="Y32" s="89">
        <f>IFERROR(IF($B$2="Tonnes",AppQt.Data!U180,(AppQt.Data!U180*ozton*AppQt.Data!U$7)/1000000),"-")</f>
        <v>3.6701483295501003</v>
      </c>
      <c r="Z32" s="89">
        <f>IFERROR(IF($B$2="Tonnes",AppQt.Data!V180,(AppQt.Data!V180*ozton*AppQt.Data!V$7)/1000000),"-")</f>
        <v>4.9375487832697562</v>
      </c>
      <c r="AA32" s="89">
        <f>IFERROR(IF($B$2="Tonnes",AppQt.Data!W180,(AppQt.Data!W180*ozton*AppQt.Data!W$7)/1000000),"-")</f>
        <v>4.9679616636026482</v>
      </c>
      <c r="AB32" s="89">
        <f>IFERROR(IF($B$2="Tonnes",AppQt.Data!X180,(AppQt.Data!X180*ozton*AppQt.Data!X$7)/1000000),"-")</f>
        <v>4.7805421556505694</v>
      </c>
      <c r="AC32" s="89">
        <f>IFERROR(IF($B$2="Tonnes",AppQt.Data!Y180,(AppQt.Data!Y180*ozton*AppQt.Data!Y$7)/1000000),"-")</f>
        <v>4.0570208250020112</v>
      </c>
      <c r="AD32" s="89">
        <f>IFERROR(IF($B$2="Tonnes",AppQt.Data!Z180,(AppQt.Data!Z180*ozton*AppQt.Data!Z$7)/1000000),"-")</f>
        <v>4.4478124256712475</v>
      </c>
      <c r="AE32" s="89">
        <f>IFERROR(IF($B$2="Tonnes",AppQt.Data!AA180,(AppQt.Data!AA180*ozton*AppQt.Data!AA$7)/1000000),"-")</f>
        <v>4.9155767329184243</v>
      </c>
      <c r="AF32" s="89">
        <f>IFERROR(IF($B$2="Tonnes",AppQt.Data!AB180,(AppQt.Data!AB180*ozton*AppQt.Data!AB$7)/1000000),"-")</f>
        <v>4.9652065362225457</v>
      </c>
      <c r="AG32" s="89">
        <f>IFERROR(IF($B$2="Tonnes",AppQt.Data!AC180,(AppQt.Data!AC180*ozton*AppQt.Data!AC$7)/1000000),"-")</f>
        <v>4.4716770364317897</v>
      </c>
      <c r="AH32" s="89">
        <f>IFERROR(IF($B$2="Tonnes",AppQt.Data!AD180,(AppQt.Data!AD180*ozton*AppQt.Data!AD$7)/1000000),"-")</f>
        <v>4.2637012651817576</v>
      </c>
      <c r="AI32" s="89">
        <f>IFERROR(IF($B$2="Tonnes",AppQt.Data!AE180,(AppQt.Data!AE180*ozton*AppQt.Data!AE$7)/1000000),"-")</f>
        <v>4.629673773172752</v>
      </c>
      <c r="AJ32" s="89">
        <f>IFERROR(IF($B$2="Tonnes",AppQt.Data!AF180,(AppQt.Data!AF180*ozton*AppQt.Data!AF$7)/1000000),"-")</f>
        <v>4.6198887657757304</v>
      </c>
      <c r="AK32" s="89">
        <f>IFERROR(IF($B$2="Tonnes",AppQt.Data!AG180,(AppQt.Data!AG180*ozton*AppQt.Data!AG$7)/1000000),"-")</f>
        <v>4.5152454436832699</v>
      </c>
      <c r="AL32" s="89">
        <f>IFERROR(IF($B$2="Tonnes",AppQt.Data!AH180,(AppQt.Data!AH180*ozton*AppQt.Data!AH$7)/1000000),"-")</f>
        <v>4.5892360534086674</v>
      </c>
      <c r="AM32" s="89">
        <f>IFERROR(IF($B$2="Tonnes",AppQt.Data!AI180,(AppQt.Data!AI180*ozton*AppQt.Data!AI$7)/1000000),"-")</f>
        <v>5.1662585632945381</v>
      </c>
      <c r="AN32" s="89">
        <f>IFERROR(IF($B$2="Tonnes",AppQt.Data!AJ180,(AppQt.Data!AJ180*ozton*AppQt.Data!AJ$7)/1000000),"-")</f>
        <v>4.7448456621014428</v>
      </c>
      <c r="AO32" s="89">
        <f>IFERROR(IF($B$2="Tonnes",AppQt.Data!AK180,(AppQt.Data!AK180*ozton*AppQt.Data!AK$7)/1000000),"-")</f>
        <v>4.4958239415384114</v>
      </c>
      <c r="AP32" s="89">
        <f>IFERROR(IF($B$2="Tonnes",AppQt.Data!AL180,(AppQt.Data!AL180*ozton*AppQt.Data!AL$7)/1000000),"-")</f>
        <v>4.340508750010418</v>
      </c>
      <c r="AQ32" s="89">
        <f>IFERROR(IF($B$2="Tonnes",AppQt.Data!AM180,(AppQt.Data!AM180*ozton*AppQt.Data!AM$7)/1000000),"-")</f>
        <v>4.7947803095909487</v>
      </c>
      <c r="AR32" s="89">
        <f>IFERROR(IF($B$2="Tonnes",AppQt.Data!AN180,(AppQt.Data!AN180*ozton*AppQt.Data!AN$7)/1000000),"-")</f>
        <v>4.5964374469444911</v>
      </c>
      <c r="AS32" s="89">
        <f>IFERROR(IF($B$2="Tonnes",AppQt.Data!AO180,(AppQt.Data!AO180*ozton*AppQt.Data!AO$7)/1000000),"-")</f>
        <v>4.8165958831454239</v>
      </c>
      <c r="AT32" s="89">
        <f>IFERROR(IF($B$2="Tonnes",AppQt.Data!AP180,(AppQt.Data!AP180*ozton*AppQt.Data!AP$7)/1000000),"-")</f>
        <v>4.685435283899853</v>
      </c>
      <c r="AU32" s="89">
        <f>IFERROR(IF($B$2="Tonnes",AppQt.Data!AQ180,(AppQt.Data!AQ180*ozton*AppQt.Data!AQ$7)/1000000),"-")</f>
        <v>5.1168854575133444</v>
      </c>
      <c r="AV32" s="89">
        <f>IFERROR(IF($B$2="Tonnes",AppQt.Data!AR180,(AppQt.Data!AR180*ozton*AppQt.Data!AR$7)/1000000),"-")</f>
        <v>4.6912874868749936</v>
      </c>
      <c r="AW32" s="89">
        <f>IFERROR(IF($B$2="Tonnes",AppQt.Data!AS180,(AppQt.Data!AS180*ozton*AppQt.Data!AS$7)/1000000),"-")</f>
        <v>4.940682173371564</v>
      </c>
      <c r="AX32" s="89">
        <f>IFERROR(IF($B$2="Tonnes",AppQt.Data!AT180,(AppQt.Data!AT180*ozton*AppQt.Data!AT$7)/1000000),"-")</f>
        <v>4.4946142710446093</v>
      </c>
      <c r="AY32" s="89">
        <f>IFERROR(IF($B$2="Tonnes",AppQt.Data!AU180,(AppQt.Data!AU180*ozton*AppQt.Data!AU$7)/1000000),"-")</f>
        <v>4.9420992645975721</v>
      </c>
      <c r="AZ32" s="89">
        <f>IFERROR(IF($B$2="Tonnes",AppQt.Data!AV180,(AppQt.Data!AV180*ozton*AppQt.Data!AV$7)/1000000),"-")</f>
        <v>4.5023423326920131</v>
      </c>
      <c r="BA32" s="89">
        <f>IFERROR(IF($B$2="Tonnes",AppQt.Data!AW180,(AppQt.Data!AW180*ozton*AppQt.Data!AW$7)/1000000),"-")</f>
        <v>4.5027027698147544</v>
      </c>
      <c r="BB32" s="89">
        <f>IFERROR(IF($B$2="Tonnes",AppQt.Data!AX180,(AppQt.Data!AX180*ozton*AppQt.Data!AX$7)/1000000),"-")</f>
        <v>4.4382238847792994</v>
      </c>
      <c r="BC32" s="89">
        <f>IFERROR(IF($B$2="Tonnes",AppQt.Data!AY180,(AppQt.Data!AY180*ozton*AppQt.Data!AY$7)/1000000),"-")</f>
        <v>4.732503907293296</v>
      </c>
      <c r="BD32" s="89">
        <f>IFERROR(IF($B$2="Tonnes",AppQt.Data!AZ180,(AppQt.Data!AZ180*ozton*AppQt.Data!AZ$7)/1000000),"-")</f>
        <v>4.3940265613601763</v>
      </c>
      <c r="BE32" s="89">
        <f>IFERROR(IF($B$2="Tonnes",AppQt.Data!BA180,(AppQt.Data!BA180*ozton*AppQt.Data!BA$7)/1000000),"-")</f>
        <v>3.7533446484757564</v>
      </c>
      <c r="BF32" s="89">
        <f>IFERROR(IF($B$2="Tonnes",AppQt.Data!BB180,(AppQt.Data!BB180*ozton*AppQt.Data!BB$7)/1000000),"-")</f>
        <v>3.1312910609201023</v>
      </c>
      <c r="BG32" s="89">
        <f>IFERROR(IF($B$2="Tonnes",AppQt.Data!BC180,(AppQt.Data!BC180*ozton*AppQt.Data!BC$7)/1000000),"-")</f>
        <v>3.1995937712232765</v>
      </c>
      <c r="BH32" s="89">
        <f>IFERROR(IF($B$2="Tonnes",AppQt.Data!BD180,(AppQt.Data!BD180*ozton*AppQt.Data!BD$7)/1000000),"-")</f>
        <v>3.1876062925422799</v>
      </c>
      <c r="BI32" s="89">
        <f>IFERROR(IF($B$2="Tonnes",AppQt.Data!BE180,(AppQt.Data!BE180*ozton*AppQt.Data!BE$7)/1000000),"-")</f>
        <v>3.1590947439728403</v>
      </c>
      <c r="BJ32" s="89">
        <f>IFERROR(IF($B$2="Tonnes",AppQt.Data!BF180,(AppQt.Data!BF180*ozton*AppQt.Data!BF$7)/1000000),"-")</f>
        <v>3.5212208732204933</v>
      </c>
      <c r="BK32" s="89">
        <f>IFERROR(IF($B$2="Tonnes",AppQt.Data!BG180,(AppQt.Data!BG180*ozton*AppQt.Data!BG$7)/1000000),"-")</f>
        <v>3.5240644733486661</v>
      </c>
      <c r="BL32" s="90" t="str">
        <f t="shared" si="2"/>
        <v>▲</v>
      </c>
      <c r="BM32" s="91">
        <f t="shared" si="3"/>
        <v>10.14099680539562</v>
      </c>
    </row>
    <row r="33" spans="1:65" ht="12.75" customHeight="1" x14ac:dyDescent="0.2">
      <c r="A33" s="40"/>
      <c r="B33" s="31" t="s">
        <v>151</v>
      </c>
      <c r="C33" s="89">
        <f>IFERROR(IF($B$2="Tonnes",AppAn.Data!L156,(AppAn.Data!L156*ozton*AppAn.Data!L$6)/1000000),"-")</f>
        <v>29.24498533753108</v>
      </c>
      <c r="D33" s="89">
        <f>IFERROR(IF($B$2="Tonnes",AppAn.Data!M156,(AppAn.Data!M156*ozton*AppAn.Data!M$6)/1000000),"-")</f>
        <v>25.931796172002201</v>
      </c>
      <c r="E33" s="89">
        <f>IFERROR(IF($B$2="Tonnes",AppAn.Data!N156,(AppAn.Data!N156*ozton*AppAn.Data!N$6)/1000000),"-")</f>
        <v>28.060991862311209</v>
      </c>
      <c r="F33" s="89">
        <f>IFERROR(IF($B$2="Tonnes",AppAn.Data!O156,(AppAn.Data!O156*ozton*AppAn.Data!O$6)/1000000),"-")</f>
        <v>25.623667280235857</v>
      </c>
      <c r="G33" s="89">
        <f>IFERROR(IF($B$2="Tonnes",AppAn.Data!P156,(AppAn.Data!P156*ozton*AppAn.Data!P$6)/1000000),"-")</f>
        <v>23.525830953013436</v>
      </c>
      <c r="H33" s="89">
        <f>IFERROR(IF($B$2="Tonnes",AppAn.Data!Q156,(AppAn.Data!Q156*ozton*AppAn.Data!Q$6)/1000000),"-")</f>
        <v>21.387271982069489</v>
      </c>
      <c r="I33" s="89">
        <f>IFERROR(IF($B$2="Tonnes",AppAn.Data!R156,(AppAn.Data!R156*ozton*AppAn.Data!R$6)/1000000),"-")</f>
        <v>20.209086967028796</v>
      </c>
      <c r="J33" s="89">
        <f>IFERROR(IF($B$2="Tonnes",AppAn.Data!S156,(AppAn.Data!S156*ozton*AppAn.Data!S$6)/1000000),"-")</f>
        <v>20.195139000000001</v>
      </c>
      <c r="K33" s="89">
        <f>IFERROR(IF($B$2="Tonnes",AppAn.Data!T156,(AppAn.Data!T156*ozton*AppAn.Data!T$6)/1000000),"-")</f>
        <v>20.117872949999999</v>
      </c>
      <c r="L33" s="89">
        <f>IFERROR(IF($B$2="Tonnes",AppAn.Data!U156,(AppAn.Data!U156*ozton*AppAn.Data!U$6)/1000000),"-")</f>
        <v>19.627500208099995</v>
      </c>
      <c r="M33" s="89">
        <f>IFERROR(IF($B$2="Tonnes",AppAn.Data!V156,(AppAn.Data!V156*ozton*AppAn.Data!V$6)/1000000),"-")</f>
        <v>16.069808816969996</v>
      </c>
      <c r="N33" s="90" t="str">
        <f t="shared" si="0"/>
        <v>▼</v>
      </c>
      <c r="O33" s="91">
        <f t="shared" si="1"/>
        <v>-18.126054532720325</v>
      </c>
      <c r="P33" s="40"/>
      <c r="Q33" s="89">
        <f>IFERROR(IF($B$2="Tonnes",AppQt.Data!M181,(AppQt.Data!M181*ozton*AppQt.Data!M$7)/1000000),"-")</f>
        <v>4.1295266141152362</v>
      </c>
      <c r="R33" s="89">
        <f>IFERROR(IF($B$2="Tonnes",AppQt.Data!N181,(AppQt.Data!N181*ozton*AppQt.Data!N$7)/1000000),"-")</f>
        <v>7.7512753772839913</v>
      </c>
      <c r="S33" s="89">
        <f>IFERROR(IF($B$2="Tonnes",AppQt.Data!O181,(AppQt.Data!O181*ozton*AppQt.Data!O$7)/1000000),"-")</f>
        <v>6.3216642455556036</v>
      </c>
      <c r="T33" s="89">
        <f>IFERROR(IF($B$2="Tonnes",AppQt.Data!P181,(AppQt.Data!P181*ozton*AppQt.Data!P$7)/1000000),"-")</f>
        <v>11.042519100576248</v>
      </c>
      <c r="U33" s="89">
        <f>IFERROR(IF($B$2="Tonnes",AppQt.Data!Q181,(AppQt.Data!Q181*ozton*AppQt.Data!Q$7)/1000000),"-")</f>
        <v>4.0536841361360061</v>
      </c>
      <c r="V33" s="89">
        <f>IFERROR(IF($B$2="Tonnes",AppQt.Data!R181,(AppQt.Data!R181*ozton*AppQt.Data!R$7)/1000000),"-")</f>
        <v>7.6226681475665483</v>
      </c>
      <c r="W33" s="89">
        <f>IFERROR(IF($B$2="Tonnes",AppQt.Data!S181,(AppQt.Data!S181*ozton*AppQt.Data!S$7)/1000000),"-")</f>
        <v>5.2694534637936759</v>
      </c>
      <c r="X33" s="89">
        <f>IFERROR(IF($B$2="Tonnes",AppQt.Data!T181,(AppQt.Data!T181*ozton*AppQt.Data!T$7)/1000000),"-")</f>
        <v>8.9859904245059692</v>
      </c>
      <c r="Y33" s="89">
        <f>IFERROR(IF($B$2="Tonnes",AppQt.Data!U181,(AppQt.Data!U181*ozton*AppQt.Data!U$7)/1000000),"-")</f>
        <v>3.9800930542199873</v>
      </c>
      <c r="Z33" s="89">
        <f>IFERROR(IF($B$2="Tonnes",AppQt.Data!V181,(AppQt.Data!V181*ozton*AppQt.Data!V$7)/1000000),"-")</f>
        <v>8.1089701954334501</v>
      </c>
      <c r="AA33" s="89">
        <f>IFERROR(IF($B$2="Tonnes",AppQt.Data!W181,(AppQt.Data!W181*ozton*AppQt.Data!W$7)/1000000),"-")</f>
        <v>6.1930336083371014</v>
      </c>
      <c r="AB33" s="89">
        <f>IFERROR(IF($B$2="Tonnes",AppQt.Data!X181,(AppQt.Data!X181*ozton*AppQt.Data!X$7)/1000000),"-")</f>
        <v>9.7788950043206704</v>
      </c>
      <c r="AC33" s="89">
        <f>IFERROR(IF($B$2="Tonnes",AppQt.Data!Y181,(AppQt.Data!Y181*ozton*AppQt.Data!Y$7)/1000000),"-")</f>
        <v>4.929738306412891</v>
      </c>
      <c r="AD33" s="89">
        <f>IFERROR(IF($B$2="Tonnes",AppQt.Data!Z181,(AppQt.Data!Z181*ozton*AppQt.Data!Z$7)/1000000),"-")</f>
        <v>5.9692779074977533</v>
      </c>
      <c r="AE33" s="89">
        <f>IFERROR(IF($B$2="Tonnes",AppQt.Data!AA181,(AppQt.Data!AA181*ozton*AppQt.Data!AA$7)/1000000),"-")</f>
        <v>6.2429290069511438</v>
      </c>
      <c r="AF33" s="89">
        <f>IFERROR(IF($B$2="Tonnes",AppQt.Data!AB181,(AppQt.Data!AB181*ozton*AppQt.Data!AB$7)/1000000),"-")</f>
        <v>8.4817220593740643</v>
      </c>
      <c r="AG33" s="89">
        <f>IFERROR(IF($B$2="Tonnes",AppQt.Data!AC181,(AppQt.Data!AC181*ozton*AppQt.Data!AC$7)/1000000),"-")</f>
        <v>4.6679962547448088</v>
      </c>
      <c r="AH33" s="89">
        <f>IFERROR(IF($B$2="Tonnes",AppQt.Data!AD181,(AppQt.Data!AD181*ozton*AppQt.Data!AD$7)/1000000),"-")</f>
        <v>6.6679498664470493</v>
      </c>
      <c r="AI33" s="89">
        <f>IFERROR(IF($B$2="Tonnes",AppQt.Data!AE181,(AppQt.Data!AE181*ozton*AppQt.Data!AE$7)/1000000),"-")</f>
        <v>5.5336205066144117</v>
      </c>
      <c r="AJ33" s="89">
        <f>IFERROR(IF($B$2="Tonnes",AppQt.Data!AF181,(AppQt.Data!AF181*ozton*AppQt.Data!AF$7)/1000000),"-")</f>
        <v>6.6562643252071698</v>
      </c>
      <c r="AK33" s="89">
        <f>IFERROR(IF($B$2="Tonnes",AppQt.Data!AG181,(AppQt.Data!AG181*ozton*AppQt.Data!AG$7)/1000000),"-")</f>
        <v>4.2127958036042816</v>
      </c>
      <c r="AL33" s="89">
        <f>IFERROR(IF($B$2="Tonnes",AppQt.Data!AH181,(AppQt.Data!AH181*ozton*AppQt.Data!AH$7)/1000000),"-")</f>
        <v>6.125233875366014</v>
      </c>
      <c r="AM33" s="89">
        <f>IFERROR(IF($B$2="Tonnes",AppQt.Data!AI181,(AppQt.Data!AI181*ozton*AppQt.Data!AI$7)/1000000),"-")</f>
        <v>5.0060657108986151</v>
      </c>
      <c r="AN33" s="89">
        <f>IFERROR(IF($B$2="Tonnes",AppQt.Data!AJ181,(AppQt.Data!AJ181*ozton*AppQt.Data!AJ$7)/1000000),"-")</f>
        <v>6.0431765922005773</v>
      </c>
      <c r="AO33" s="89">
        <f>IFERROR(IF($B$2="Tonnes",AppQt.Data!AK181,(AppQt.Data!AK181*ozton*AppQt.Data!AK$7)/1000000),"-")</f>
        <v>3.9135811836447654</v>
      </c>
      <c r="AP33" s="89">
        <f>IFERROR(IF($B$2="Tonnes",AppQt.Data!AL181,(AppQt.Data!AL181*ozton*AppQt.Data!AL$7)/1000000),"-")</f>
        <v>5.5830997833840321</v>
      </c>
      <c r="AQ33" s="89">
        <f>IFERROR(IF($B$2="Tonnes",AppQt.Data!AM181,(AppQt.Data!AM181*ozton*AppQt.Data!AM$7)/1000000),"-")</f>
        <v>4.9152880000000003</v>
      </c>
      <c r="AR33" s="89">
        <f>IFERROR(IF($B$2="Tonnes",AppQt.Data!AN181,(AppQt.Data!AN181*ozton*AppQt.Data!AN$7)/1000000),"-")</f>
        <v>5.7971179999999993</v>
      </c>
      <c r="AS33" s="89">
        <f>IFERROR(IF($B$2="Tonnes",AppQt.Data!AO181,(AppQt.Data!AO181*ozton*AppQt.Data!AO$7)/1000000),"-")</f>
        <v>3.8944999999999999</v>
      </c>
      <c r="AT33" s="89">
        <f>IFERROR(IF($B$2="Tonnes",AppQt.Data!AP181,(AppQt.Data!AP181*ozton*AppQt.Data!AP$7)/1000000),"-")</f>
        <v>5.5369329999999994</v>
      </c>
      <c r="AU33" s="89">
        <f>IFERROR(IF($B$2="Tonnes",AppQt.Data!AQ181,(AppQt.Data!AQ181*ozton*AppQt.Data!AQ$7)/1000000),"-")</f>
        <v>4.891788</v>
      </c>
      <c r="AV33" s="89">
        <f>IFERROR(IF($B$2="Tonnes",AppQt.Data!AR181,(AppQt.Data!AR181*ozton*AppQt.Data!AR$7)/1000000),"-")</f>
        <v>5.8719179999999991</v>
      </c>
      <c r="AW33" s="89">
        <f>IFERROR(IF($B$2="Tonnes",AppQt.Data!AS181,(AppQt.Data!AS181*ozton*AppQt.Data!AS$7)/1000000),"-")</f>
        <v>3.8633599999999992</v>
      </c>
      <c r="AX33" s="89">
        <f>IFERROR(IF($B$2="Tonnes",AppQt.Data!AT181,(AppQt.Data!AT181*ozton*AppQt.Data!AT$7)/1000000),"-")</f>
        <v>5.4537245900000002</v>
      </c>
      <c r="AY33" s="89">
        <f>IFERROR(IF($B$2="Tonnes",AppQt.Data!AU181,(AppQt.Data!AU181*ozton*AppQt.Data!AU$7)/1000000),"-")</f>
        <v>4.9470437600000006</v>
      </c>
      <c r="AZ33" s="89">
        <f>IFERROR(IF($B$2="Tonnes",AppQt.Data!AV181,(AppQt.Data!AV181*ozton*AppQt.Data!AV$7)/1000000),"-")</f>
        <v>5.8537445999999997</v>
      </c>
      <c r="BA33" s="89">
        <f>IFERROR(IF($B$2="Tonnes",AppQt.Data!AW181,(AppQt.Data!AW181*ozton*AppQt.Data!AW$7)/1000000),"-")</f>
        <v>3.7476919999999998</v>
      </c>
      <c r="BB33" s="89">
        <f>IFERROR(IF($B$2="Tonnes",AppQt.Data!AX181,(AppQt.Data!AX181*ozton*AppQt.Data!AX$7)/1000000),"-")</f>
        <v>5.211038360499999</v>
      </c>
      <c r="BC33" s="89">
        <f>IFERROR(IF($B$2="Tonnes",AppQt.Data!AY181,(AppQt.Data!AY181*ozton*AppQt.Data!AY$7)/1000000),"-")</f>
        <v>4.7274365095999986</v>
      </c>
      <c r="BD33" s="89">
        <f>IFERROR(IF($B$2="Tonnes",AppQt.Data!AZ181,(AppQt.Data!AZ181*ozton*AppQt.Data!AZ$7)/1000000),"-")</f>
        <v>5.9413333379999997</v>
      </c>
      <c r="BE33" s="89">
        <f>IFERROR(IF($B$2="Tonnes",AppQt.Data!BA181,(AppQt.Data!BA181*ozton*AppQt.Data!BA$7)/1000000),"-")</f>
        <v>3.5603073999999992</v>
      </c>
      <c r="BF33" s="89">
        <f>IFERROR(IF($B$2="Tonnes",AppQt.Data!BB181,(AppQt.Data!BB181*ozton*AppQt.Data!BB$7)/1000000),"-")</f>
        <v>4.0463884398499994</v>
      </c>
      <c r="BG33" s="89">
        <f>IFERROR(IF($B$2="Tonnes",AppQt.Data!BC181,(AppQt.Data!BC181*ozton*AppQt.Data!BC$7)/1000000),"-")</f>
        <v>3.5050205067199998</v>
      </c>
      <c r="BH33" s="89">
        <f>IFERROR(IF($B$2="Tonnes",AppQt.Data!BD181,(AppQt.Data!BD181*ozton*AppQt.Data!BD$7)/1000000),"-")</f>
        <v>4.9580924704000005</v>
      </c>
      <c r="BI33" s="89">
        <f>IFERROR(IF($B$2="Tonnes",AppQt.Data!BE181,(AppQt.Data!BE181*ozton*AppQt.Data!BE$7)/1000000),"-")</f>
        <v>3.2502028131249991</v>
      </c>
      <c r="BJ33" s="89">
        <f>IFERROR(IF($B$2="Tonnes",AppQt.Data!BF181,(AppQt.Data!BF181*ozton*AppQt.Data!BF$7)/1000000),"-")</f>
        <v>4.1655475119600007</v>
      </c>
      <c r="BK33" s="89">
        <f>IFERROR(IF($B$2="Tonnes",AppQt.Data!BG181,(AppQt.Data!BG181*ozton*AppQt.Data!BG$7)/1000000),"-")</f>
        <v>3.7254995670559996</v>
      </c>
      <c r="BL33" s="90" t="str">
        <f t="shared" si="2"/>
        <v>▲</v>
      </c>
      <c r="BM33" s="91">
        <f t="shared" si="3"/>
        <v>6.2903786130005912</v>
      </c>
    </row>
    <row r="34" spans="1:65" ht="12.75" customHeight="1" x14ac:dyDescent="0.2">
      <c r="A34" s="40"/>
      <c r="B34" s="101" t="s">
        <v>100</v>
      </c>
      <c r="C34" s="89">
        <f>IFERROR(IF($B$2="Tonnes",AppAn.Data!L157,(AppAn.Data!L157*ozton*AppAn.Data!L$6)/1000000),"-")</f>
        <v>394.47466448685066</v>
      </c>
      <c r="D34" s="89">
        <f>IFERROR(IF($B$2="Tonnes",AppAn.Data!M157,(AppAn.Data!M157*ozton*AppAn.Data!M$6)/1000000),"-")</f>
        <v>421.58934046307866</v>
      </c>
      <c r="E34" s="89">
        <f>IFERROR(IF($B$2="Tonnes",AppAn.Data!N157,(AppAn.Data!N157*ozton*AppAn.Data!N$6)/1000000),"-")</f>
        <v>317.32938653683885</v>
      </c>
      <c r="F34" s="89">
        <f>IFERROR(IF($B$2="Tonnes",AppAn.Data!O157,(AppAn.Data!O157*ozton*AppAn.Data!O$6)/1000000),"-")</f>
        <v>336.47188572021059</v>
      </c>
      <c r="G34" s="89">
        <f>IFERROR(IF($B$2="Tonnes",AppAn.Data!P157,(AppAn.Data!P157*ozton*AppAn.Data!P$6)/1000000),"-")</f>
        <v>274.43943574080333</v>
      </c>
      <c r="H34" s="89">
        <f>IFERROR(IF($B$2="Tonnes",AppAn.Data!Q157,(AppAn.Data!Q157*ozton*AppAn.Data!Q$6)/1000000),"-")</f>
        <v>297.55880136286373</v>
      </c>
      <c r="I34" s="89">
        <f>IFERROR(IF($B$2="Tonnes",AppAn.Data!R157,(AppAn.Data!R157*ozton*AppAn.Data!R$6)/1000000),"-")</f>
        <v>278.04603448713635</v>
      </c>
      <c r="J34" s="89">
        <f>IFERROR(IF($B$2="Tonnes",AppAn.Data!S157,(AppAn.Data!S157*ozton*AppAn.Data!S$6)/1000000),"-")</f>
        <v>266.51859848188388</v>
      </c>
      <c r="K34" s="89">
        <f>IFERROR(IF($B$2="Tonnes",AppAn.Data!T157,(AppAn.Data!T157*ozton*AppAn.Data!T$6)/1000000),"-")</f>
        <v>245.18628983601437</v>
      </c>
      <c r="L34" s="89">
        <f>IFERROR(IF($B$2="Tonnes",AppAn.Data!U157,(AppAn.Data!U157*ozton*AppAn.Data!U$6)/1000000),"-")</f>
        <v>220.99391337121239</v>
      </c>
      <c r="M34" s="89">
        <f>IFERROR(IF($B$2="Tonnes",AppAn.Data!V157,(AppAn.Data!V157*ozton*AppAn.Data!V$6)/1000000),"-")</f>
        <v>304.3871420126319</v>
      </c>
      <c r="N34" s="90" t="str">
        <f t="shared" si="0"/>
        <v>▲</v>
      </c>
      <c r="O34" s="91">
        <f t="shared" si="1"/>
        <v>37.735531883785669</v>
      </c>
      <c r="P34" s="40"/>
      <c r="Q34" s="89">
        <f>IFERROR(IF($B$2="Tonnes",AppQt.Data!M182,(AppQt.Data!M182*ozton*AppQt.Data!M$7)/1000000),"-")</f>
        <v>65.358174583983086</v>
      </c>
      <c r="R34" s="89">
        <f>IFERROR(IF($B$2="Tonnes",AppQt.Data!N182,(AppQt.Data!N182*ozton*AppQt.Data!N$7)/1000000),"-")</f>
        <v>133.07776762927779</v>
      </c>
      <c r="S34" s="89">
        <f>IFERROR(IF($B$2="Tonnes",AppQt.Data!O182,(AppQt.Data!O182*ozton*AppQt.Data!O$7)/1000000),"-")</f>
        <v>69.545260502551685</v>
      </c>
      <c r="T34" s="89">
        <f>IFERROR(IF($B$2="Tonnes",AppQt.Data!P182,(AppQt.Data!P182*ozton*AppQt.Data!P$7)/1000000),"-")</f>
        <v>126.49346177103814</v>
      </c>
      <c r="U34" s="89">
        <f>IFERROR(IF($B$2="Tonnes",AppQt.Data!Q182,(AppQt.Data!Q182*ozton*AppQt.Data!Q$7)/1000000),"-")</f>
        <v>92.058126763075393</v>
      </c>
      <c r="V34" s="89">
        <f>IFERROR(IF($B$2="Tonnes",AppQt.Data!R182,(AppQt.Data!R182*ozton*AppQt.Data!R$7)/1000000),"-")</f>
        <v>75.743358641890751</v>
      </c>
      <c r="W34" s="89">
        <f>IFERROR(IF($B$2="Tonnes",AppQt.Data!S182,(AppQt.Data!S182*ozton*AppQt.Data!S$7)/1000000),"-")</f>
        <v>131.00510110866111</v>
      </c>
      <c r="X34" s="89">
        <f>IFERROR(IF($B$2="Tonnes",AppQt.Data!T182,(AppQt.Data!T182*ozton*AppQt.Data!T$7)/1000000),"-")</f>
        <v>122.78275394945143</v>
      </c>
      <c r="Y34" s="89">
        <f>IFERROR(IF($B$2="Tonnes",AppQt.Data!U182,(AppQt.Data!U182*ozton*AppQt.Data!U$7)/1000000),"-")</f>
        <v>69.70740216963938</v>
      </c>
      <c r="Z34" s="89">
        <f>IFERROR(IF($B$2="Tonnes",AppQt.Data!V182,(AppQt.Data!V182*ozton*AppQt.Data!V$7)/1000000),"-")</f>
        <v>81.83053684768069</v>
      </c>
      <c r="AA34" s="89">
        <f>IFERROR(IF($B$2="Tonnes",AppQt.Data!W182,(AppQt.Data!W182*ozton*AppQt.Data!W$7)/1000000),"-")</f>
        <v>70.903058231644707</v>
      </c>
      <c r="AB34" s="89">
        <f>IFERROR(IF($B$2="Tonnes",AppQt.Data!X182,(AppQt.Data!X182*ozton*AppQt.Data!X$7)/1000000),"-")</f>
        <v>94.888389287874048</v>
      </c>
      <c r="AC34" s="89">
        <f>IFERROR(IF($B$2="Tonnes",AppQt.Data!Y182,(AppQt.Data!Y182*ozton*AppQt.Data!Y$7)/1000000),"-")</f>
        <v>58.201215440003025</v>
      </c>
      <c r="AD34" s="89">
        <f>IFERROR(IF($B$2="Tonnes",AppQt.Data!Z182,(AppQt.Data!Z182*ozton*AppQt.Data!Z$7)/1000000),"-")</f>
        <v>94.615667691409669</v>
      </c>
      <c r="AE34" s="89">
        <f>IFERROR(IF($B$2="Tonnes",AppQt.Data!AA182,(AppQt.Data!AA182*ozton*AppQt.Data!AA$7)/1000000),"-")</f>
        <v>71.109891062068527</v>
      </c>
      <c r="AF34" s="89">
        <f>IFERROR(IF($B$2="Tonnes",AppQt.Data!AB182,(AppQt.Data!AB182*ozton*AppQt.Data!AB$7)/1000000),"-")</f>
        <v>112.5451115267294</v>
      </c>
      <c r="AG34" s="89">
        <f>IFERROR(IF($B$2="Tonnes",AppQt.Data!AC182,(AppQt.Data!AC182*ozton*AppQt.Data!AC$7)/1000000),"-")</f>
        <v>65.056194280245123</v>
      </c>
      <c r="AH34" s="89">
        <f>IFERROR(IF($B$2="Tonnes",AppQt.Data!AD182,(AppQt.Data!AD182*ozton*AppQt.Data!AD$7)/1000000),"-")</f>
        <v>54.012223144526338</v>
      </c>
      <c r="AI34" s="89">
        <f>IFERROR(IF($B$2="Tonnes",AppQt.Data!AE182,(AppQt.Data!AE182*ozton*AppQt.Data!AE$7)/1000000),"-")</f>
        <v>57.884120822243219</v>
      </c>
      <c r="AJ34" s="89">
        <f>IFERROR(IF($B$2="Tonnes",AppQt.Data!AF182,(AppQt.Data!AF182*ozton*AppQt.Data!AF$7)/1000000),"-")</f>
        <v>97.486897493788689</v>
      </c>
      <c r="AK34" s="89">
        <f>IFERROR(IF($B$2="Tonnes",AppQt.Data!AG182,(AppQt.Data!AG182*ozton*AppQt.Data!AG$7)/1000000),"-")</f>
        <v>71.191485061950814</v>
      </c>
      <c r="AL34" s="89">
        <f>IFERROR(IF($B$2="Tonnes",AppQt.Data!AH182,(AppQt.Data!AH182*ozton*AppQt.Data!AH$7)/1000000),"-")</f>
        <v>60.53183962902267</v>
      </c>
      <c r="AM34" s="89">
        <f>IFERROR(IF($B$2="Tonnes",AppQt.Data!AI182,(AppQt.Data!AI182*ozton*AppQt.Data!AI$7)/1000000),"-")</f>
        <v>71.653129716092593</v>
      </c>
      <c r="AN34" s="89">
        <f>IFERROR(IF($B$2="Tonnes",AppQt.Data!AJ182,(AppQt.Data!AJ182*ozton*AppQt.Data!AJ$7)/1000000),"-")</f>
        <v>94.182346955797655</v>
      </c>
      <c r="AO34" s="89">
        <f>IFERROR(IF($B$2="Tonnes",AppQt.Data!AK182,(AppQt.Data!AK182*ozton*AppQt.Data!AK$7)/1000000),"-")</f>
        <v>68.934514016775097</v>
      </c>
      <c r="AP34" s="89">
        <f>IFERROR(IF($B$2="Tonnes",AppQt.Data!AL182,(AppQt.Data!AL182*ozton*AppQt.Data!AL$7)/1000000),"-")</f>
        <v>55.95323959361491</v>
      </c>
      <c r="AQ34" s="89">
        <f>IFERROR(IF($B$2="Tonnes",AppQt.Data!AM182,(AppQt.Data!AM182*ozton*AppQt.Data!AM$7)/1000000),"-")</f>
        <v>46.276366184067811</v>
      </c>
      <c r="AR34" s="89">
        <f>IFERROR(IF($B$2="Tonnes",AppQt.Data!AN182,(AppQt.Data!AN182*ozton*AppQt.Data!AN$7)/1000000),"-")</f>
        <v>106.88191469267848</v>
      </c>
      <c r="AS34" s="89">
        <f>IFERROR(IF($B$2="Tonnes",AppQt.Data!AO182,(AppQt.Data!AO182*ozton*AppQt.Data!AO$7)/1000000),"-")</f>
        <v>77.518903453397812</v>
      </c>
      <c r="AT34" s="89">
        <f>IFERROR(IF($B$2="Tonnes",AppQt.Data!AP182,(AppQt.Data!AP182*ozton*AppQt.Data!AP$7)/1000000),"-")</f>
        <v>54.032811277027605</v>
      </c>
      <c r="AU34" s="89">
        <f>IFERROR(IF($B$2="Tonnes",AppQt.Data!AQ182,(AppQt.Data!AQ182*ozton*AppQt.Data!AQ$7)/1000000),"-")</f>
        <v>59.133550827925411</v>
      </c>
      <c r="AV34" s="89">
        <f>IFERROR(IF($B$2="Tonnes",AppQt.Data!AR182,(AppQt.Data!AR182*ozton*AppQt.Data!AR$7)/1000000),"-")</f>
        <v>75.83333292353305</v>
      </c>
      <c r="AW34" s="89">
        <f>IFERROR(IF($B$2="Tonnes",AppQt.Data!AS182,(AppQt.Data!AS182*ozton*AppQt.Data!AS$7)/1000000),"-")</f>
        <v>53.089418489091734</v>
      </c>
      <c r="AX34" s="89">
        <f>IFERROR(IF($B$2="Tonnes",AppQt.Data!AT182,(AppQt.Data!AT182*ozton*AppQt.Data!AT$7)/1000000),"-")</f>
        <v>47.941953156866347</v>
      </c>
      <c r="AY34" s="89">
        <f>IFERROR(IF($B$2="Tonnes",AppQt.Data!AU182,(AppQt.Data!AU182*ozton*AppQt.Data!AU$7)/1000000),"-")</f>
        <v>64.461704139983368</v>
      </c>
      <c r="AZ34" s="89">
        <f>IFERROR(IF($B$2="Tonnes",AppQt.Data!AV182,(AppQt.Data!AV182*ozton*AppQt.Data!AV$7)/1000000),"-")</f>
        <v>79.69321405007291</v>
      </c>
      <c r="BA34" s="89">
        <f>IFERROR(IF($B$2="Tonnes",AppQt.Data!AW182,(AppQt.Data!AW182*ozton*AppQt.Data!AW$7)/1000000),"-")</f>
        <v>55.303292240286979</v>
      </c>
      <c r="BB34" s="89">
        <f>IFERROR(IF($B$2="Tonnes",AppQt.Data!AX182,(AppQt.Data!AX182*ozton*AppQt.Data!AX$7)/1000000),"-")</f>
        <v>43.879220696166414</v>
      </c>
      <c r="BC34" s="89">
        <f>IFERROR(IF($B$2="Tonnes",AppQt.Data!AY182,(AppQt.Data!AY182*ozton*AppQt.Data!AY$7)/1000000),"-")</f>
        <v>43.877176078621943</v>
      </c>
      <c r="BD34" s="89">
        <f>IFERROR(IF($B$2="Tonnes",AppQt.Data!AZ182,(AppQt.Data!AZ182*ozton*AppQt.Data!AZ$7)/1000000),"-")</f>
        <v>77.934224356137065</v>
      </c>
      <c r="BE34" s="89">
        <f>IFERROR(IF($B$2="Tonnes",AppQt.Data!BA182,(AppQt.Data!BA182*ozton*AppQt.Data!BA$7)/1000000),"-")</f>
        <v>83.807938083697024</v>
      </c>
      <c r="BF34" s="89">
        <f>IFERROR(IF($B$2="Tonnes",AppQt.Data!BB182,(AppQt.Data!BB182*ozton*AppQt.Data!BB$7)/1000000),"-")</f>
        <v>77.70116316625608</v>
      </c>
      <c r="BG34" s="89">
        <f>IFERROR(IF($B$2="Tonnes",AppQt.Data!BC182,(AppQt.Data!BC182*ozton*AppQt.Data!BC$7)/1000000),"-")</f>
        <v>57.444711363251805</v>
      </c>
      <c r="BH34" s="89">
        <f>IFERROR(IF($B$2="Tonnes",AppQt.Data!BD182,(AppQt.Data!BD182*ozton*AppQt.Data!BD$7)/1000000),"-")</f>
        <v>85.433329399427009</v>
      </c>
      <c r="BI34" s="89">
        <f>IFERROR(IF($B$2="Tonnes",AppQt.Data!BE182,(AppQt.Data!BE182*ozton*AppQt.Data!BE$7)/1000000),"-")</f>
        <v>83.612574767133779</v>
      </c>
      <c r="BJ34" s="89">
        <f>IFERROR(IF($B$2="Tonnes",AppQt.Data!BF182,(AppQt.Data!BF182*ozton*AppQt.Data!BF$7)/1000000),"-")</f>
        <v>87.056295624224475</v>
      </c>
      <c r="BK34" s="89">
        <f>IFERROR(IF($B$2="Tonnes",AppQt.Data!BG182,(AppQt.Data!BG182*ozton*AppQt.Data!BG$7)/1000000),"-")</f>
        <v>69.726721875977674</v>
      </c>
      <c r="BL34" s="90" t="str">
        <f t="shared" si="2"/>
        <v>▲</v>
      </c>
      <c r="BM34" s="91">
        <f t="shared" si="3"/>
        <v>21.380576594876665</v>
      </c>
    </row>
    <row r="35" spans="1:65" ht="12.75" customHeight="1" x14ac:dyDescent="0.2">
      <c r="A35" s="40"/>
      <c r="B35" s="31" t="s">
        <v>152</v>
      </c>
      <c r="C35" s="89">
        <f>IFERROR(IF($B$2="Tonnes",AppAn.Data!L158,(AppAn.Data!L158*ozton*AppAn.Data!L$6)/1000000),"-")</f>
        <v>22.020128288373389</v>
      </c>
      <c r="D35" s="89">
        <f>IFERROR(IF($B$2="Tonnes",AppAn.Data!M158,(AppAn.Data!M158*ozton*AppAn.Data!M$6)/1000000),"-")</f>
        <v>25.670580350474729</v>
      </c>
      <c r="E35" s="89">
        <f>IFERROR(IF($B$2="Tonnes",AppAn.Data!N158,(AppAn.Data!N158*ozton*AppAn.Data!N$6)/1000000),"-")</f>
        <v>18.374692709251899</v>
      </c>
      <c r="F35" s="89">
        <f>IFERROR(IF($B$2="Tonnes",AppAn.Data!O158,(AppAn.Data!O158*ozton*AppAn.Data!O$6)/1000000),"-")</f>
        <v>16.806056320086508</v>
      </c>
      <c r="G35" s="89">
        <f>IFERROR(IF($B$2="Tonnes",AppAn.Data!P158,(AppAn.Data!P158*ozton*AppAn.Data!P$6)/1000000),"-")</f>
        <v>15.134299999999998</v>
      </c>
      <c r="H35" s="89">
        <f>IFERROR(IF($B$2="Tonnes",AppAn.Data!Q158,(AppAn.Data!Q158*ozton*AppAn.Data!Q$6)/1000000),"-")</f>
        <v>13.053345</v>
      </c>
      <c r="I35" s="89">
        <f>IFERROR(IF($B$2="Tonnes",AppAn.Data!R158,(AppAn.Data!R158*ozton*AppAn.Data!R$6)/1000000),"-")</f>
        <v>9.1606950000000005</v>
      </c>
      <c r="J35" s="89">
        <f>IFERROR(IF($B$2="Tonnes",AppAn.Data!S158,(AppAn.Data!S158*ozton*AppAn.Data!S$6)/1000000),"-")</f>
        <v>13.201499999999999</v>
      </c>
      <c r="K35" s="89">
        <f>IFERROR(IF($B$2="Tonnes",AppAn.Data!T158,(AppAn.Data!T158*ozton*AppAn.Data!T$6)/1000000),"-")</f>
        <v>11.807349999999998</v>
      </c>
      <c r="L35" s="89">
        <f>IFERROR(IF($B$2="Tonnes",AppAn.Data!U158,(AppAn.Data!U158*ozton*AppAn.Data!U$6)/1000000),"-")</f>
        <v>12.94985</v>
      </c>
      <c r="M35" s="89">
        <f>IFERROR(IF($B$2="Tonnes",AppAn.Data!V158,(AppAn.Data!V158*ozton*AppAn.Data!V$6)/1000000),"-")</f>
        <v>13.941649999999999</v>
      </c>
      <c r="N35" s="90" t="str">
        <f t="shared" si="0"/>
        <v>▲</v>
      </c>
      <c r="O35" s="91">
        <f t="shared" si="1"/>
        <v>7.6587759703780289</v>
      </c>
      <c r="P35" s="40"/>
      <c r="Q35" s="89">
        <f>IFERROR(IF($B$2="Tonnes",AppQt.Data!M183,(AppQt.Data!M183*ozton*AppQt.Data!M$7)/1000000),"-")</f>
        <v>4.2179973093719036</v>
      </c>
      <c r="R35" s="89">
        <f>IFERROR(IF($B$2="Tonnes",AppQt.Data!N183,(AppQt.Data!N183*ozton*AppQt.Data!N$7)/1000000),"-")</f>
        <v>4.2032745385282455</v>
      </c>
      <c r="S35" s="89">
        <f>IFERROR(IF($B$2="Tonnes",AppQt.Data!O183,(AppQt.Data!O183*ozton*AppQt.Data!O$7)/1000000),"-")</f>
        <v>2.8742282349479678</v>
      </c>
      <c r="T35" s="89">
        <f>IFERROR(IF($B$2="Tonnes",AppQt.Data!P183,(AppQt.Data!P183*ozton*AppQt.Data!P$7)/1000000),"-")</f>
        <v>10.724628205525272</v>
      </c>
      <c r="U35" s="89">
        <f>IFERROR(IF($B$2="Tonnes",AppQt.Data!Q183,(AppQt.Data!Q183*ozton*AppQt.Data!Q$7)/1000000),"-")</f>
        <v>4.3813175547049932</v>
      </c>
      <c r="V35" s="89">
        <f>IFERROR(IF($B$2="Tonnes",AppQt.Data!R183,(AppQt.Data!R183*ozton*AppQt.Data!R$7)/1000000),"-")</f>
        <v>4.6115075803114216</v>
      </c>
      <c r="W35" s="89">
        <f>IFERROR(IF($B$2="Tonnes",AppQt.Data!S183,(AppQt.Data!S183*ozton*AppQt.Data!S$7)/1000000),"-")</f>
        <v>6.1779611295226342</v>
      </c>
      <c r="X35" s="89">
        <f>IFERROR(IF($B$2="Tonnes",AppQt.Data!T183,(AppQt.Data!T183*ozton*AppQt.Data!T$7)/1000000),"-")</f>
        <v>10.499794085935678</v>
      </c>
      <c r="Y35" s="89">
        <f>IFERROR(IF($B$2="Tonnes",AppQt.Data!U183,(AppQt.Data!U183*ozton*AppQt.Data!U$7)/1000000),"-")</f>
        <v>3.8213223070213029</v>
      </c>
      <c r="Z35" s="89">
        <f>IFERROR(IF($B$2="Tonnes",AppQt.Data!V183,(AppQt.Data!V183*ozton*AppQt.Data!V$7)/1000000),"-")</f>
        <v>3.8531265173786831</v>
      </c>
      <c r="AA35" s="89">
        <f>IFERROR(IF($B$2="Tonnes",AppQt.Data!W183,(AppQt.Data!W183*ozton*AppQt.Data!W$7)/1000000),"-")</f>
        <v>2.5439184502753922</v>
      </c>
      <c r="AB35" s="89">
        <f>IFERROR(IF($B$2="Tonnes",AppQt.Data!X183,(AppQt.Data!X183*ozton*AppQt.Data!X$7)/1000000),"-")</f>
        <v>8.1563254345765213</v>
      </c>
      <c r="AC35" s="89">
        <f>IFERROR(IF($B$2="Tonnes",AppQt.Data!Y183,(AppQt.Data!Y183*ozton*AppQt.Data!Y$7)/1000000),"-")</f>
        <v>3.3876440387985998</v>
      </c>
      <c r="AD35" s="89">
        <f>IFERROR(IF($B$2="Tonnes",AppQt.Data!Z183,(AppQt.Data!Z183*ozton*AppQt.Data!Z$7)/1000000),"-")</f>
        <v>3.5352543982122584</v>
      </c>
      <c r="AE35" s="89">
        <f>IFERROR(IF($B$2="Tonnes",AppQt.Data!AA183,(AppQt.Data!AA183*ozton*AppQt.Data!AA$7)/1000000),"-")</f>
        <v>2.5473266595608535</v>
      </c>
      <c r="AF35" s="89">
        <f>IFERROR(IF($B$2="Tonnes",AppQt.Data!AB183,(AppQt.Data!AB183*ozton*AppQt.Data!AB$7)/1000000),"-")</f>
        <v>7.3358312235147984</v>
      </c>
      <c r="AG35" s="89">
        <f>IFERROR(IF($B$2="Tonnes",AppQt.Data!AC183,(AppQt.Data!AC183*ozton*AppQt.Data!AC$7)/1000000),"-")</f>
        <v>2.9099999999999993</v>
      </c>
      <c r="AH35" s="89">
        <f>IFERROR(IF($B$2="Tonnes",AppQt.Data!AD183,(AppQt.Data!AD183*ozton*AppQt.Data!AD$7)/1000000),"-")</f>
        <v>2.8467999999999996</v>
      </c>
      <c r="AI35" s="89">
        <f>IFERROR(IF($B$2="Tonnes",AppQt.Data!AE183,(AppQt.Data!AE183*ozton*AppQt.Data!AE$7)/1000000),"-")</f>
        <v>2.2049999999999996</v>
      </c>
      <c r="AJ35" s="89">
        <f>IFERROR(IF($B$2="Tonnes",AppQt.Data!AF183,(AppQt.Data!AF183*ozton*AppQt.Data!AF$7)/1000000),"-")</f>
        <v>7.1725000000000003</v>
      </c>
      <c r="AK35" s="89">
        <f>IFERROR(IF($B$2="Tonnes",AppQt.Data!AG183,(AppQt.Data!AG183*ozton*AppQt.Data!AG$7)/1000000),"-")</f>
        <v>3.5599999999999996</v>
      </c>
      <c r="AL35" s="89">
        <f>IFERROR(IF($B$2="Tonnes",AppQt.Data!AH183,(AppQt.Data!AH183*ozton*AppQt.Data!AH$7)/1000000),"-")</f>
        <v>2.2683449999999996</v>
      </c>
      <c r="AM35" s="89">
        <f>IFERROR(IF($B$2="Tonnes",AppQt.Data!AI183,(AppQt.Data!AI183*ozton*AppQt.Data!AI$7)/1000000),"-")</f>
        <v>0.90200000000000036</v>
      </c>
      <c r="AN35" s="89">
        <f>IFERROR(IF($B$2="Tonnes",AppQt.Data!AJ183,(AppQt.Data!AJ183*ozton*AppQt.Data!AJ$7)/1000000),"-")</f>
        <v>6.3230000000000004</v>
      </c>
      <c r="AO35" s="89">
        <f>IFERROR(IF($B$2="Tonnes",AppQt.Data!AK183,(AppQt.Data!AK183*ozton*AppQt.Data!AK$7)/1000000),"-")</f>
        <v>2.6870000000000003</v>
      </c>
      <c r="AP35" s="89">
        <f>IFERROR(IF($B$2="Tonnes",AppQt.Data!AL183,(AppQt.Data!AL183*ozton*AppQt.Data!AL$7)/1000000),"-")</f>
        <v>-0.72480500000000081</v>
      </c>
      <c r="AQ35" s="89">
        <f>IFERROR(IF($B$2="Tonnes",AppQt.Data!AM183,(AppQt.Data!AM183*ozton*AppQt.Data!AM$7)/1000000),"-")</f>
        <v>1.1399999999999995</v>
      </c>
      <c r="AR35" s="89">
        <f>IFERROR(IF($B$2="Tonnes",AppQt.Data!AN183,(AppQt.Data!AN183*ozton*AppQt.Data!AN$7)/1000000),"-")</f>
        <v>6.0585000000000004</v>
      </c>
      <c r="AS35" s="89">
        <f>IFERROR(IF($B$2="Tonnes",AppQt.Data!AO183,(AppQt.Data!AO183*ozton*AppQt.Data!AO$7)/1000000),"-")</f>
        <v>3.8689999999999989</v>
      </c>
      <c r="AT35" s="89">
        <f>IFERROR(IF($B$2="Tonnes",AppQt.Data!AP183,(AppQt.Data!AP183*ozton*AppQt.Data!AP$7)/1000000),"-")</f>
        <v>3.3235000000000001</v>
      </c>
      <c r="AU35" s="89">
        <f>IFERROR(IF($B$2="Tonnes",AppQt.Data!AQ183,(AppQt.Data!AQ183*ozton*AppQt.Data!AQ$7)/1000000),"-")</f>
        <v>1.7810000000000004</v>
      </c>
      <c r="AV35" s="89">
        <f>IFERROR(IF($B$2="Tonnes",AppQt.Data!AR183,(AppQt.Data!AR183*ozton*AppQt.Data!AR$7)/1000000),"-")</f>
        <v>4.2280000000000006</v>
      </c>
      <c r="AW35" s="89">
        <f>IFERROR(IF($B$2="Tonnes",AppQt.Data!AS183,(AppQt.Data!AS183*ozton*AppQt.Data!AS$7)/1000000),"-")</f>
        <v>2.4919999999999991</v>
      </c>
      <c r="AX35" s="89">
        <f>IFERROR(IF($B$2="Tonnes",AppQt.Data!AT183,(AppQt.Data!AT183*ozton*AppQt.Data!AT$7)/1000000),"-")</f>
        <v>1.7134999999999996</v>
      </c>
      <c r="AY35" s="89">
        <f>IFERROR(IF($B$2="Tonnes",AppQt.Data!AU183,(AppQt.Data!AU183*ozton*AppQt.Data!AU$7)/1000000),"-")</f>
        <v>1.5179999999999996</v>
      </c>
      <c r="AZ35" s="89">
        <f>IFERROR(IF($B$2="Tonnes",AppQt.Data!AV183,(AppQt.Data!AV183*ozton*AppQt.Data!AV$7)/1000000),"-")</f>
        <v>6.08385</v>
      </c>
      <c r="BA35" s="89">
        <f>IFERROR(IF($B$2="Tonnes",AppQt.Data!AW183,(AppQt.Data!AW183*ozton*AppQt.Data!AW$7)/1000000),"-")</f>
        <v>3.0890000000000004</v>
      </c>
      <c r="BB35" s="89">
        <f>IFERROR(IF($B$2="Tonnes",AppQt.Data!AX183,(AppQt.Data!AX183*ozton*AppQt.Data!AX$7)/1000000),"-")</f>
        <v>1.7789999999999999</v>
      </c>
      <c r="BC35" s="89">
        <f>IFERROR(IF($B$2="Tonnes",AppQt.Data!AY183,(AppQt.Data!AY183*ozton*AppQt.Data!AY$7)/1000000),"-")</f>
        <v>2.4409999999999998</v>
      </c>
      <c r="BD35" s="89">
        <f>IFERROR(IF($B$2="Tonnes",AppQt.Data!AZ183,(AppQt.Data!AZ183*ozton*AppQt.Data!AZ$7)/1000000),"-")</f>
        <v>5.6408499999999995</v>
      </c>
      <c r="BE35" s="89">
        <f>IFERROR(IF($B$2="Tonnes",AppQt.Data!BA183,(AppQt.Data!BA183*ozton*AppQt.Data!BA$7)/1000000),"-")</f>
        <v>3.2469999999999999</v>
      </c>
      <c r="BF35" s="89">
        <f>IFERROR(IF($B$2="Tonnes",AppQt.Data!BB183,(AppQt.Data!BB183*ozton*AppQt.Data!BB$7)/1000000),"-")</f>
        <v>2.4556499999999994</v>
      </c>
      <c r="BG35" s="89">
        <f>IFERROR(IF($B$2="Tonnes",AppQt.Data!BC183,(AppQt.Data!BC183*ozton*AppQt.Data!BC$7)/1000000),"-")</f>
        <v>3.1950000000000003</v>
      </c>
      <c r="BH35" s="89">
        <f>IFERROR(IF($B$2="Tonnes",AppQt.Data!BD183,(AppQt.Data!BD183*ozton*AppQt.Data!BD$7)/1000000),"-")</f>
        <v>5.0440000000000005</v>
      </c>
      <c r="BI35" s="89">
        <f>IFERROR(IF($B$2="Tonnes",AppQt.Data!BE183,(AppQt.Data!BE183*ozton*AppQt.Data!BE$7)/1000000),"-")</f>
        <v>3.9430000000000001</v>
      </c>
      <c r="BJ35" s="89">
        <f>IFERROR(IF($B$2="Tonnes",AppQt.Data!BF183,(AppQt.Data!BF183*ozton*AppQt.Data!BF$7)/1000000),"-")</f>
        <v>3.024</v>
      </c>
      <c r="BK35" s="89">
        <f>IFERROR(IF($B$2="Tonnes",AppQt.Data!BG183,(AppQt.Data!BG183*ozton*AppQt.Data!BG$7)/1000000),"-")</f>
        <v>2.5899800000000002</v>
      </c>
      <c r="BL35" s="90" t="str">
        <f t="shared" si="2"/>
        <v>▼</v>
      </c>
      <c r="BM35" s="91">
        <f t="shared" si="3"/>
        <v>-18.936463223787172</v>
      </c>
    </row>
    <row r="36" spans="1:65" ht="12.75" customHeight="1" x14ac:dyDescent="0.2">
      <c r="A36" s="40"/>
      <c r="B36" s="31" t="s">
        <v>153</v>
      </c>
      <c r="C36" s="89">
        <f>IFERROR(IF($B$2="Tonnes",AppAn.Data!L159,(AppAn.Data!L159*ozton*AppAn.Data!L$6)/1000000),"-")</f>
        <v>136.62928187718859</v>
      </c>
      <c r="D36" s="89">
        <f>IFERROR(IF($B$2="Tonnes",AppAn.Data!M159,(AppAn.Data!M159*ozton*AppAn.Data!M$6)/1000000),"-")</f>
        <v>154.4217017489824</v>
      </c>
      <c r="E36" s="89">
        <f>IFERROR(IF($B$2="Tonnes",AppAn.Data!N159,(AppAn.Data!N159*ozton*AppAn.Data!N$6)/1000000),"-")</f>
        <v>118.92508493632414</v>
      </c>
      <c r="F36" s="89">
        <f>IFERROR(IF($B$2="Tonnes",AppAn.Data!O159,(AppAn.Data!O159*ozton*AppAn.Data!O$6)/1000000),"-")</f>
        <v>143.383622863921</v>
      </c>
      <c r="G36" s="89">
        <f>IFERROR(IF($B$2="Tonnes",AppAn.Data!P159,(AppAn.Data!P159*ozton*AppAn.Data!P$6)/1000000),"-")</f>
        <v>111.25629071346872</v>
      </c>
      <c r="H36" s="89">
        <f>IFERROR(IF($B$2="Tonnes",AppAn.Data!Q159,(AppAn.Data!Q159*ozton*AppAn.Data!Q$6)/1000000),"-")</f>
        <v>126.13630445667822</v>
      </c>
      <c r="I36" s="89">
        <f>IFERROR(IF($B$2="Tonnes",AppAn.Data!R159,(AppAn.Data!R159*ozton*AppAn.Data!R$6)/1000000),"-")</f>
        <v>121.11517333474239</v>
      </c>
      <c r="J36" s="89">
        <f>IFERROR(IF($B$2="Tonnes",AppAn.Data!S159,(AppAn.Data!S159*ozton*AppAn.Data!S$6)/1000000),"-")</f>
        <v>116.97127356402456</v>
      </c>
      <c r="K36" s="89">
        <f>IFERROR(IF($B$2="Tonnes",AppAn.Data!T159,(AppAn.Data!T159*ozton*AppAn.Data!T$6)/1000000),"-")</f>
        <v>106.88795458631864</v>
      </c>
      <c r="L36" s="89">
        <f>IFERROR(IF($B$2="Tonnes",AppAn.Data!U159,(AppAn.Data!U159*ozton*AppAn.Data!U$6)/1000000),"-")</f>
        <v>96.218999999999994</v>
      </c>
      <c r="M36" s="89">
        <f>IFERROR(IF($B$2="Tonnes",AppAn.Data!V159,(AppAn.Data!V159*ozton*AppAn.Data!V$6)/1000000),"-")</f>
        <v>166.0445</v>
      </c>
      <c r="N36" s="90" t="str">
        <f t="shared" si="0"/>
        <v>▲</v>
      </c>
      <c r="O36" s="91">
        <f t="shared" si="1"/>
        <v>72.569347010465719</v>
      </c>
      <c r="P36" s="40"/>
      <c r="Q36" s="89">
        <f>IFERROR(IF($B$2="Tonnes",AppQt.Data!M184,(AppQt.Data!M184*ozton*AppQt.Data!M$7)/1000000),"-")</f>
        <v>20.856085526314491</v>
      </c>
      <c r="R36" s="89">
        <f>IFERROR(IF($B$2="Tonnes",AppQt.Data!N184,(AppQt.Data!N184*ozton*AppQt.Data!N$7)/1000000),"-")</f>
        <v>50.960398365736239</v>
      </c>
      <c r="S36" s="89">
        <f>IFERROR(IF($B$2="Tonnes",AppQt.Data!O184,(AppQt.Data!O184*ozton*AppQt.Data!O$7)/1000000),"-")</f>
        <v>24.691190678664032</v>
      </c>
      <c r="T36" s="89">
        <f>IFERROR(IF($B$2="Tonnes",AppQt.Data!P184,(AppQt.Data!P184*ozton*AppQt.Data!P$7)/1000000),"-")</f>
        <v>40.121607306473827</v>
      </c>
      <c r="U36" s="89">
        <f>IFERROR(IF($B$2="Tonnes",AppQt.Data!Q184,(AppQt.Data!Q184*ozton*AppQt.Data!Q$7)/1000000),"-")</f>
        <v>36.739781404228019</v>
      </c>
      <c r="V36" s="89">
        <f>IFERROR(IF($B$2="Tonnes",AppQt.Data!R184,(AppQt.Data!R184*ozton*AppQt.Data!R$7)/1000000),"-")</f>
        <v>22.442285803815256</v>
      </c>
      <c r="W36" s="89">
        <f>IFERROR(IF($B$2="Tonnes",AppQt.Data!S184,(AppQt.Data!S184*ozton*AppQt.Data!S$7)/1000000),"-")</f>
        <v>54.093054253799771</v>
      </c>
      <c r="X36" s="89">
        <f>IFERROR(IF($B$2="Tonnes",AppQt.Data!T184,(AppQt.Data!T184*ozton*AppQt.Data!T$7)/1000000),"-")</f>
        <v>41.146580287139358</v>
      </c>
      <c r="Y36" s="89">
        <f>IFERROR(IF($B$2="Tonnes",AppQt.Data!U184,(AppQt.Data!U184*ozton*AppQt.Data!U$7)/1000000),"-")</f>
        <v>22.567517104412239</v>
      </c>
      <c r="Z36" s="89">
        <f>IFERROR(IF($B$2="Tonnes",AppQt.Data!V184,(AppQt.Data!V184*ozton*AppQt.Data!V$7)/1000000),"-")</f>
        <v>34.726921656272125</v>
      </c>
      <c r="AA36" s="89">
        <f>IFERROR(IF($B$2="Tonnes",AppQt.Data!W184,(AppQt.Data!W184*ozton*AppQt.Data!W$7)/1000000),"-")</f>
        <v>29.672916510569575</v>
      </c>
      <c r="AB36" s="89">
        <f>IFERROR(IF($B$2="Tonnes",AppQt.Data!X184,(AppQt.Data!X184*ozton*AppQt.Data!X$7)/1000000),"-")</f>
        <v>31.957729665070197</v>
      </c>
      <c r="AC36" s="89">
        <f>IFERROR(IF($B$2="Tonnes",AppQt.Data!Y184,(AppQt.Data!Y184*ozton*AppQt.Data!Y$7)/1000000),"-")</f>
        <v>23.069170524407532</v>
      </c>
      <c r="AD36" s="89">
        <f>IFERROR(IF($B$2="Tonnes",AppQt.Data!Z184,(AppQt.Data!Z184*ozton*AppQt.Data!Z$7)/1000000),"-")</f>
        <v>42.395521832044821</v>
      </c>
      <c r="AE36" s="89">
        <f>IFERROR(IF($B$2="Tonnes",AppQt.Data!AA184,(AppQt.Data!AA184*ozton*AppQt.Data!AA$7)/1000000),"-")</f>
        <v>32.314744442110261</v>
      </c>
      <c r="AF36" s="89">
        <f>IFERROR(IF($B$2="Tonnes",AppQt.Data!AB184,(AppQt.Data!AB184*ozton*AppQt.Data!AB$7)/1000000),"-")</f>
        <v>45.604186065358391</v>
      </c>
      <c r="AG36" s="89">
        <f>IFERROR(IF($B$2="Tonnes",AppQt.Data!AC184,(AppQt.Data!AC184*ozton*AppQt.Data!AC$7)/1000000),"-")</f>
        <v>28.519656418055895</v>
      </c>
      <c r="AH36" s="89">
        <f>IFERROR(IF($B$2="Tonnes",AppQt.Data!AD184,(AppQt.Data!AD184*ozton*AppQt.Data!AD$7)/1000000),"-")</f>
        <v>21.482947073603675</v>
      </c>
      <c r="AI36" s="89">
        <f>IFERROR(IF($B$2="Tonnes",AppQt.Data!AE184,(AppQt.Data!AE184*ozton*AppQt.Data!AE$7)/1000000),"-")</f>
        <v>25.048577150468205</v>
      </c>
      <c r="AJ36" s="89">
        <f>IFERROR(IF($B$2="Tonnes",AppQt.Data!AF184,(AppQt.Data!AF184*ozton*AppQt.Data!AF$7)/1000000),"-")</f>
        <v>36.205110071340947</v>
      </c>
      <c r="AK36" s="89">
        <f>IFERROR(IF($B$2="Tonnes",AppQt.Data!AG184,(AppQt.Data!AG184*ozton*AppQt.Data!AG$7)/1000000),"-")</f>
        <v>32.660415467485002</v>
      </c>
      <c r="AL36" s="89">
        <f>IFERROR(IF($B$2="Tonnes",AppQt.Data!AH184,(AppQt.Data!AH184*ozton*AppQt.Data!AH$7)/1000000),"-")</f>
        <v>25.186128964386398</v>
      </c>
      <c r="AM36" s="89">
        <f>IFERROR(IF($B$2="Tonnes",AppQt.Data!AI184,(AppQt.Data!AI184*ozton*AppQt.Data!AI$7)/1000000),"-")</f>
        <v>31.407473664141911</v>
      </c>
      <c r="AN36" s="89">
        <f>IFERROR(IF($B$2="Tonnes",AppQt.Data!AJ184,(AppQt.Data!AJ184*ozton*AppQt.Data!AJ$7)/1000000),"-")</f>
        <v>36.882286360664921</v>
      </c>
      <c r="AO36" s="89">
        <f>IFERROR(IF($B$2="Tonnes",AppQt.Data!AK184,(AppQt.Data!AK184*ozton*AppQt.Data!AK$7)/1000000),"-")</f>
        <v>32.005580761960658</v>
      </c>
      <c r="AP36" s="89">
        <f>IFERROR(IF($B$2="Tonnes",AppQt.Data!AL184,(AppQt.Data!AL184*ozton*AppQt.Data!AL$7)/1000000),"-")</f>
        <v>24.034235192088037</v>
      </c>
      <c r="AQ36" s="89">
        <f>IFERROR(IF($B$2="Tonnes",AppQt.Data!AM184,(AppQt.Data!AM184*ozton*AppQt.Data!AM$7)/1000000),"-")</f>
        <v>18.498899220467965</v>
      </c>
      <c r="AR36" s="89">
        <f>IFERROR(IF($B$2="Tonnes",AppQt.Data!AN184,(AppQt.Data!AN184*ozton*AppQt.Data!AN$7)/1000000),"-")</f>
        <v>46.576458160225712</v>
      </c>
      <c r="AS36" s="89">
        <f>IFERROR(IF($B$2="Tonnes",AppQt.Data!AO184,(AppQt.Data!AO184*ozton*AppQt.Data!AO$7)/1000000),"-")</f>
        <v>37.973192518307485</v>
      </c>
      <c r="AT36" s="89">
        <f>IFERROR(IF($B$2="Tonnes",AppQt.Data!AP184,(AppQt.Data!AP184*ozton*AppQt.Data!AP$7)/1000000),"-")</f>
        <v>22.568651508815773</v>
      </c>
      <c r="AU36" s="89">
        <f>IFERROR(IF($B$2="Tonnes",AppQt.Data!AQ184,(AppQt.Data!AQ184*ozton*AppQt.Data!AQ$7)/1000000),"-")</f>
        <v>26.969429536901295</v>
      </c>
      <c r="AV36" s="89">
        <f>IFERROR(IF($B$2="Tonnes",AppQt.Data!AR184,(AppQt.Data!AR184*ozton*AppQt.Data!AR$7)/1000000),"-")</f>
        <v>29.46</v>
      </c>
      <c r="AW36" s="89">
        <f>IFERROR(IF($B$2="Tonnes",AppQt.Data!AS184,(AppQt.Data!AS184*ozton*AppQt.Data!AS$7)/1000000),"-")</f>
        <v>25.235379200000001</v>
      </c>
      <c r="AX36" s="89">
        <f>IFERROR(IF($B$2="Tonnes",AppQt.Data!AT184,(AppQt.Data!AT184*ozton*AppQt.Data!AT$7)/1000000),"-")</f>
        <v>20.990000000000002</v>
      </c>
      <c r="AY36" s="89">
        <f>IFERROR(IF($B$2="Tonnes",AppQt.Data!AU184,(AppQt.Data!AU184*ozton*AppQt.Data!AU$7)/1000000),"-")</f>
        <v>30.122575386318644</v>
      </c>
      <c r="AZ36" s="89">
        <f>IFERROR(IF($B$2="Tonnes",AppQt.Data!AV184,(AppQt.Data!AV184*ozton*AppQt.Data!AV$7)/1000000),"-")</f>
        <v>30.54</v>
      </c>
      <c r="BA36" s="89">
        <f>IFERROR(IF($B$2="Tonnes",AppQt.Data!AW184,(AppQt.Data!AW184*ozton*AppQt.Data!AW$7)/1000000),"-")</f>
        <v>24.599999999999998</v>
      </c>
      <c r="BB36" s="89">
        <f>IFERROR(IF($B$2="Tonnes",AppQt.Data!AX184,(AppQt.Data!AX184*ozton*AppQt.Data!AX$7)/1000000),"-")</f>
        <v>18.568999999999999</v>
      </c>
      <c r="BC36" s="89">
        <f>IFERROR(IF($B$2="Tonnes",AppQt.Data!AY184,(AppQt.Data!AY184*ozton*AppQt.Data!AY$7)/1000000),"-")</f>
        <v>19.03</v>
      </c>
      <c r="BD36" s="89">
        <f>IFERROR(IF($B$2="Tonnes",AppQt.Data!AZ184,(AppQt.Data!AZ184*ozton*AppQt.Data!AZ$7)/1000000),"-")</f>
        <v>34.020000000000003</v>
      </c>
      <c r="BE36" s="89">
        <f>IFERROR(IF($B$2="Tonnes",AppQt.Data!BA184,(AppQt.Data!BA184*ozton*AppQt.Data!BA$7)/1000000),"-")</f>
        <v>47.657000000000004</v>
      </c>
      <c r="BF36" s="89">
        <f>IFERROR(IF($B$2="Tonnes",AppQt.Data!BB184,(AppQt.Data!BB184*ozton*AppQt.Data!BB$7)/1000000),"-")</f>
        <v>45.06</v>
      </c>
      <c r="BG36" s="89">
        <f>IFERROR(IF($B$2="Tonnes",AppQt.Data!BC184,(AppQt.Data!BC184*ozton*AppQt.Data!BC$7)/1000000),"-")</f>
        <v>30.7075</v>
      </c>
      <c r="BH36" s="89">
        <f>IFERROR(IF($B$2="Tonnes",AppQt.Data!BD184,(AppQt.Data!BD184*ozton*AppQt.Data!BD$7)/1000000),"-")</f>
        <v>42.62</v>
      </c>
      <c r="BI36" s="89">
        <f>IFERROR(IF($B$2="Tonnes",AppQt.Data!BE184,(AppQt.Data!BE184*ozton*AppQt.Data!BE$7)/1000000),"-")</f>
        <v>45.582126113928695</v>
      </c>
      <c r="BJ36" s="89">
        <f>IFERROR(IF($B$2="Tonnes",AppQt.Data!BF184,(AppQt.Data!BF184*ozton*AppQt.Data!BF$7)/1000000),"-")</f>
        <v>47.094666055136607</v>
      </c>
      <c r="BK36" s="89">
        <f>IFERROR(IF($B$2="Tonnes",AppQt.Data!BG184,(AppQt.Data!BG184*ozton*AppQt.Data!BG$7)/1000000),"-")</f>
        <v>35.034925825902505</v>
      </c>
      <c r="BL36" s="90" t="str">
        <f t="shared" si="2"/>
        <v>▲</v>
      </c>
      <c r="BM36" s="91">
        <f t="shared" si="3"/>
        <v>14.092406825376557</v>
      </c>
    </row>
    <row r="37" spans="1:65" ht="12.75" customHeight="1" x14ac:dyDescent="0.2">
      <c r="A37" s="40"/>
      <c r="B37" s="31" t="s">
        <v>154</v>
      </c>
      <c r="C37" s="89">
        <f>IFERROR(IF($B$2="Tonnes",AppAn.Data!L160,(AppAn.Data!L160*ozton*AppAn.Data!L$6)/1000000),"-")</f>
        <v>34.21341869627507</v>
      </c>
      <c r="D37" s="89">
        <f>IFERROR(IF($B$2="Tonnes",AppAn.Data!M160,(AppAn.Data!M160*ozton*AppAn.Data!M$6)/1000000),"-")</f>
        <v>26.919944519927537</v>
      </c>
      <c r="E37" s="89">
        <f>IFERROR(IF($B$2="Tonnes",AppAn.Data!N160,(AppAn.Data!N160*ozton*AppAn.Data!N$6)/1000000),"-")</f>
        <v>22.559438202247179</v>
      </c>
      <c r="F37" s="89">
        <f>IFERROR(IF($B$2="Tonnes",AppAn.Data!O160,(AppAn.Data!O160*ozton*AppAn.Data!O$6)/1000000),"-")</f>
        <v>21.114062500000003</v>
      </c>
      <c r="G37" s="89">
        <f>IFERROR(IF($B$2="Tonnes",AppAn.Data!P160,(AppAn.Data!P160*ozton*AppAn.Data!P$6)/1000000),"-")</f>
        <v>19.890000000000004</v>
      </c>
      <c r="H37" s="89">
        <f>IFERROR(IF($B$2="Tonnes",AppAn.Data!Q160,(AppAn.Data!Q160*ozton*AppAn.Data!Q$6)/1000000),"-")</f>
        <v>19.229999999999997</v>
      </c>
      <c r="I37" s="89">
        <f>IFERROR(IF($B$2="Tonnes",AppAn.Data!R160,(AppAn.Data!R160*ozton*AppAn.Data!R$6)/1000000),"-")</f>
        <v>18.957000000000001</v>
      </c>
      <c r="J37" s="89">
        <f>IFERROR(IF($B$2="Tonnes",AppAn.Data!S160,(AppAn.Data!S160*ozton*AppAn.Data!S$6)/1000000),"-")</f>
        <v>18.825000000000006</v>
      </c>
      <c r="K37" s="89">
        <f>IFERROR(IF($B$2="Tonnes",AppAn.Data!T160,(AppAn.Data!T160*ozton*AppAn.Data!T$6)/1000000),"-")</f>
        <v>18.542000000000002</v>
      </c>
      <c r="L37" s="89">
        <f>IFERROR(IF($B$2="Tonnes",AppAn.Data!U160,(AppAn.Data!U160*ozton*AppAn.Data!U$6)/1000000),"-")</f>
        <v>18.175350000000002</v>
      </c>
      <c r="M37" s="89">
        <f>IFERROR(IF($B$2="Tonnes",AppAn.Data!V160,(AppAn.Data!V160*ozton*AppAn.Data!V$6)/1000000),"-")</f>
        <v>13.801349999999999</v>
      </c>
      <c r="N37" s="90" t="str">
        <f t="shared" si="0"/>
        <v>▼</v>
      </c>
      <c r="O37" s="91">
        <f t="shared" si="1"/>
        <v>-24.065561323440821</v>
      </c>
      <c r="P37" s="40"/>
      <c r="Q37" s="89">
        <f>IFERROR(IF($B$2="Tonnes",AppQt.Data!M185,(AppQt.Data!M185*ozton*AppQt.Data!M$7)/1000000),"-")</f>
        <v>5.1661590257879615</v>
      </c>
      <c r="R37" s="89">
        <f>IFERROR(IF($B$2="Tonnes",AppQt.Data!N185,(AppQt.Data!N185*ozton*AppQt.Data!N$7)/1000000),"-")</f>
        <v>6.514095988538684</v>
      </c>
      <c r="S37" s="89">
        <f>IFERROR(IF($B$2="Tonnes",AppQt.Data!O185,(AppQt.Data!O185*ozton*AppQt.Data!O$7)/1000000),"-")</f>
        <v>5.1965247134670483</v>
      </c>
      <c r="T37" s="89">
        <f>IFERROR(IF($B$2="Tonnes",AppQt.Data!P185,(AppQt.Data!P185*ozton*AppQt.Data!P$7)/1000000),"-")</f>
        <v>17.336638968481381</v>
      </c>
      <c r="U37" s="89">
        <f>IFERROR(IF($B$2="Tonnes",AppQt.Data!Q185,(AppQt.Data!Q185*ozton*AppQt.Data!Q$7)/1000000),"-")</f>
        <v>3.929800724637678</v>
      </c>
      <c r="V37" s="89">
        <f>IFERROR(IF($B$2="Tonnes",AppQt.Data!R185,(AppQt.Data!R185*ozton*AppQt.Data!R$7)/1000000),"-")</f>
        <v>5.4820652173913054</v>
      </c>
      <c r="W37" s="89">
        <f>IFERROR(IF($B$2="Tonnes",AppQt.Data!S185,(AppQt.Data!S185*ozton*AppQt.Data!S$7)/1000000),"-")</f>
        <v>3.7554064764492754</v>
      </c>
      <c r="X37" s="89">
        <f>IFERROR(IF($B$2="Tonnes",AppQt.Data!T185,(AppQt.Data!T185*ozton*AppQt.Data!T$7)/1000000),"-")</f>
        <v>13.752672101449278</v>
      </c>
      <c r="Y37" s="89">
        <f>IFERROR(IF($B$2="Tonnes",AppQt.Data!U185,(AppQt.Data!U185*ozton*AppQt.Data!U$7)/1000000),"-")</f>
        <v>3.3881109550561765</v>
      </c>
      <c r="Z37" s="89">
        <f>IFERROR(IF($B$2="Tonnes",AppQt.Data!V185,(AppQt.Data!V185*ozton*AppQt.Data!V$7)/1000000),"-")</f>
        <v>4.6075140449438203</v>
      </c>
      <c r="AA37" s="89">
        <f>IFERROR(IF($B$2="Tonnes",AppQt.Data!W185,(AppQt.Data!W185*ozton*AppQt.Data!W$7)/1000000),"-")</f>
        <v>3.0924087078651668</v>
      </c>
      <c r="AB37" s="89">
        <f>IFERROR(IF($B$2="Tonnes",AppQt.Data!X185,(AppQt.Data!X185*ozton*AppQt.Data!X$7)/1000000),"-")</f>
        <v>11.471404494382014</v>
      </c>
      <c r="AC37" s="89">
        <f>IFERROR(IF($B$2="Tonnes",AppQt.Data!Y185,(AppQt.Data!Y185*ozton*AppQt.Data!Y$7)/1000000),"-")</f>
        <v>3.2323437500000014</v>
      </c>
      <c r="AD37" s="89">
        <f>IFERROR(IF($B$2="Tonnes",AppQt.Data!Z185,(AppQt.Data!Z185*ozton*AppQt.Data!Z$7)/1000000),"-")</f>
        <v>4.3290625</v>
      </c>
      <c r="AE37" s="89">
        <f>IFERROR(IF($B$2="Tonnes",AppQt.Data!AA185,(AppQt.Data!AA185*ozton*AppQt.Data!AA$7)/1000000),"-")</f>
        <v>3.1851562500000004</v>
      </c>
      <c r="AF37" s="89">
        <f>IFERROR(IF($B$2="Tonnes",AppQt.Data!AB185,(AppQt.Data!AB185*ozton*AppQt.Data!AB$7)/1000000),"-")</f>
        <v>10.3675</v>
      </c>
      <c r="AG37" s="89">
        <f>IFERROR(IF($B$2="Tonnes",AppQt.Data!AC185,(AppQt.Data!AC185*ozton*AppQt.Data!AC$7)/1000000),"-")</f>
        <v>3.0450000000000039</v>
      </c>
      <c r="AH37" s="89">
        <f>IFERROR(IF($B$2="Tonnes",AppQt.Data!AD185,(AppQt.Data!AD185*ozton*AppQt.Data!AD$7)/1000000),"-")</f>
        <v>4.1449999999999996</v>
      </c>
      <c r="AI37" s="89">
        <f>IFERROR(IF($B$2="Tonnes",AppQt.Data!AE185,(AppQt.Data!AE185*ozton*AppQt.Data!AE$7)/1000000),"-")</f>
        <v>3.0250000000000004</v>
      </c>
      <c r="AJ37" s="89">
        <f>IFERROR(IF($B$2="Tonnes",AppQt.Data!AF185,(AppQt.Data!AF185*ozton*AppQt.Data!AF$7)/1000000),"-")</f>
        <v>9.6750000000000007</v>
      </c>
      <c r="AK37" s="89">
        <f>IFERROR(IF($B$2="Tonnes",AppQt.Data!AG185,(AppQt.Data!AG185*ozton*AppQt.Data!AG$7)/1000000),"-")</f>
        <v>2.8700000000000014</v>
      </c>
      <c r="AL37" s="89">
        <f>IFERROR(IF($B$2="Tonnes",AppQt.Data!AH185,(AppQt.Data!AH185*ozton*AppQt.Data!AH$7)/1000000),"-")</f>
        <v>3.9899999999999993</v>
      </c>
      <c r="AM37" s="89">
        <f>IFERROR(IF($B$2="Tonnes",AppQt.Data!AI185,(AppQt.Data!AI185*ozton*AppQt.Data!AI$7)/1000000),"-")</f>
        <v>2.9700000000000029</v>
      </c>
      <c r="AN37" s="89">
        <f>IFERROR(IF($B$2="Tonnes",AppQt.Data!AJ185,(AppQt.Data!AJ185*ozton*AppQt.Data!AJ$7)/1000000),"-")</f>
        <v>9.399999999999995</v>
      </c>
      <c r="AO37" s="89">
        <f>IFERROR(IF($B$2="Tonnes",AppQt.Data!AK185,(AppQt.Data!AK185*ozton*AppQt.Data!AK$7)/1000000),"-")</f>
        <v>2.8099999999999965</v>
      </c>
      <c r="AP37" s="89">
        <f>IFERROR(IF($B$2="Tonnes",AppQt.Data!AL185,(AppQt.Data!AL185*ozton*AppQt.Data!AL$7)/1000000),"-")</f>
        <v>3.9899999999999993</v>
      </c>
      <c r="AQ37" s="89">
        <f>IFERROR(IF($B$2="Tonnes",AppQt.Data!AM185,(AppQt.Data!AM185*ozton*AppQt.Data!AM$7)/1000000),"-")</f>
        <v>2.9500000000000037</v>
      </c>
      <c r="AR37" s="89">
        <f>IFERROR(IF($B$2="Tonnes",AppQt.Data!AN185,(AppQt.Data!AN185*ozton*AppQt.Data!AN$7)/1000000),"-")</f>
        <v>9.2070000000000007</v>
      </c>
      <c r="AS37" s="89">
        <f>IFERROR(IF($B$2="Tonnes",AppQt.Data!AO185,(AppQt.Data!AO185*ozton*AppQt.Data!AO$7)/1000000),"-")</f>
        <v>2.7549999999999994</v>
      </c>
      <c r="AT37" s="89">
        <f>IFERROR(IF($B$2="Tonnes",AppQt.Data!AP185,(AppQt.Data!AP185*ozton*AppQt.Data!AP$7)/1000000),"-")</f>
        <v>3.9350000000000023</v>
      </c>
      <c r="AU37" s="89">
        <f>IFERROR(IF($B$2="Tonnes",AppQt.Data!AQ185,(AppQt.Data!AQ185*ozton*AppQt.Data!AQ$7)/1000000),"-")</f>
        <v>2.9300000000000037</v>
      </c>
      <c r="AV37" s="89">
        <f>IFERROR(IF($B$2="Tonnes",AppQt.Data!AR185,(AppQt.Data!AR185*ozton*AppQt.Data!AR$7)/1000000),"-")</f>
        <v>9.2050000000000018</v>
      </c>
      <c r="AW37" s="89">
        <f>IFERROR(IF($B$2="Tonnes",AppQt.Data!AS185,(AppQt.Data!AS185*ozton*AppQt.Data!AS$7)/1000000),"-")</f>
        <v>2.6917500000000012</v>
      </c>
      <c r="AX37" s="89">
        <f>IFERROR(IF($B$2="Tonnes",AppQt.Data!AT185,(AppQt.Data!AT185*ozton*AppQt.Data!AT$7)/1000000),"-")</f>
        <v>3.9117499999999987</v>
      </c>
      <c r="AY37" s="89">
        <f>IFERROR(IF($B$2="Tonnes",AppQt.Data!AU185,(AppQt.Data!AU185*ozton*AppQt.Data!AU$7)/1000000),"-")</f>
        <v>2.8617500000000025</v>
      </c>
      <c r="AZ37" s="89">
        <f>IFERROR(IF($B$2="Tonnes",AppQt.Data!AV185,(AppQt.Data!AV185*ozton*AppQt.Data!AV$7)/1000000),"-")</f>
        <v>9.0767499999999988</v>
      </c>
      <c r="BA37" s="89">
        <f>IFERROR(IF($B$2="Tonnes",AppQt.Data!AW185,(AppQt.Data!AW185*ozton*AppQt.Data!AW$7)/1000000),"-")</f>
        <v>2.661337500000001</v>
      </c>
      <c r="BB37" s="89">
        <f>IFERROR(IF($B$2="Tonnes",AppQt.Data!AX185,(AppQt.Data!AX185*ozton*AppQt.Data!AX$7)/1000000),"-")</f>
        <v>3.8193375000000001</v>
      </c>
      <c r="BC37" s="89">
        <f>IFERROR(IF($B$2="Tonnes",AppQt.Data!AY185,(AppQt.Data!AY185*ozton*AppQt.Data!AY$7)/1000000),"-")</f>
        <v>2.8113374999999952</v>
      </c>
      <c r="BD37" s="89">
        <f>IFERROR(IF($B$2="Tonnes",AppQt.Data!AZ185,(AppQt.Data!AZ185*ozton*AppQt.Data!AZ$7)/1000000),"-")</f>
        <v>8.8833375000000032</v>
      </c>
      <c r="BE37" s="89">
        <f>IFERROR(IF($B$2="Tonnes",AppQt.Data!BA185,(AppQt.Data!BA185*ozton*AppQt.Data!BA$7)/1000000),"-")</f>
        <v>2.0010000000000021</v>
      </c>
      <c r="BF37" s="89">
        <f>IFERROR(IF($B$2="Tonnes",AppQt.Data!BB185,(AppQt.Data!BB185*ozton*AppQt.Data!BB$7)/1000000),"-")</f>
        <v>1.7559999999999991</v>
      </c>
      <c r="BG37" s="89">
        <f>IFERROR(IF($B$2="Tonnes",AppQt.Data!BC185,(AppQt.Data!BC185*ozton*AppQt.Data!BC$7)/1000000),"-")</f>
        <v>2.4263375000000003</v>
      </c>
      <c r="BH37" s="89">
        <f>IFERROR(IF($B$2="Tonnes",AppQt.Data!BD185,(AppQt.Data!BD185*ozton*AppQt.Data!BD$7)/1000000),"-")</f>
        <v>7.6180124999999972</v>
      </c>
      <c r="BI37" s="89">
        <f>IFERROR(IF($B$2="Tonnes",AppQt.Data!BE185,(AppQt.Data!BE185*ozton*AppQt.Data!BE$7)/1000000),"-")</f>
        <v>2.036999999999999</v>
      </c>
      <c r="BJ37" s="89">
        <f>IFERROR(IF($B$2="Tonnes",AppQt.Data!BF185,(AppQt.Data!BF185*ozton*AppQt.Data!BF$7)/1000000),"-")</f>
        <v>3.4039999999999941</v>
      </c>
      <c r="BK37" s="89">
        <f>IFERROR(IF($B$2="Tonnes",AppQt.Data!BG185,(AppQt.Data!BG185*ozton*AppQt.Data!BG$7)/1000000),"-")</f>
        <v>2.7700000000000049</v>
      </c>
      <c r="BL37" s="90" t="str">
        <f t="shared" si="2"/>
        <v>▲</v>
      </c>
      <c r="BM37" s="91">
        <f t="shared" si="3"/>
        <v>14.163837471085717</v>
      </c>
    </row>
    <row r="38" spans="1:65" ht="12.75" customHeight="1" x14ac:dyDescent="0.2">
      <c r="A38" s="40"/>
      <c r="B38" s="31" t="s">
        <v>155</v>
      </c>
      <c r="C38" s="89">
        <f>IFERROR(IF($B$2="Tonnes",AppAn.Data!L161,(AppAn.Data!L161*ozton*AppAn.Data!L$6)/1000000),"-")</f>
        <v>11.578406659511643</v>
      </c>
      <c r="D38" s="89">
        <f>IFERROR(IF($B$2="Tonnes",AppAn.Data!M161,(AppAn.Data!M161*ozton*AppAn.Data!M$6)/1000000),"-")</f>
        <v>8.1675658284118811</v>
      </c>
      <c r="E38" s="89">
        <f>IFERROR(IF($B$2="Tonnes",AppAn.Data!N161,(AppAn.Data!N161*ozton*AppAn.Data!N$6)/1000000),"-")</f>
        <v>8.3786363556876537</v>
      </c>
      <c r="F38" s="89">
        <f>IFERROR(IF($B$2="Tonnes",AppAn.Data!O161,(AppAn.Data!O161*ozton*AppAn.Data!O$6)/1000000),"-")</f>
        <v>7.7720768627497634</v>
      </c>
      <c r="G38" s="89">
        <f>IFERROR(IF($B$2="Tonnes",AppAn.Data!P161,(AppAn.Data!P161*ozton*AppAn.Data!P$6)/1000000),"-")</f>
        <v>8.3072592303392145</v>
      </c>
      <c r="H38" s="89">
        <f>IFERROR(IF($B$2="Tonnes",AppAn.Data!Q161,(AppAn.Data!Q161*ozton*AppAn.Data!Q$6)/1000000),"-")</f>
        <v>8.4916112014424865</v>
      </c>
      <c r="I38" s="89">
        <f>IFERROR(IF($B$2="Tonnes",AppAn.Data!R161,(AppAn.Data!R161*ozton*AppAn.Data!R$6)/1000000),"-")</f>
        <v>8.2612979621166485</v>
      </c>
      <c r="J38" s="89">
        <f>IFERROR(IF($B$2="Tonnes",AppAn.Data!S161,(AppAn.Data!S161*ozton*AppAn.Data!S$6)/1000000),"-")</f>
        <v>8.3863806759580175</v>
      </c>
      <c r="K38" s="89">
        <f>IFERROR(IF($B$2="Tonnes",AppAn.Data!T161,(AppAn.Data!T161*ozton*AppAn.Data!T$6)/1000000),"-")</f>
        <v>8.6882324632167798</v>
      </c>
      <c r="L38" s="89">
        <f>IFERROR(IF($B$2="Tonnes",AppAn.Data!U161,(AppAn.Data!U161*ozton*AppAn.Data!U$6)/1000000),"-")</f>
        <v>8.8489928470720631</v>
      </c>
      <c r="M38" s="89">
        <f>IFERROR(IF($B$2="Tonnes",AppAn.Data!V161,(AppAn.Data!V161*ozton*AppAn.Data!V$6)/1000000),"-")</f>
        <v>6.8964507913436224</v>
      </c>
      <c r="N38" s="90" t="str">
        <f t="shared" si="0"/>
        <v>▼</v>
      </c>
      <c r="O38" s="91">
        <f t="shared" si="1"/>
        <v>-22.065133167945707</v>
      </c>
      <c r="P38" s="40"/>
      <c r="Q38" s="89">
        <f>IFERROR(IF($B$2="Tonnes",AppQt.Data!M186,(AppQt.Data!M186*ozton*AppQt.Data!M$7)/1000000),"-")</f>
        <v>2.5197539974238747</v>
      </c>
      <c r="R38" s="89">
        <f>IFERROR(IF($B$2="Tonnes",AppQt.Data!N186,(AppQt.Data!N186*ozton*AppQt.Data!N$7)/1000000),"-")</f>
        <v>3.1901258394162899</v>
      </c>
      <c r="S38" s="89">
        <f>IFERROR(IF($B$2="Tonnes",AppQt.Data!O186,(AppQt.Data!O186*ozton*AppQt.Data!O$7)/1000000),"-")</f>
        <v>2.4500028381282268</v>
      </c>
      <c r="T38" s="89">
        <f>IFERROR(IF($B$2="Tonnes",AppQt.Data!P186,(AppQt.Data!P186*ozton*AppQt.Data!P$7)/1000000),"-")</f>
        <v>3.4185239845432518</v>
      </c>
      <c r="U38" s="89">
        <f>IFERROR(IF($B$2="Tonnes",AppQt.Data!Q186,(AppQt.Data!Q186*ozton*AppQt.Data!Q$7)/1000000),"-")</f>
        <v>1.8657364239373999</v>
      </c>
      <c r="V38" s="89">
        <f>IFERROR(IF($B$2="Tonnes",AppQt.Data!R186,(AppQt.Data!R186*ozton*AppQt.Data!R$7)/1000000),"-")</f>
        <v>2.2659193643848479</v>
      </c>
      <c r="W38" s="89">
        <f>IFERROR(IF($B$2="Tonnes",AppQt.Data!S186,(AppQt.Data!S186*ozton*AppQt.Data!S$7)/1000000),"-")</f>
        <v>1.6739858603231963</v>
      </c>
      <c r="X38" s="89">
        <f>IFERROR(IF($B$2="Tonnes",AppQt.Data!T186,(AppQt.Data!T186*ozton*AppQt.Data!T$7)/1000000),"-")</f>
        <v>2.3619241797664356</v>
      </c>
      <c r="Y38" s="89">
        <f>IFERROR(IF($B$2="Tonnes",AppQt.Data!U186,(AppQt.Data!U186*ozton*AppQt.Data!U$7)/1000000),"-")</f>
        <v>1.8105107474736559</v>
      </c>
      <c r="Z38" s="89">
        <f>IFERROR(IF($B$2="Tonnes",AppQt.Data!V186,(AppQt.Data!V186*ozton*AppQt.Data!V$7)/1000000),"-")</f>
        <v>2.3012973610735834</v>
      </c>
      <c r="AA38" s="89">
        <f>IFERROR(IF($B$2="Tonnes",AppQt.Data!W186,(AppQt.Data!W186*ozton*AppQt.Data!W$7)/1000000),"-")</f>
        <v>1.7338845938575167</v>
      </c>
      <c r="AB38" s="89">
        <f>IFERROR(IF($B$2="Tonnes",AppQt.Data!X186,(AppQt.Data!X186*ozton*AppQt.Data!X$7)/1000000),"-")</f>
        <v>2.5329436532828971</v>
      </c>
      <c r="AC38" s="89">
        <f>IFERROR(IF($B$2="Tonnes",AppQt.Data!Y186,(AppQt.Data!Y186*ozton*AppQt.Data!Y$7)/1000000),"-")</f>
        <v>1.5520026779597229</v>
      </c>
      <c r="AD38" s="89">
        <f>IFERROR(IF($B$2="Tonnes",AppQt.Data!Z186,(AppQt.Data!Z186*ozton*AppQt.Data!Z$7)/1000000),"-")</f>
        <v>1.8751986063796322</v>
      </c>
      <c r="AE38" s="89">
        <f>IFERROR(IF($B$2="Tonnes",AppQt.Data!AA186,(AppQt.Data!AA186*ozton*AppQt.Data!AA$7)/1000000),"-")</f>
        <v>2.0114049664369196</v>
      </c>
      <c r="AF38" s="89">
        <f>IFERROR(IF($B$2="Tonnes",AppQt.Data!AB186,(AppQt.Data!AB186*ozton*AppQt.Data!AB$7)/1000000),"-")</f>
        <v>2.3334706119734894</v>
      </c>
      <c r="AG38" s="89">
        <f>IFERROR(IF($B$2="Tonnes",AppQt.Data!AC186,(AppQt.Data!AC186*ozton*AppQt.Data!AC$7)/1000000),"-")</f>
        <v>1.7555847500504751</v>
      </c>
      <c r="AH38" s="89">
        <f>IFERROR(IF($B$2="Tonnes",AppQt.Data!AD186,(AppQt.Data!AD186*ozton*AppQt.Data!AD$7)/1000000),"-")</f>
        <v>2.175067750143945</v>
      </c>
      <c r="AI38" s="89">
        <f>IFERROR(IF($B$2="Tonnes",AppQt.Data!AE186,(AppQt.Data!AE186*ozton*AppQt.Data!AE$7)/1000000),"-")</f>
        <v>1.8541870827348239</v>
      </c>
      <c r="AJ38" s="89">
        <f>IFERROR(IF($B$2="Tonnes",AppQt.Data!AF186,(AppQt.Data!AF186*ozton*AppQt.Data!AF$7)/1000000),"-")</f>
        <v>2.5224196474099707</v>
      </c>
      <c r="AK38" s="89">
        <f>IFERROR(IF($B$2="Tonnes",AppQt.Data!AG186,(AppQt.Data!AG186*ozton*AppQt.Data!AG$7)/1000000),"-")</f>
        <v>1.7447138123488874</v>
      </c>
      <c r="AL38" s="89">
        <f>IFERROR(IF($B$2="Tonnes",AppQt.Data!AH186,(AppQt.Data!AH186*ozton*AppQt.Data!AH$7)/1000000),"-")</f>
        <v>2.0690891085570624</v>
      </c>
      <c r="AM38" s="89">
        <f>IFERROR(IF($B$2="Tonnes",AppQt.Data!AI186,(AppQt.Data!AI186*ozton*AppQt.Data!AI$7)/1000000),"-")</f>
        <v>2.0321162443184386</v>
      </c>
      <c r="AN38" s="89">
        <f>IFERROR(IF($B$2="Tonnes",AppQt.Data!AJ186,(AppQt.Data!AJ186*ozton*AppQt.Data!AJ$7)/1000000),"-")</f>
        <v>2.6456920362180978</v>
      </c>
      <c r="AO38" s="89">
        <f>IFERROR(IF($B$2="Tonnes",AppQt.Data!AK186,(AppQt.Data!AK186*ozton*AppQt.Data!AK$7)/1000000),"-")</f>
        <v>1.7265888805341267</v>
      </c>
      <c r="AP38" s="89">
        <f>IFERROR(IF($B$2="Tonnes",AppQt.Data!AL186,(AppQt.Data!AL186*ozton*AppQt.Data!AL$7)/1000000),"-")</f>
        <v>2.0599714368889823</v>
      </c>
      <c r="AQ38" s="89">
        <f>IFERROR(IF($B$2="Tonnes",AppQt.Data!AM186,(AppQt.Data!AM186*ozton*AppQt.Data!AM$7)/1000000),"-")</f>
        <v>1.8884212705207328</v>
      </c>
      <c r="AR38" s="89">
        <f>IFERROR(IF($B$2="Tonnes",AppQt.Data!AN186,(AppQt.Data!AN186*ozton*AppQt.Data!AN$7)/1000000),"-")</f>
        <v>2.586316374172807</v>
      </c>
      <c r="AS38" s="89">
        <f>IFERROR(IF($B$2="Tonnes",AppQt.Data!AO186,(AppQt.Data!AO186*ozton*AppQt.Data!AO$7)/1000000),"-")</f>
        <v>1.7476713739399079</v>
      </c>
      <c r="AT38" s="89">
        <f>IFERROR(IF($B$2="Tonnes",AppQt.Data!AP186,(AppQt.Data!AP186*ozton*AppQt.Data!AP$7)/1000000),"-")</f>
        <v>2.088426033614267</v>
      </c>
      <c r="AU38" s="89">
        <f>IFERROR(IF($B$2="Tonnes",AppQt.Data!AQ186,(AppQt.Data!AQ186*ozton*AppQt.Data!AQ$7)/1000000),"-")</f>
        <v>1.9068417884619502</v>
      </c>
      <c r="AV38" s="89">
        <f>IFERROR(IF($B$2="Tonnes",AppQt.Data!AR186,(AppQt.Data!AR186*ozton*AppQt.Data!AR$7)/1000000),"-")</f>
        <v>2.6434414799418926</v>
      </c>
      <c r="AW38" s="89">
        <f>IFERROR(IF($B$2="Tonnes",AppQt.Data!AS186,(AppQt.Data!AS186*ozton*AppQt.Data!AS$7)/1000000),"-")</f>
        <v>1.807060819437585</v>
      </c>
      <c r="AX38" s="89">
        <f>IFERROR(IF($B$2="Tonnes",AppQt.Data!AT186,(AppQt.Data!AT186*ozton*AppQt.Data!AT$7)/1000000),"-")</f>
        <v>2.1823724999040639</v>
      </c>
      <c r="AY38" s="89">
        <f>IFERROR(IF($B$2="Tonnes",AppQt.Data!AU186,(AppQt.Data!AU186*ozton*AppQt.Data!AU$7)/1000000),"-")</f>
        <v>1.9831650958800837</v>
      </c>
      <c r="AZ38" s="89">
        <f>IFERROR(IF($B$2="Tonnes",AppQt.Data!AV186,(AppQt.Data!AV186*ozton*AppQt.Data!AV$7)/1000000),"-")</f>
        <v>2.7156340479950472</v>
      </c>
      <c r="BA38" s="89">
        <f>IFERROR(IF($B$2="Tonnes",AppQt.Data!AW186,(AppQt.Data!AW186*ozton*AppQt.Data!AW$7)/1000000),"-")</f>
        <v>1.8449958119434569</v>
      </c>
      <c r="BB38" s="89">
        <f>IFERROR(IF($B$2="Tonnes",AppQt.Data!AX186,(AppQt.Data!AX186*ozton*AppQt.Data!AX$7)/1000000),"-")</f>
        <v>2.2279831146804452</v>
      </c>
      <c r="BC38" s="89">
        <f>IFERROR(IF($B$2="Tonnes",AppQt.Data!AY186,(AppQt.Data!AY186*ozton*AppQt.Data!AY$7)/1000000),"-")</f>
        <v>2.0205453617331877</v>
      </c>
      <c r="BD38" s="89">
        <f>IFERROR(IF($B$2="Tonnes",AppQt.Data!AZ186,(AppQt.Data!AZ186*ozton*AppQt.Data!AZ$7)/1000000),"-")</f>
        <v>2.755468558714973</v>
      </c>
      <c r="BE38" s="89">
        <f>IFERROR(IF($B$2="Tonnes",AppQt.Data!BA186,(AppQt.Data!BA186*ozton*AppQt.Data!BA$7)/1000000),"-")</f>
        <v>1.7193162472671137</v>
      </c>
      <c r="BF38" s="89">
        <f>IFERROR(IF($B$2="Tonnes",AppQt.Data!BB186,(AppQt.Data!BB186*ozton*AppQt.Data!BB$7)/1000000),"-")</f>
        <v>1.5719659535410746</v>
      </c>
      <c r="BG38" s="89">
        <f>IFERROR(IF($B$2="Tonnes",AppQt.Data!BC186,(AppQt.Data!BC186*ozton*AppQt.Data!BC$7)/1000000),"-")</f>
        <v>1.5010821958154554</v>
      </c>
      <c r="BH38" s="89">
        <f>IFERROR(IF($B$2="Tonnes",AppQt.Data!BD186,(AppQt.Data!BD186*ozton*AppQt.Data!BD$7)/1000000),"-")</f>
        <v>2.1040863947199782</v>
      </c>
      <c r="BI38" s="89">
        <f>IFERROR(IF($B$2="Tonnes",AppQt.Data!BE186,(AppQt.Data!BE186*ozton*AppQt.Data!BE$7)/1000000),"-")</f>
        <v>1.5949574876926018</v>
      </c>
      <c r="BJ38" s="89">
        <f>IFERROR(IF($B$2="Tonnes",AppQt.Data!BF186,(AppQt.Data!BF186*ozton*AppQt.Data!BF$7)/1000000),"-")</f>
        <v>1.9021506663341916</v>
      </c>
      <c r="BK38" s="89">
        <f>IFERROR(IF($B$2="Tonnes",AppQt.Data!BG186,(AppQt.Data!BG186*ozton*AppQt.Data!BG$7)/1000000),"-")</f>
        <v>1.8645731456678587</v>
      </c>
      <c r="BL38" s="90" t="str">
        <f t="shared" si="2"/>
        <v>▲</v>
      </c>
      <c r="BM38" s="91">
        <f t="shared" si="3"/>
        <v>24.21525955511974</v>
      </c>
    </row>
    <row r="39" spans="1:65" ht="12.75" customHeight="1" x14ac:dyDescent="0.2">
      <c r="A39" s="40"/>
      <c r="B39" s="31" t="s">
        <v>156</v>
      </c>
      <c r="C39" s="89">
        <f>IFERROR(IF($B$2="Tonnes",AppAn.Data!L162,(AppAn.Data!L162*ozton*AppAn.Data!L$6)/1000000),"-")</f>
        <v>40.825102387131068</v>
      </c>
      <c r="D39" s="89">
        <f>IFERROR(IF($B$2="Tonnes",AppAn.Data!M162,(AppAn.Data!M162*ozton*AppAn.Data!M$6)/1000000),"-")</f>
        <v>38.789229639306086</v>
      </c>
      <c r="E39" s="89">
        <f>IFERROR(IF($B$2="Tonnes",AppAn.Data!N162,(AppAn.Data!N162*ozton*AppAn.Data!N$6)/1000000),"-")</f>
        <v>34.997902984161811</v>
      </c>
      <c r="F39" s="89">
        <f>IFERROR(IF($B$2="Tonnes",AppAn.Data!O162,(AppAn.Data!O162*ozton*AppAn.Data!O$6)/1000000),"-")</f>
        <v>32.659971593632264</v>
      </c>
      <c r="G39" s="89">
        <f>IFERROR(IF($B$2="Tonnes",AppAn.Data!P162,(AppAn.Data!P162*ozton*AppAn.Data!P$6)/1000000),"-")</f>
        <v>33.322527211048794</v>
      </c>
      <c r="H39" s="89">
        <f>IFERROR(IF($B$2="Tonnes",AppAn.Data!Q162,(AppAn.Data!Q162*ozton*AppAn.Data!Q$6)/1000000),"-")</f>
        <v>34.381235278729285</v>
      </c>
      <c r="I39" s="89">
        <f>IFERROR(IF($B$2="Tonnes",AppAn.Data!R162,(AppAn.Data!R162*ozton*AppAn.Data!R$6)/1000000),"-")</f>
        <v>37.129927148131159</v>
      </c>
      <c r="J39" s="89">
        <f>IFERROR(IF($B$2="Tonnes",AppAn.Data!S162,(AppAn.Data!S162*ozton*AppAn.Data!S$6)/1000000),"-")</f>
        <v>33.551039087834639</v>
      </c>
      <c r="K39" s="89">
        <f>IFERROR(IF($B$2="Tonnes",AppAn.Data!T162,(AppAn.Data!T162*ozton*AppAn.Data!T$6)/1000000),"-")</f>
        <v>34.626350385371921</v>
      </c>
      <c r="L39" s="89">
        <f>IFERROR(IF($B$2="Tonnes",AppAn.Data!U162,(AppAn.Data!U162*ozton*AppAn.Data!U$6)/1000000),"-")</f>
        <v>32.229166968538337</v>
      </c>
      <c r="M39" s="89">
        <f>IFERROR(IF($B$2="Tonnes",AppAn.Data!V162,(AppAn.Data!V162*ozton*AppAn.Data!V$6)/1000000),"-")</f>
        <v>29.595273826812271</v>
      </c>
      <c r="N39" s="90" t="str">
        <f t="shared" si="0"/>
        <v>▼</v>
      </c>
      <c r="O39" s="91">
        <f t="shared" si="1"/>
        <v>-8.1723897620352268</v>
      </c>
      <c r="P39" s="40"/>
      <c r="Q39" s="89">
        <f>IFERROR(IF($B$2="Tonnes",AppQt.Data!M187,(AppQt.Data!M187*ozton*AppQt.Data!M$7)/1000000),"-")</f>
        <v>6.7914736609609436</v>
      </c>
      <c r="R39" s="89">
        <f>IFERROR(IF($B$2="Tonnes",AppQt.Data!N187,(AppQt.Data!N187*ozton*AppQt.Data!N$7)/1000000),"-")</f>
        <v>10.788352262747361</v>
      </c>
      <c r="S39" s="89">
        <f>IFERROR(IF($B$2="Tonnes",AppQt.Data!O187,(AppQt.Data!O187*ozton*AppQt.Data!O$7)/1000000),"-")</f>
        <v>6.4991920229756204</v>
      </c>
      <c r="T39" s="89">
        <f>IFERROR(IF($B$2="Tonnes",AppQt.Data!P187,(AppQt.Data!P187*ozton*AppQt.Data!P$7)/1000000),"-")</f>
        <v>16.746084440447145</v>
      </c>
      <c r="U39" s="89">
        <f>IFERROR(IF($B$2="Tonnes",AppQt.Data!Q187,(AppQt.Data!Q187*ozton*AppQt.Data!Q$7)/1000000),"-")</f>
        <v>6.9193469938453527</v>
      </c>
      <c r="V39" s="89">
        <f>IFERROR(IF($B$2="Tonnes",AppQt.Data!R187,(AppQt.Data!R187*ozton*AppQt.Data!R$7)/1000000),"-")</f>
        <v>8.5112511363862726</v>
      </c>
      <c r="W39" s="89">
        <f>IFERROR(IF($B$2="Tonnes",AppQt.Data!S187,(AppQt.Data!S187*ozton*AppQt.Data!S$7)/1000000),"-")</f>
        <v>9.4598892175648039</v>
      </c>
      <c r="X39" s="89">
        <f>IFERROR(IF($B$2="Tonnes",AppQt.Data!T187,(AppQt.Data!T187*ozton*AppQt.Data!T$7)/1000000),"-")</f>
        <v>13.898742291509656</v>
      </c>
      <c r="Y39" s="89">
        <f>IFERROR(IF($B$2="Tonnes",AppQt.Data!U187,(AppQt.Data!U187*ozton*AppQt.Data!U$7)/1000000),"-")</f>
        <v>6.9585691102010507</v>
      </c>
      <c r="Z39" s="89">
        <f>IFERROR(IF($B$2="Tonnes",AppQt.Data!V187,(AppQt.Data!V187*ozton*AppQt.Data!V$7)/1000000),"-")</f>
        <v>9.2541188412052158</v>
      </c>
      <c r="AA39" s="89">
        <f>IFERROR(IF($B$2="Tonnes",AppQt.Data!W187,(AppQt.Data!W187*ozton*AppQt.Data!W$7)/1000000),"-")</f>
        <v>5.4790935226381059</v>
      </c>
      <c r="AB39" s="89">
        <f>IFERROR(IF($B$2="Tonnes",AppQt.Data!X187,(AppQt.Data!X187*ozton*AppQt.Data!X$7)/1000000),"-")</f>
        <v>13.306121510117439</v>
      </c>
      <c r="AC39" s="89">
        <f>IFERROR(IF($B$2="Tonnes",AppQt.Data!Y187,(AppQt.Data!Y187*ozton*AppQt.Data!Y$7)/1000000),"-")</f>
        <v>5.921507805918619</v>
      </c>
      <c r="AD39" s="89">
        <f>IFERROR(IF($B$2="Tonnes",AppQt.Data!Z187,(AppQt.Data!Z187*ozton*AppQt.Data!Z$7)/1000000),"-")</f>
        <v>6.3891097449294234</v>
      </c>
      <c r="AE39" s="89">
        <f>IFERROR(IF($B$2="Tonnes",AppQt.Data!AA187,(AppQt.Data!AA187*ozton*AppQt.Data!AA$7)/1000000),"-")</f>
        <v>6.3883126998872566</v>
      </c>
      <c r="AF39" s="89">
        <f>IFERROR(IF($B$2="Tonnes",AppQt.Data!AB187,(AppQt.Data!AB187*ozton*AppQt.Data!AB$7)/1000000),"-")</f>
        <v>13.961041342896962</v>
      </c>
      <c r="AG39" s="89">
        <f>IFERROR(IF($B$2="Tonnes",AppQt.Data!AC187,(AppQt.Data!AC187*ozton*AppQt.Data!AC$7)/1000000),"-")</f>
        <v>6.359676904940299</v>
      </c>
      <c r="AH39" s="89">
        <f>IFERROR(IF($B$2="Tonnes",AppQt.Data!AD187,(AppQt.Data!AD187*ozton*AppQt.Data!AD$7)/1000000),"-")</f>
        <v>5.6351608234426118</v>
      </c>
      <c r="AI39" s="89">
        <f>IFERROR(IF($B$2="Tonnes",AppQt.Data!AE187,(AppQt.Data!AE187*ozton*AppQt.Data!AE$7)/1000000),"-")</f>
        <v>6.4431852330381574</v>
      </c>
      <c r="AJ39" s="89">
        <f>IFERROR(IF($B$2="Tonnes",AppQt.Data!AF187,(AppQt.Data!AF187*ozton*AppQt.Data!AF$7)/1000000),"-")</f>
        <v>14.884504249627728</v>
      </c>
      <c r="AK39" s="89">
        <f>IFERROR(IF($B$2="Tonnes",AppQt.Data!AG187,(AppQt.Data!AG187*ozton*AppQt.Data!AG$7)/1000000),"-")</f>
        <v>5.8862797391959472</v>
      </c>
      <c r="AL39" s="89">
        <f>IFERROR(IF($B$2="Tonnes",AppQt.Data!AH187,(AppQt.Data!AH187*ozton*AppQt.Data!AH$7)/1000000),"-")</f>
        <v>6.1014235244534074</v>
      </c>
      <c r="AM39" s="89">
        <f>IFERROR(IF($B$2="Tonnes",AppQt.Data!AI187,(AppQt.Data!AI187*ozton*AppQt.Data!AI$7)/1000000),"-")</f>
        <v>7.484304851565156</v>
      </c>
      <c r="AN39" s="89">
        <f>IFERROR(IF($B$2="Tonnes",AppQt.Data!AJ187,(AppQt.Data!AJ187*ozton*AppQt.Data!AJ$7)/1000000),"-")</f>
        <v>14.909227163514778</v>
      </c>
      <c r="AO39" s="89">
        <f>IFERROR(IF($B$2="Tonnes",AppQt.Data!AK187,(AppQt.Data!AK187*ozton*AppQt.Data!AK$7)/1000000),"-")</f>
        <v>7.0505577745451991</v>
      </c>
      <c r="AP39" s="89">
        <f>IFERROR(IF($B$2="Tonnes",AppQt.Data!AL187,(AppQt.Data!AL187*ozton*AppQt.Data!AL$7)/1000000),"-")</f>
        <v>7.3273878612184049</v>
      </c>
      <c r="AQ39" s="89">
        <f>IFERROR(IF($B$2="Tonnes",AppQt.Data!AM187,(AppQt.Data!AM187*ozton*AppQt.Data!AM$7)/1000000),"-")</f>
        <v>7.4256070671091017</v>
      </c>
      <c r="AR39" s="89">
        <f>IFERROR(IF($B$2="Tonnes",AppQt.Data!AN187,(AppQt.Data!AN187*ozton*AppQt.Data!AN$7)/1000000),"-")</f>
        <v>15.326374445258455</v>
      </c>
      <c r="AS39" s="89">
        <f>IFERROR(IF($B$2="Tonnes",AppQt.Data!AO187,(AppQt.Data!AO187*ozton*AppQt.Data!AO$7)/1000000),"-")</f>
        <v>7.0846951992354334</v>
      </c>
      <c r="AT39" s="89">
        <f>IFERROR(IF($B$2="Tonnes",AppQt.Data!AP187,(AppQt.Data!AP187*ozton*AppQt.Data!AP$7)/1000000),"-")</f>
        <v>5.9416908348842252</v>
      </c>
      <c r="AU39" s="89">
        <f>IFERROR(IF($B$2="Tonnes",AppQt.Data!AQ187,(AppQt.Data!AQ187*ozton*AppQt.Data!AQ$7)/1000000),"-")</f>
        <v>7.1694494250738314</v>
      </c>
      <c r="AV39" s="89">
        <f>IFERROR(IF($B$2="Tonnes",AppQt.Data!AR187,(AppQt.Data!AR187*ozton*AppQt.Data!AR$7)/1000000),"-")</f>
        <v>13.355203628641148</v>
      </c>
      <c r="AW39" s="89">
        <f>IFERROR(IF($B$2="Tonnes",AppQt.Data!AS187,(AppQt.Data!AS187*ozton*AppQt.Data!AS$7)/1000000),"-")</f>
        <v>6.0317705513091386</v>
      </c>
      <c r="AX39" s="89">
        <f>IFERROR(IF($B$2="Tonnes",AppQt.Data!AT187,(AppQt.Data!AT187*ozton*AppQt.Data!AT$7)/1000000),"-")</f>
        <v>6.6244600157272835</v>
      </c>
      <c r="AY39" s="89">
        <f>IFERROR(IF($B$2="Tonnes",AppQt.Data!AU187,(AppQt.Data!AU187*ozton*AppQt.Data!AU$7)/1000000),"-")</f>
        <v>8.3613934690968854</v>
      </c>
      <c r="AZ39" s="89">
        <f>IFERROR(IF($B$2="Tonnes",AppQt.Data!AV187,(AppQt.Data!AV187*ozton*AppQt.Data!AV$7)/1000000),"-")</f>
        <v>13.60872634923861</v>
      </c>
      <c r="BA39" s="89">
        <f>IFERROR(IF($B$2="Tonnes",AppQt.Data!AW187,(AppQt.Data!AW187*ozton*AppQt.Data!AW$7)/1000000),"-")</f>
        <v>7.457523272171021</v>
      </c>
      <c r="BB39" s="89">
        <f>IFERROR(IF($B$2="Tonnes",AppQt.Data!AX187,(AppQt.Data!AX187*ozton*AppQt.Data!AX$7)/1000000),"-")</f>
        <v>5.9457440847084619</v>
      </c>
      <c r="BC39" s="89">
        <f>IFERROR(IF($B$2="Tonnes",AppQt.Data!AY187,(AppQt.Data!AY187*ozton*AppQt.Data!AY$7)/1000000),"-")</f>
        <v>6.808531076226263</v>
      </c>
      <c r="BD39" s="89">
        <f>IFERROR(IF($B$2="Tonnes",AppQt.Data!AZ187,(AppQt.Data!AZ187*ozton*AppQt.Data!AZ$7)/1000000),"-")</f>
        <v>12.017368535432592</v>
      </c>
      <c r="BE39" s="89">
        <f>IFERROR(IF($B$2="Tonnes",AppQt.Data!BA187,(AppQt.Data!BA187*ozton*AppQt.Data!BA$7)/1000000),"-")</f>
        <v>6.8022661805488962</v>
      </c>
      <c r="BF39" s="89">
        <f>IFERROR(IF($B$2="Tonnes",AppQt.Data!BB187,(AppQt.Data!BB187*ozton*AppQt.Data!BB$7)/1000000),"-")</f>
        <v>5.8005514271150069</v>
      </c>
      <c r="BG39" s="89">
        <f>IFERROR(IF($B$2="Tonnes",AppQt.Data!BC187,(AppQt.Data!BC187*ozton*AppQt.Data!BC$7)/1000000),"-")</f>
        <v>6.4230342024338469</v>
      </c>
      <c r="BH39" s="89">
        <f>IFERROR(IF($B$2="Tonnes",AppQt.Data!BD187,(AppQt.Data!BD187*ozton*AppQt.Data!BD$7)/1000000),"-")</f>
        <v>10.569422016714523</v>
      </c>
      <c r="BI39" s="89">
        <f>IFERROR(IF($B$2="Tonnes",AppQt.Data!BE187,(AppQt.Data!BE187*ozton*AppQt.Data!BE$7)/1000000),"-")</f>
        <v>5.9962534094879789</v>
      </c>
      <c r="BJ39" s="89">
        <f>IFERROR(IF($B$2="Tonnes",AppQt.Data!BF187,(AppQt.Data!BF187*ozton*AppQt.Data!BF$7)/1000000),"-")</f>
        <v>8.8583001134436863</v>
      </c>
      <c r="BK39" s="89">
        <f>IFERROR(IF($B$2="Tonnes",AppQt.Data!BG187,(AppQt.Data!BG187*ozton*AppQt.Data!BG$7)/1000000),"-")</f>
        <v>9.7286477325098097</v>
      </c>
      <c r="BL39" s="90" t="str">
        <f t="shared" si="2"/>
        <v>▲</v>
      </c>
      <c r="BM39" s="91">
        <f t="shared" si="3"/>
        <v>51.464984085300117</v>
      </c>
    </row>
    <row r="40" spans="1:65" ht="12.75" customHeight="1" x14ac:dyDescent="0.2">
      <c r="A40" s="40"/>
      <c r="B40" s="31" t="s">
        <v>157</v>
      </c>
      <c r="C40" s="89">
        <f>IFERROR(IF($B$2="Tonnes",AppAn.Data!L163,(AppAn.Data!L163*ozton*AppAn.Data!L$6)/1000000),"-")</f>
        <v>86.88024417475728</v>
      </c>
      <c r="D40" s="89">
        <f>IFERROR(IF($B$2="Tonnes",AppAn.Data!M163,(AppAn.Data!M163*ozton*AppAn.Data!M$6)/1000000),"-")</f>
        <v>96.756150637949958</v>
      </c>
      <c r="E40" s="89">
        <f>IFERROR(IF($B$2="Tonnes",AppAn.Data!N163,(AppAn.Data!N163*ozton*AppAn.Data!N$6)/1000000),"-")</f>
        <v>62.192186448371622</v>
      </c>
      <c r="F40" s="89">
        <f>IFERROR(IF($B$2="Tonnes",AppAn.Data!O163,(AppAn.Data!O163*ozton*AppAn.Data!O$6)/1000000),"-")</f>
        <v>61.736001026527774</v>
      </c>
      <c r="G40" s="89">
        <f>IFERROR(IF($B$2="Tonnes",AppAn.Data!P163,(AppAn.Data!P163*ozton*AppAn.Data!P$6)/1000000),"-")</f>
        <v>47.727366666666668</v>
      </c>
      <c r="H40" s="89">
        <f>IFERROR(IF($B$2="Tonnes",AppAn.Data!Q163,(AppAn.Data!Q163*ozton*AppAn.Data!Q$6)/1000000),"-")</f>
        <v>50.347677777777776</v>
      </c>
      <c r="I40" s="89">
        <f>IFERROR(IF($B$2="Tonnes",AppAn.Data!R163,(AppAn.Data!R163*ozton*AppAn.Data!R$6)/1000000),"-")</f>
        <v>45.620800000000003</v>
      </c>
      <c r="J40" s="89">
        <f>IFERROR(IF($B$2="Tonnes",AppAn.Data!S163,(AppAn.Data!S163*ozton*AppAn.Data!S$6)/1000000),"-")</f>
        <v>42.48</v>
      </c>
      <c r="K40" s="89">
        <f>IFERROR(IF($B$2="Tonnes",AppAn.Data!T163,(AppAn.Data!T163*ozton*AppAn.Data!T$6)/1000000),"-")</f>
        <v>36.550000000000004</v>
      </c>
      <c r="L40" s="89">
        <f>IFERROR(IF($B$2="Tonnes",AppAn.Data!U163,(AppAn.Data!U163*ozton*AppAn.Data!U$6)/1000000),"-")</f>
        <v>29.82</v>
      </c>
      <c r="M40" s="89">
        <f>IFERROR(IF($B$2="Tonnes",AppAn.Data!V163,(AppAn.Data!V163*ozton*AppAn.Data!V$6)/1000000),"-")</f>
        <v>42.9</v>
      </c>
      <c r="N40" s="90" t="str">
        <f t="shared" si="0"/>
        <v>▲</v>
      </c>
      <c r="O40" s="91">
        <f t="shared" si="1"/>
        <v>43.863179074446677</v>
      </c>
      <c r="P40" s="40"/>
      <c r="Q40" s="89">
        <f>IFERROR(IF($B$2="Tonnes",AppQt.Data!M188,(AppQt.Data!M188*ozton*AppQt.Data!M$7)/1000000),"-")</f>
        <v>13.661360841423948</v>
      </c>
      <c r="R40" s="89">
        <f>IFERROR(IF($B$2="Tonnes",AppQt.Data!N188,(AppQt.Data!N188*ozton*AppQt.Data!N$7)/1000000),"-")</f>
        <v>33.972940291262141</v>
      </c>
      <c r="S40" s="89">
        <f>IFERROR(IF($B$2="Tonnes",AppQt.Data!O188,(AppQt.Data!O188*ozton*AppQt.Data!O$7)/1000000),"-")</f>
        <v>15.580899029126215</v>
      </c>
      <c r="T40" s="89">
        <f>IFERROR(IF($B$2="Tonnes",AppQt.Data!P188,(AppQt.Data!P188*ozton*AppQt.Data!P$7)/1000000),"-")</f>
        <v>23.665044012944982</v>
      </c>
      <c r="U40" s="89">
        <f>IFERROR(IF($B$2="Tonnes",AppQt.Data!Q188,(AppQt.Data!Q188*ozton*AppQt.Data!Q$7)/1000000),"-")</f>
        <v>24.597273753684618</v>
      </c>
      <c r="V40" s="89">
        <f>IFERROR(IF($B$2="Tonnes",AppQt.Data!R188,(AppQt.Data!R188*ozton*AppQt.Data!R$7)/1000000),"-")</f>
        <v>17.407180432256816</v>
      </c>
      <c r="W40" s="89">
        <f>IFERROR(IF($B$2="Tonnes",AppQt.Data!S188,(AppQt.Data!S188*ozton*AppQt.Data!S$7)/1000000),"-")</f>
        <v>30.273841426942354</v>
      </c>
      <c r="X40" s="89">
        <f>IFERROR(IF($B$2="Tonnes",AppQt.Data!T188,(AppQt.Data!T188*ozton*AppQt.Data!T$7)/1000000),"-")</f>
        <v>24.477855025066162</v>
      </c>
      <c r="Y40" s="89">
        <f>IFERROR(IF($B$2="Tonnes",AppQt.Data!U188,(AppQt.Data!U188*ozton*AppQt.Data!U$7)/1000000),"-")</f>
        <v>21.424346328748893</v>
      </c>
      <c r="Z40" s="89">
        <f>IFERROR(IF($B$2="Tonnes",AppQt.Data!V188,(AppQt.Data!V188*ozton*AppQt.Data!V$7)/1000000),"-")</f>
        <v>13.501880627855009</v>
      </c>
      <c r="AA40" s="89">
        <f>IFERROR(IF($B$2="Tonnes",AppQt.Data!W188,(AppQt.Data!W188*ozton*AppQt.Data!W$7)/1000000),"-")</f>
        <v>13.197918798678892</v>
      </c>
      <c r="AB40" s="89">
        <f>IFERROR(IF($B$2="Tonnes",AppQt.Data!X188,(AppQt.Data!X188*ozton*AppQt.Data!X$7)/1000000),"-")</f>
        <v>14.068040693088832</v>
      </c>
      <c r="AC40" s="89">
        <f>IFERROR(IF($B$2="Tonnes",AppQt.Data!Y188,(AppQt.Data!Y188*ozton*AppQt.Data!Y$7)/1000000),"-")</f>
        <v>11.635592022499999</v>
      </c>
      <c r="AD40" s="89">
        <f>IFERROR(IF($B$2="Tonnes",AppQt.Data!Z188,(AppQt.Data!Z188*ozton*AppQt.Data!Z$7)/1000000),"-")</f>
        <v>19.521125793611109</v>
      </c>
      <c r="AE40" s="89">
        <f>IFERROR(IF($B$2="Tonnes",AppQt.Data!AA188,(AppQt.Data!AA188*ozton*AppQt.Data!AA$7)/1000000),"-")</f>
        <v>12.450136177083332</v>
      </c>
      <c r="AF40" s="89">
        <f>IFERROR(IF($B$2="Tonnes",AppQt.Data!AB188,(AppQt.Data!AB188*ozton*AppQt.Data!AB$7)/1000000),"-")</f>
        <v>18.129147033333332</v>
      </c>
      <c r="AG40" s="89">
        <f>IFERROR(IF($B$2="Tonnes",AppQt.Data!AC188,(AppQt.Data!AC188*ozton*AppQt.Data!AC$7)/1000000),"-")</f>
        <v>12.488649999999998</v>
      </c>
      <c r="AH40" s="89">
        <f>IFERROR(IF($B$2="Tonnes",AppQt.Data!AD188,(AppQt.Data!AD188*ozton*AppQt.Data!AD$7)/1000000),"-")</f>
        <v>9.7897777777777772</v>
      </c>
      <c r="AI40" s="89">
        <f>IFERROR(IF($B$2="Tonnes",AppQt.Data!AE188,(AppQt.Data!AE188*ozton*AppQt.Data!AE$7)/1000000),"-")</f>
        <v>10.447605555555555</v>
      </c>
      <c r="AJ40" s="89">
        <f>IFERROR(IF($B$2="Tonnes",AppQt.Data!AF188,(AppQt.Data!AF188*ozton*AppQt.Data!AF$7)/1000000),"-")</f>
        <v>15.001333333333331</v>
      </c>
      <c r="AK40" s="89">
        <f>IFERROR(IF($B$2="Tonnes",AppQt.Data!AG188,(AppQt.Data!AG188*ozton*AppQt.Data!AG$7)/1000000),"-")</f>
        <v>13.8409</v>
      </c>
      <c r="AL40" s="89">
        <f>IFERROR(IF($B$2="Tonnes",AppQt.Data!AH188,(AppQt.Data!AH188*ozton*AppQt.Data!AH$7)/1000000),"-")</f>
        <v>10.986055555555556</v>
      </c>
      <c r="AM40" s="89">
        <f>IFERROR(IF($B$2="Tonnes",AppQt.Data!AI188,(AppQt.Data!AI188*ozton*AppQt.Data!AI$7)/1000000),"-")</f>
        <v>13.620722222222222</v>
      </c>
      <c r="AN40" s="89">
        <f>IFERROR(IF($B$2="Tonnes",AppQt.Data!AJ188,(AppQt.Data!AJ188*ozton*AppQt.Data!AJ$7)/1000000),"-")</f>
        <v>11.9</v>
      </c>
      <c r="AO40" s="89">
        <f>IFERROR(IF($B$2="Tonnes",AppQt.Data!AK188,(AppQt.Data!AK188*ozton*AppQt.Data!AK$7)/1000000),"-")</f>
        <v>11.68</v>
      </c>
      <c r="AP40" s="89">
        <f>IFERROR(IF($B$2="Tonnes",AppQt.Data!AL188,(AppQt.Data!AL188*ozton*AppQt.Data!AL$7)/1000000),"-")</f>
        <v>10.7</v>
      </c>
      <c r="AQ40" s="89">
        <f>IFERROR(IF($B$2="Tonnes",AppQt.Data!AM188,(AppQt.Data!AM188*ozton*AppQt.Data!AM$7)/1000000),"-")</f>
        <v>8.3000000000000007</v>
      </c>
      <c r="AR40" s="89">
        <f>IFERROR(IF($B$2="Tonnes",AppQt.Data!AN188,(AppQt.Data!AN188*ozton*AppQt.Data!AN$7)/1000000),"-")</f>
        <v>14.940799999999999</v>
      </c>
      <c r="AS40" s="89">
        <f>IFERROR(IF($B$2="Tonnes",AppQt.Data!AO188,(AppQt.Data!AO188*ozton*AppQt.Data!AO$7)/1000000),"-")</f>
        <v>13.4</v>
      </c>
      <c r="AT40" s="89">
        <f>IFERROR(IF($B$2="Tonnes",AppQt.Data!AP188,(AppQt.Data!AP188*ozton*AppQt.Data!AP$7)/1000000),"-")</f>
        <v>9</v>
      </c>
      <c r="AU40" s="89">
        <f>IFERROR(IF($B$2="Tonnes",AppQt.Data!AQ188,(AppQt.Data!AQ188*ozton*AppQt.Data!AQ$7)/1000000),"-")</f>
        <v>10.45</v>
      </c>
      <c r="AV40" s="89">
        <f>IFERROR(IF($B$2="Tonnes",AppQt.Data!AR188,(AppQt.Data!AR188*ozton*AppQt.Data!AR$7)/1000000),"-")</f>
        <v>9.6300000000000008</v>
      </c>
      <c r="AW40" s="89">
        <f>IFERROR(IF($B$2="Tonnes",AppQt.Data!AS188,(AppQt.Data!AS188*ozton*AppQt.Data!AS$7)/1000000),"-")</f>
        <v>8.23</v>
      </c>
      <c r="AX40" s="89">
        <f>IFERROR(IF($B$2="Tonnes",AppQt.Data!AT188,(AppQt.Data!AT188*ozton*AppQt.Data!AT$7)/1000000),"-")</f>
        <v>7.05</v>
      </c>
      <c r="AY40" s="89">
        <f>IFERROR(IF($B$2="Tonnes",AppQt.Data!AU188,(AppQt.Data!AU188*ozton*AppQt.Data!AU$7)/1000000),"-")</f>
        <v>11.14</v>
      </c>
      <c r="AZ40" s="89">
        <f>IFERROR(IF($B$2="Tonnes",AppQt.Data!AV188,(AppQt.Data!AV188*ozton*AppQt.Data!AV$7)/1000000),"-")</f>
        <v>10.130000000000001</v>
      </c>
      <c r="BA40" s="89">
        <f>IFERROR(IF($B$2="Tonnes",AppQt.Data!AW188,(AppQt.Data!AW188*ozton*AppQt.Data!AW$7)/1000000),"-")</f>
        <v>8.91</v>
      </c>
      <c r="BB40" s="89">
        <f>IFERROR(IF($B$2="Tonnes",AppQt.Data!AX188,(AppQt.Data!AX188*ozton*AppQt.Data!AX$7)/1000000),"-")</f>
        <v>6.74</v>
      </c>
      <c r="BC40" s="89">
        <f>IFERROR(IF($B$2="Tonnes",AppQt.Data!AY188,(AppQt.Data!AY188*ozton*AppQt.Data!AY$7)/1000000),"-")</f>
        <v>6.4850000000000003</v>
      </c>
      <c r="BD40" s="89">
        <f>IFERROR(IF($B$2="Tonnes",AppQt.Data!AZ188,(AppQt.Data!AZ188*ozton*AppQt.Data!AZ$7)/1000000),"-")</f>
        <v>7.6850000000000005</v>
      </c>
      <c r="BE40" s="89">
        <f>IFERROR(IF($B$2="Tonnes",AppQt.Data!BA188,(AppQt.Data!BA188*ozton*AppQt.Data!BA$7)/1000000),"-")</f>
        <v>14</v>
      </c>
      <c r="BF40" s="89">
        <f>IFERROR(IF($B$2="Tonnes",AppQt.Data!BB188,(AppQt.Data!BB188*ozton*AppQt.Data!BB$7)/1000000),"-")</f>
        <v>11.8</v>
      </c>
      <c r="BG40" s="89">
        <f>IFERROR(IF($B$2="Tonnes",AppQt.Data!BC188,(AppQt.Data!BC188*ozton*AppQt.Data!BC$7)/1000000),"-")</f>
        <v>7.5</v>
      </c>
      <c r="BH40" s="89">
        <f>IFERROR(IF($B$2="Tonnes",AppQt.Data!BD188,(AppQt.Data!BD188*ozton*AppQt.Data!BD$7)/1000000),"-")</f>
        <v>9.6</v>
      </c>
      <c r="BI40" s="89">
        <f>IFERROR(IF($B$2="Tonnes",AppQt.Data!BE188,(AppQt.Data!BE188*ozton*AppQt.Data!BE$7)/1000000),"-")</f>
        <v>13</v>
      </c>
      <c r="BJ40" s="89">
        <f>IFERROR(IF($B$2="Tonnes",AppQt.Data!BF188,(AppQt.Data!BF188*ozton*AppQt.Data!BF$7)/1000000),"-")</f>
        <v>12</v>
      </c>
      <c r="BK40" s="89">
        <f>IFERROR(IF($B$2="Tonnes",AppQt.Data!BG188,(AppQt.Data!BG188*ozton*AppQt.Data!BG$7)/1000000),"-")</f>
        <v>9.1</v>
      </c>
      <c r="BL40" s="90" t="str">
        <f t="shared" si="2"/>
        <v>▲</v>
      </c>
      <c r="BM40" s="91">
        <f t="shared" si="3"/>
        <v>21.333333333333336</v>
      </c>
    </row>
    <row r="41" spans="1:65" ht="12.75" customHeight="1" x14ac:dyDescent="0.2">
      <c r="A41" s="40"/>
      <c r="B41" s="31" t="s">
        <v>158</v>
      </c>
      <c r="C41" s="89">
        <f>IFERROR(IF($B$2="Tonnes",AppAn.Data!L164,(AppAn.Data!L164*ozton*AppAn.Data!L$6)/1000000),"-")</f>
        <v>13.737271684931248</v>
      </c>
      <c r="D41" s="89">
        <f>IFERROR(IF($B$2="Tonnes",AppAn.Data!M164,(AppAn.Data!M164*ozton*AppAn.Data!M$6)/1000000),"-")</f>
        <v>15.099401812444784</v>
      </c>
      <c r="E41" s="89">
        <f>IFERROR(IF($B$2="Tonnes",AppAn.Data!N164,(AppAn.Data!N164*ozton*AppAn.Data!N$6)/1000000),"-")</f>
        <v>10.416386255550757</v>
      </c>
      <c r="F41" s="89">
        <f>IFERROR(IF($B$2="Tonnes",AppAn.Data!O164,(AppAn.Data!O164*ozton*AppAn.Data!O$6)/1000000),"-")</f>
        <v>12.986976769970804</v>
      </c>
      <c r="G41" s="89">
        <f>IFERROR(IF($B$2="Tonnes",AppAn.Data!P164,(AppAn.Data!P164*ozton*AppAn.Data!P$6)/1000000),"-")</f>
        <v>10.231152840524683</v>
      </c>
      <c r="H41" s="89">
        <f>IFERROR(IF($B$2="Tonnes",AppAn.Data!Q164,(AppAn.Data!Q164*ozton*AppAn.Data!Q$6)/1000000),"-")</f>
        <v>12.200331129905001</v>
      </c>
      <c r="I41" s="89">
        <f>IFERROR(IF($B$2="Tonnes",AppAn.Data!R164,(AppAn.Data!R164*ozton*AppAn.Data!R$6)/1000000),"-")</f>
        <v>10.837013815435</v>
      </c>
      <c r="J41" s="89">
        <f>IFERROR(IF($B$2="Tonnes",AppAn.Data!S164,(AppAn.Data!S164*ozton*AppAn.Data!S$6)/1000000),"-")</f>
        <v>9.6828970717000011</v>
      </c>
      <c r="K41" s="89">
        <f>IFERROR(IF($B$2="Tonnes",AppAn.Data!T164,(AppAn.Data!T164*ozton*AppAn.Data!T$6)/1000000),"-")</f>
        <v>8.1812401231949998</v>
      </c>
      <c r="L41" s="89">
        <f>IFERROR(IF($B$2="Tonnes",AppAn.Data!U164,(AppAn.Data!U164*ozton*AppAn.Data!U$6)/1000000),"-")</f>
        <v>6.2393288379899996</v>
      </c>
      <c r="M41" s="89">
        <f>IFERROR(IF($B$2="Tonnes",AppAn.Data!V164,(AppAn.Data!V164*ozton*AppAn.Data!V$6)/1000000),"-")</f>
        <v>11.567192839265003</v>
      </c>
      <c r="N41" s="90" t="str">
        <f t="shared" si="0"/>
        <v>▲</v>
      </c>
      <c r="O41" s="91">
        <f t="shared" si="1"/>
        <v>85.391620471014875</v>
      </c>
      <c r="P41" s="40"/>
      <c r="Q41" s="89">
        <f>IFERROR(IF($B$2="Tonnes",AppQt.Data!M189,(AppQt.Data!M189*ozton*AppQt.Data!M$7)/1000000),"-")</f>
        <v>2.3814544718774999</v>
      </c>
      <c r="R41" s="89">
        <f>IFERROR(IF($B$2="Tonnes",AppQt.Data!N189,(AppQt.Data!N189*ozton*AppQt.Data!N$7)/1000000),"-")</f>
        <v>6.0057268987106243</v>
      </c>
      <c r="S41" s="89">
        <f>IFERROR(IF($B$2="Tonnes",AppQt.Data!O189,(AppQt.Data!O189*ozton*AppQt.Data!O$7)/1000000),"-")</f>
        <v>2.5397270336018751</v>
      </c>
      <c r="T41" s="89">
        <f>IFERROR(IF($B$2="Tonnes",AppQt.Data!P189,(AppQt.Data!P189*ozton*AppQt.Data!P$7)/1000000),"-")</f>
        <v>2.81036328074125</v>
      </c>
      <c r="U41" s="89">
        <f>IFERROR(IF($B$2="Tonnes",AppQt.Data!Q189,(AppQt.Data!Q189*ozton*AppQt.Data!Q$7)/1000000),"-")</f>
        <v>2.3333286008264325</v>
      </c>
      <c r="V41" s="89">
        <f>IFERROR(IF($B$2="Tonnes",AppQt.Data!R189,(AppQt.Data!R189*ozton*AppQt.Data!R$7)/1000000),"-")</f>
        <v>1.7399957407437898</v>
      </c>
      <c r="W41" s="89">
        <f>IFERROR(IF($B$2="Tonnes",AppQt.Data!S189,(AppQt.Data!S189*ozton*AppQt.Data!S$7)/1000000),"-")</f>
        <v>6.4394259482299763</v>
      </c>
      <c r="X41" s="89">
        <f>IFERROR(IF($B$2="Tonnes",AppQt.Data!T189,(AppQt.Data!T189*ozton*AppQt.Data!T$7)/1000000),"-")</f>
        <v>4.5866515226445852</v>
      </c>
      <c r="Y41" s="89">
        <f>IFERROR(IF($B$2="Tonnes",AppQt.Data!U189,(AppQt.Data!U189*ozton*AppQt.Data!U$7)/1000000),"-")</f>
        <v>1.5005490260597749</v>
      </c>
      <c r="Z41" s="89">
        <f>IFERROR(IF($B$2="Tonnes",AppQt.Data!V189,(AppQt.Data!V189*ozton*AppQt.Data!V$7)/1000000),"-")</f>
        <v>2.5010167149255089</v>
      </c>
      <c r="AA41" s="89">
        <f>IFERROR(IF($B$2="Tonnes",AppQt.Data!W189,(AppQt.Data!W189*ozton*AppQt.Data!W$7)/1000000),"-")</f>
        <v>3.2576129694265172</v>
      </c>
      <c r="AB41" s="89">
        <f>IFERROR(IF($B$2="Tonnes",AppQt.Data!X189,(AppQt.Data!X189*ozton*AppQt.Data!X$7)/1000000),"-")</f>
        <v>3.1572075451389554</v>
      </c>
      <c r="AC41" s="89">
        <f>IFERROR(IF($B$2="Tonnes",AppQt.Data!Y189,(AppQt.Data!Y189*ozton*AppQt.Data!Y$7)/1000000),"-")</f>
        <v>1.9666199864846505</v>
      </c>
      <c r="AD41" s="89">
        <f>IFERROR(IF($B$2="Tonnes",AppQt.Data!Z189,(AppQt.Data!Z189*ozton*AppQt.Data!Z$7)/1000000),"-")</f>
        <v>4.0714811478213333</v>
      </c>
      <c r="AE41" s="89">
        <f>IFERROR(IF($B$2="Tonnes",AppQt.Data!AA189,(AppQt.Data!AA189*ozton*AppQt.Data!AA$7)/1000000),"-")</f>
        <v>2.9313896827738839</v>
      </c>
      <c r="AF41" s="89">
        <f>IFERROR(IF($B$2="Tonnes",AppQt.Data!AB189,(AppQt.Data!AB189*ozton*AppQt.Data!AB$7)/1000000),"-")</f>
        <v>4.0174859528909348</v>
      </c>
      <c r="AG41" s="89">
        <f>IFERROR(IF($B$2="Tonnes",AppQt.Data!AC189,(AppQt.Data!AC189*ozton*AppQt.Data!AC$7)/1000000),"-")</f>
        <v>2.8556504023252742</v>
      </c>
      <c r="AH41" s="89">
        <f>IFERROR(IF($B$2="Tonnes",AppQt.Data!AD189,(AppQt.Data!AD189*ozton*AppQt.Data!AD$7)/1000000),"-")</f>
        <v>1.9366831031933327</v>
      </c>
      <c r="AI41" s="89">
        <f>IFERROR(IF($B$2="Tonnes",AppQt.Data!AE189,(AppQt.Data!AE189*ozton*AppQt.Data!AE$7)/1000000),"-")</f>
        <v>2.3242501153182551</v>
      </c>
      <c r="AJ41" s="89">
        <f>IFERROR(IF($B$2="Tonnes",AppQt.Data!AF189,(AppQt.Data!AF189*ozton*AppQt.Data!AF$7)/1000000),"-")</f>
        <v>3.1145692196878221</v>
      </c>
      <c r="AK41" s="89">
        <f>IFERROR(IF($B$2="Tonnes",AppQt.Data!AG189,(AppQt.Data!AG189*ozton*AppQt.Data!AG$7)/1000000),"-")</f>
        <v>2.9500669322249999</v>
      </c>
      <c r="AL41" s="89">
        <f>IFERROR(IF($B$2="Tonnes",AppQt.Data!AH189,(AppQt.Data!AH189*ozton*AppQt.Data!AH$7)/1000000),"-")</f>
        <v>2.4713552112250001</v>
      </c>
      <c r="AM41" s="89">
        <f>IFERROR(IF($B$2="Tonnes",AppQt.Data!AI189,(AppQt.Data!AI189*ozton*AppQt.Data!AI$7)/1000000),"-")</f>
        <v>3.5291816543149999</v>
      </c>
      <c r="AN41" s="89">
        <f>IFERROR(IF($B$2="Tonnes",AppQt.Data!AJ189,(AppQt.Data!AJ189*ozton*AppQt.Data!AJ$7)/1000000),"-")</f>
        <v>3.2497273321400009</v>
      </c>
      <c r="AO41" s="89">
        <f>IFERROR(IF($B$2="Tonnes",AppQt.Data!AK189,(AppQt.Data!AK189*ozton*AppQt.Data!AK$7)/1000000),"-")</f>
        <v>2.9198248286499999</v>
      </c>
      <c r="AP41" s="89">
        <f>IFERROR(IF($B$2="Tonnes",AppQt.Data!AL189,(AppQt.Data!AL189*ozton*AppQt.Data!AL$7)/1000000),"-")</f>
        <v>2.3386774427000003</v>
      </c>
      <c r="AQ41" s="89">
        <f>IFERROR(IF($B$2="Tonnes",AppQt.Data!AM189,(AppQt.Data!AM189*ozton*AppQt.Data!AM$7)/1000000),"-")</f>
        <v>1.8930666683500004</v>
      </c>
      <c r="AR41" s="89">
        <f>IFERROR(IF($B$2="Tonnes",AppQt.Data!AN189,(AppQt.Data!AN189*ozton*AppQt.Data!AN$7)/1000000),"-")</f>
        <v>3.6854448757350005</v>
      </c>
      <c r="AS41" s="89">
        <f>IFERROR(IF($B$2="Tonnes",AppQt.Data!AO189,(AppQt.Data!AO189*ozton*AppQt.Data!AO$7)/1000000),"-")</f>
        <v>2.9797330191000002</v>
      </c>
      <c r="AT41" s="89">
        <f>IFERROR(IF($B$2="Tonnes",AppQt.Data!AP189,(AppQt.Data!AP189*ozton*AppQt.Data!AP$7)/1000000),"-")</f>
        <v>2.0146741102750001</v>
      </c>
      <c r="AU41" s="89">
        <f>IFERROR(IF($B$2="Tonnes",AppQt.Data!AQ189,(AppQt.Data!AQ189*ozton*AppQt.Data!AQ$7)/1000000),"-")</f>
        <v>2.585582648375</v>
      </c>
      <c r="AV41" s="89">
        <f>IFERROR(IF($B$2="Tonnes",AppQt.Data!AR189,(AppQt.Data!AR189*ozton*AppQt.Data!AR$7)/1000000),"-")</f>
        <v>2.1029072939500009</v>
      </c>
      <c r="AW41" s="89">
        <f>IFERROR(IF($B$2="Tonnes",AppQt.Data!AS189,(AppQt.Data!AS189*ozton*AppQt.Data!AS$7)/1000000),"-")</f>
        <v>1.7945149677000001</v>
      </c>
      <c r="AX41" s="89">
        <f>IFERROR(IF($B$2="Tonnes",AppQt.Data!AT189,(AppQt.Data!AT189*ozton*AppQt.Data!AT$7)/1000000),"-")</f>
        <v>1.3884758821249998</v>
      </c>
      <c r="AY41" s="89">
        <f>IFERROR(IF($B$2="Tonnes",AppQt.Data!AU189,(AppQt.Data!AU189*ozton*AppQt.Data!AU$7)/1000000),"-")</f>
        <v>2.7618739412150002</v>
      </c>
      <c r="AZ41" s="89">
        <f>IFERROR(IF($B$2="Tonnes",AppQt.Data!AV189,(AppQt.Data!AV189*ozton*AppQt.Data!AV$7)/1000000),"-")</f>
        <v>2.2363753321549997</v>
      </c>
      <c r="BA41" s="89">
        <f>IFERROR(IF($B$2="Tonnes",AppQt.Data!AW189,(AppQt.Data!AW189*ozton*AppQt.Data!AW$7)/1000000),"-")</f>
        <v>1.7472593751274998</v>
      </c>
      <c r="BB41" s="89">
        <f>IFERROR(IF($B$2="Tonnes",AppQt.Data!AX189,(AppQt.Data!AX189*ozton*AppQt.Data!AX$7)/1000000),"-")</f>
        <v>1.1708960164675002</v>
      </c>
      <c r="BC41" s="89">
        <f>IFERROR(IF($B$2="Tonnes",AppQt.Data!AY189,(AppQt.Data!AY189*ozton*AppQt.Data!AY$7)/1000000),"-")</f>
        <v>1.0536976843499999</v>
      </c>
      <c r="BD41" s="89">
        <f>IFERROR(IF($B$2="Tonnes",AppQt.Data!AZ189,(AppQt.Data!AZ189*ozton*AppQt.Data!AZ$7)/1000000),"-")</f>
        <v>2.2674757620450001</v>
      </c>
      <c r="BE41" s="89">
        <f>IFERROR(IF($B$2="Tonnes",AppQt.Data!BA189,(AppQt.Data!BA189*ozton*AppQt.Data!BA$7)/1000000),"-")</f>
        <v>2.7858122384150006</v>
      </c>
      <c r="BF41" s="89">
        <f>IFERROR(IF($B$2="Tonnes",AppQt.Data!BB189,(AppQt.Data!BB189*ozton*AppQt.Data!BB$7)/1000000),"-")</f>
        <v>3.2508528174000002</v>
      </c>
      <c r="BG41" s="89">
        <f>IFERROR(IF($B$2="Tonnes",AppQt.Data!BC189,(AppQt.Data!BC189*ozton*AppQt.Data!BC$7)/1000000),"-")</f>
        <v>2.4058208290500014</v>
      </c>
      <c r="BH41" s="89">
        <f>IFERROR(IF($B$2="Tonnes",AppQt.Data!BD189,(AppQt.Data!BD189*ozton*AppQt.Data!BD$7)/1000000),"-")</f>
        <v>3.1247069544000001</v>
      </c>
      <c r="BI41" s="89">
        <f>IFERROR(IF($B$2="Tonnes",AppQt.Data!BE189,(AppQt.Data!BE189*ozton*AppQt.Data!BE$7)/1000000),"-")</f>
        <v>3.166558770505</v>
      </c>
      <c r="BJ41" s="89">
        <f>IFERROR(IF($B$2="Tonnes",AppQt.Data!BF189,(AppQt.Data!BF189*ozton*AppQt.Data!BF$7)/1000000),"-")</f>
        <v>2.934395785025</v>
      </c>
      <c r="BK41" s="89">
        <f>IFERROR(IF($B$2="Tonnes",AppQt.Data!BG189,(AppQt.Data!BG189*ozton*AppQt.Data!BG$7)/1000000),"-")</f>
        <v>2.5423694281499998</v>
      </c>
      <c r="BL41" s="90" t="str">
        <f t="shared" si="2"/>
        <v>▲</v>
      </c>
      <c r="BM41" s="91">
        <f t="shared" si="3"/>
        <v>5.6757592856122141</v>
      </c>
    </row>
    <row r="42" spans="1:65" ht="12.75" customHeight="1" x14ac:dyDescent="0.2">
      <c r="A42" s="40"/>
      <c r="B42" s="31" t="s">
        <v>159</v>
      </c>
      <c r="C42" s="89">
        <f>IFERROR(IF($B$2="Tonnes",AppAn.Data!L165,(AppAn.Data!L165*ozton*AppAn.Data!L$6)/1000000),"-")</f>
        <v>48.590810718682434</v>
      </c>
      <c r="D42" s="89">
        <f>IFERROR(IF($B$2="Tonnes",AppAn.Data!M165,(AppAn.Data!M165*ozton*AppAn.Data!M$6)/1000000),"-")</f>
        <v>55.764765925581301</v>
      </c>
      <c r="E42" s="89">
        <f>IFERROR(IF($B$2="Tonnes",AppAn.Data!N165,(AppAn.Data!N165*ozton*AppAn.Data!N$6)/1000000),"-")</f>
        <v>41.485058645243797</v>
      </c>
      <c r="F42" s="89">
        <f>IFERROR(IF($B$2="Tonnes",AppAn.Data!O165,(AppAn.Data!O165*ozton*AppAn.Data!O$6)/1000000),"-")</f>
        <v>40.013117783322507</v>
      </c>
      <c r="G42" s="89">
        <f>IFERROR(IF($B$2="Tonnes",AppAn.Data!P165,(AppAn.Data!P165*ozton*AppAn.Data!P$6)/1000000),"-")</f>
        <v>28.570539078755267</v>
      </c>
      <c r="H42" s="89">
        <f>IFERROR(IF($B$2="Tonnes",AppAn.Data!Q165,(AppAn.Data!Q165*ozton*AppAn.Data!Q$6)/1000000),"-")</f>
        <v>33.718296518330938</v>
      </c>
      <c r="I42" s="89">
        <f>IFERROR(IF($B$2="Tonnes",AppAn.Data!R165,(AppAn.Data!R165*ozton*AppAn.Data!R$6)/1000000),"-")</f>
        <v>26.964127226711117</v>
      </c>
      <c r="J42" s="89">
        <f>IFERROR(IF($B$2="Tonnes",AppAn.Data!S165,(AppAn.Data!S165*ozton*AppAn.Data!S$6)/1000000),"-")</f>
        <v>23.42050808236667</v>
      </c>
      <c r="K42" s="89">
        <f>IFERROR(IF($B$2="Tonnes",AppAn.Data!T165,(AppAn.Data!T165*ozton*AppAn.Data!T$6)/1000000),"-")</f>
        <v>19.903162277911999</v>
      </c>
      <c r="L42" s="89">
        <f>IFERROR(IF($B$2="Tonnes",AppAn.Data!U165,(AppAn.Data!U165*ozton*AppAn.Data!U$6)/1000000),"-")</f>
        <v>16.512224717612</v>
      </c>
      <c r="M42" s="89">
        <f>IFERROR(IF($B$2="Tonnes",AppAn.Data!V165,(AppAn.Data!V165*ozton*AppAn.Data!V$6)/1000000),"-")</f>
        <v>19.640724555211001</v>
      </c>
      <c r="N42" s="90" t="str">
        <f t="shared" si="0"/>
        <v>▲</v>
      </c>
      <c r="O42" s="91">
        <f t="shared" si="1"/>
        <v>18.946567716354611</v>
      </c>
      <c r="P42" s="40"/>
      <c r="Q42" s="89">
        <f>IFERROR(IF($B$2="Tonnes",AppQt.Data!M190,(AppQt.Data!M190*ozton*AppQt.Data!M$7)/1000000),"-")</f>
        <v>9.763889750822468</v>
      </c>
      <c r="R42" s="89">
        <f>IFERROR(IF($B$2="Tonnes",AppQt.Data!N190,(AppQt.Data!N190*ozton*AppQt.Data!N$7)/1000000),"-")</f>
        <v>17.442853444338219</v>
      </c>
      <c r="S42" s="89">
        <f>IFERROR(IF($B$2="Tonnes",AppQt.Data!O190,(AppQt.Data!O190*ozton*AppQt.Data!O$7)/1000000),"-")</f>
        <v>9.7134959516407058</v>
      </c>
      <c r="T42" s="89">
        <f>IFERROR(IF($B$2="Tonnes",AppQt.Data!P190,(AppQt.Data!P190*ozton*AppQt.Data!P$7)/1000000),"-")</f>
        <v>11.670571571881037</v>
      </c>
      <c r="U42" s="89">
        <f>IFERROR(IF($B$2="Tonnes",AppQt.Data!Q190,(AppQt.Data!Q190*ozton*AppQt.Data!Q$7)/1000000),"-")</f>
        <v>11.291541307210903</v>
      </c>
      <c r="V42" s="89">
        <f>IFERROR(IF($B$2="Tonnes",AppQt.Data!R190,(AppQt.Data!R190*ozton*AppQt.Data!R$7)/1000000),"-")</f>
        <v>13.28315336660104</v>
      </c>
      <c r="W42" s="89">
        <f>IFERROR(IF($B$2="Tonnes",AppQt.Data!S190,(AppQt.Data!S190*ozton*AppQt.Data!S$7)/1000000),"-")</f>
        <v>19.131536795829078</v>
      </c>
      <c r="X42" s="89">
        <f>IFERROR(IF($B$2="Tonnes",AppQt.Data!T190,(AppQt.Data!T190*ozton*AppQt.Data!T$7)/1000000),"-")</f>
        <v>12.058534455940279</v>
      </c>
      <c r="Y42" s="89">
        <f>IFERROR(IF($B$2="Tonnes",AppQt.Data!U190,(AppQt.Data!U190*ozton*AppQt.Data!U$7)/1000000),"-")</f>
        <v>8.2364765906662871</v>
      </c>
      <c r="Z42" s="89">
        <f>IFERROR(IF($B$2="Tonnes",AppQt.Data!V190,(AppQt.Data!V190*ozton*AppQt.Data!V$7)/1000000),"-")</f>
        <v>11.084661084026756</v>
      </c>
      <c r="AA42" s="89">
        <f>IFERROR(IF($B$2="Tonnes",AppQt.Data!W190,(AppQt.Data!W190*ozton*AppQt.Data!W$7)/1000000),"-")</f>
        <v>11.925304678333546</v>
      </c>
      <c r="AB42" s="89">
        <f>IFERROR(IF($B$2="Tonnes",AppQt.Data!X190,(AppQt.Data!X190*ozton*AppQt.Data!X$7)/1000000),"-")</f>
        <v>10.238616292217205</v>
      </c>
      <c r="AC42" s="89">
        <f>IFERROR(IF($B$2="Tonnes",AppQt.Data!Y190,(AppQt.Data!Y190*ozton*AppQt.Data!Y$7)/1000000),"-")</f>
        <v>7.4363346339338987</v>
      </c>
      <c r="AD42" s="89">
        <f>IFERROR(IF($B$2="Tonnes",AppQt.Data!Z190,(AppQt.Data!Z190*ozton*AppQt.Data!Z$7)/1000000),"-")</f>
        <v>12.498913668411095</v>
      </c>
      <c r="AE42" s="89">
        <f>IFERROR(IF($B$2="Tonnes",AppQt.Data!AA190,(AppQt.Data!AA190*ozton*AppQt.Data!AA$7)/1000000),"-")</f>
        <v>9.2814201842160262</v>
      </c>
      <c r="AF42" s="89">
        <f>IFERROR(IF($B$2="Tonnes",AppQt.Data!AB190,(AppQt.Data!AB190*ozton*AppQt.Data!AB$7)/1000000),"-")</f>
        <v>10.796449296761487</v>
      </c>
      <c r="AG42" s="89">
        <f>IFERROR(IF($B$2="Tonnes",AppQt.Data!AC190,(AppQt.Data!AC190*ozton*AppQt.Data!AC$7)/1000000),"-")</f>
        <v>7.1219758048731778</v>
      </c>
      <c r="AH42" s="89">
        <f>IFERROR(IF($B$2="Tonnes",AppQt.Data!AD190,(AppQt.Data!AD190*ozton*AppQt.Data!AD$7)/1000000),"-")</f>
        <v>6.0007866163649997</v>
      </c>
      <c r="AI42" s="89">
        <f>IFERROR(IF($B$2="Tonnes",AppQt.Data!AE190,(AppQt.Data!AE190*ozton*AppQt.Data!AE$7)/1000000),"-")</f>
        <v>6.5363156851282138</v>
      </c>
      <c r="AJ42" s="89">
        <f>IFERROR(IF($B$2="Tonnes",AppQt.Data!AF190,(AppQt.Data!AF190*ozton*AppQt.Data!AF$7)/1000000),"-")</f>
        <v>8.9114609723888751</v>
      </c>
      <c r="AK42" s="89">
        <f>IFERROR(IF($B$2="Tonnes",AppQt.Data!AG190,(AppQt.Data!AG190*ozton*AppQt.Data!AG$7)/1000000),"-")</f>
        <v>7.6791091106959826</v>
      </c>
      <c r="AL42" s="89">
        <f>IFERROR(IF($B$2="Tonnes",AppQt.Data!AH190,(AppQt.Data!AH190*ozton*AppQt.Data!AH$7)/1000000),"-")</f>
        <v>7.4594422648452392</v>
      </c>
      <c r="AM42" s="89">
        <f>IFERROR(IF($B$2="Tonnes",AppQt.Data!AI190,(AppQt.Data!AI190*ozton*AppQt.Data!AI$7)/1000000),"-")</f>
        <v>9.7073310795298582</v>
      </c>
      <c r="AN42" s="89">
        <f>IFERROR(IF($B$2="Tonnes",AppQt.Data!AJ190,(AppQt.Data!AJ190*ozton*AppQt.Data!AJ$7)/1000000),"-")</f>
        <v>8.8724140632598587</v>
      </c>
      <c r="AO42" s="89">
        <f>IFERROR(IF($B$2="Tonnes",AppQt.Data!AK190,(AppQt.Data!AK190*ozton*AppQt.Data!AK$7)/1000000),"-")</f>
        <v>8.0549617710851287</v>
      </c>
      <c r="AP42" s="89">
        <f>IFERROR(IF($B$2="Tonnes",AppQt.Data!AL190,(AppQt.Data!AL190*ozton*AppQt.Data!AL$7)/1000000),"-")</f>
        <v>6.2277726607194879</v>
      </c>
      <c r="AQ42" s="89">
        <f>IFERROR(IF($B$2="Tonnes",AppQt.Data!AM190,(AppQt.Data!AM190*ozton*AppQt.Data!AM$7)/1000000),"-")</f>
        <v>4.1803719576200002</v>
      </c>
      <c r="AR42" s="89">
        <f>IFERROR(IF($B$2="Tonnes",AppQt.Data!AN190,(AppQt.Data!AN190*ozton*AppQt.Data!AN$7)/1000000),"-")</f>
        <v>8.5010208372865002</v>
      </c>
      <c r="AS42" s="89">
        <f>IFERROR(IF($B$2="Tonnes",AppQt.Data!AO190,(AppQt.Data!AO190*ozton*AppQt.Data!AO$7)/1000000),"-")</f>
        <v>7.7096113428150002</v>
      </c>
      <c r="AT42" s="89">
        <f>IFERROR(IF($B$2="Tonnes",AppQt.Data!AP190,(AppQt.Data!AP190*ozton*AppQt.Data!AP$7)/1000000),"-")</f>
        <v>5.160868789438334</v>
      </c>
      <c r="AU42" s="89">
        <f>IFERROR(IF($B$2="Tonnes",AppQt.Data!AQ190,(AppQt.Data!AQ190*ozton*AppQt.Data!AQ$7)/1000000),"-")</f>
        <v>5.3412474291133334</v>
      </c>
      <c r="AV42" s="89">
        <f>IFERROR(IF($B$2="Tonnes",AppQt.Data!AR190,(AppQt.Data!AR190*ozton*AppQt.Data!AR$7)/1000000),"-")</f>
        <v>5.2087805210000004</v>
      </c>
      <c r="AW42" s="89">
        <f>IFERROR(IF($B$2="Tonnes",AppQt.Data!AS190,(AppQt.Data!AS190*ozton*AppQt.Data!AS$7)/1000000),"-")</f>
        <v>4.8069429506450003</v>
      </c>
      <c r="AX42" s="89">
        <f>IFERROR(IF($B$2="Tonnes",AppQt.Data!AT190,(AppQt.Data!AT190*ozton*AppQt.Data!AT$7)/1000000),"-")</f>
        <v>4.0813947591100002</v>
      </c>
      <c r="AY42" s="89">
        <f>IFERROR(IF($B$2="Tonnes",AppQt.Data!AU190,(AppQt.Data!AU190*ozton*AppQt.Data!AU$7)/1000000),"-")</f>
        <v>5.7129462474727495</v>
      </c>
      <c r="AZ42" s="89">
        <f>IFERROR(IF($B$2="Tonnes",AppQt.Data!AV190,(AppQt.Data!AV190*ozton*AppQt.Data!AV$7)/1000000),"-")</f>
        <v>5.3018783206842492</v>
      </c>
      <c r="BA42" s="89">
        <f>IFERROR(IF($B$2="Tonnes",AppQt.Data!AW190,(AppQt.Data!AW190*ozton*AppQt.Data!AW$7)/1000000),"-")</f>
        <v>4.9931762810450007</v>
      </c>
      <c r="BB42" s="89">
        <f>IFERROR(IF($B$2="Tonnes",AppQt.Data!AX190,(AppQt.Data!AX190*ozton*AppQt.Data!AX$7)/1000000),"-")</f>
        <v>3.6272599803099999</v>
      </c>
      <c r="BC42" s="89">
        <f>IFERROR(IF($B$2="Tonnes",AppQt.Data!AY190,(AppQt.Data!AY190*ozton*AppQt.Data!AY$7)/1000000),"-")</f>
        <v>3.2270644563125002</v>
      </c>
      <c r="BD42" s="89">
        <f>IFERROR(IF($B$2="Tonnes",AppQt.Data!AZ190,(AppQt.Data!AZ190*ozton*AppQt.Data!AZ$7)/1000000),"-")</f>
        <v>4.6647239999445</v>
      </c>
      <c r="BE42" s="89">
        <f>IFERROR(IF($B$2="Tonnes",AppQt.Data!BA190,(AppQt.Data!BA190*ozton*AppQt.Data!BA$7)/1000000),"-")</f>
        <v>5.5955434174660006</v>
      </c>
      <c r="BF42" s="89">
        <f>IFERROR(IF($B$2="Tonnes",AppQt.Data!BB190,(AppQt.Data!BB190*ozton*AppQt.Data!BB$7)/1000000),"-")</f>
        <v>6.0061429682000007</v>
      </c>
      <c r="BG42" s="89">
        <f>IFERROR(IF($B$2="Tonnes",AppQt.Data!BC190,(AppQt.Data!BC190*ozton*AppQt.Data!BC$7)/1000000),"-")</f>
        <v>3.2859366359525</v>
      </c>
      <c r="BH42" s="89">
        <f>IFERROR(IF($B$2="Tonnes",AppQt.Data!BD190,(AppQt.Data!BD190*ozton*AppQt.Data!BD$7)/1000000),"-")</f>
        <v>4.7531015335925009</v>
      </c>
      <c r="BI42" s="89">
        <f>IFERROR(IF($B$2="Tonnes",AppQt.Data!BE190,(AppQt.Data!BE190*ozton*AppQt.Data!BE$7)/1000000),"-")</f>
        <v>8.2926789855195011</v>
      </c>
      <c r="BJ42" s="89">
        <f>IFERROR(IF($B$2="Tonnes",AppQt.Data!BF190,(AppQt.Data!BF190*ozton*AppQt.Data!BF$7)/1000000),"-")</f>
        <v>7.8387830042850002</v>
      </c>
      <c r="BK42" s="89">
        <f>IFERROR(IF($B$2="Tonnes",AppQt.Data!BG190,(AppQt.Data!BG190*ozton*AppQt.Data!BG$7)/1000000),"-")</f>
        <v>6.0962257437474996</v>
      </c>
      <c r="BL42" s="90" t="str">
        <f t="shared" si="2"/>
        <v>▲</v>
      </c>
      <c r="BM42" s="91">
        <f t="shared" si="3"/>
        <v>85.524750448523989</v>
      </c>
    </row>
    <row r="43" spans="1:65" ht="12.75" customHeight="1" x14ac:dyDescent="0.2">
      <c r="A43" s="40"/>
      <c r="B43" s="102" t="s">
        <v>160</v>
      </c>
      <c r="C43" s="94">
        <f>IFERROR(IF($B$2="Tonnes",AppAn.Data!L166,(AppAn.Data!L166*ozton*AppAn.Data!L$6)/1000000),"-")</f>
        <v>3137.545644017996</v>
      </c>
      <c r="D43" s="94">
        <f>IFERROR(IF($B$2="Tonnes",AppAn.Data!M166,(AppAn.Data!M166*ozton*AppAn.Data!M$6)/1000000),"-")</f>
        <v>3388.2165644417564</v>
      </c>
      <c r="E43" s="94">
        <f>IFERROR(IF($B$2="Tonnes",AppAn.Data!N166,(AppAn.Data!N166*ozton*AppAn.Data!N$6)/1000000),"-")</f>
        <v>3219.7477214723217</v>
      </c>
      <c r="F43" s="94">
        <f>IFERROR(IF($B$2="Tonnes",AppAn.Data!O166,(AppAn.Data!O166*ozton*AppAn.Data!O$6)/1000000),"-")</f>
        <v>4145.8995747857098</v>
      </c>
      <c r="G43" s="94">
        <f>IFERROR(IF($B$2="Tonnes",AppAn.Data!P166,(AppAn.Data!P166*ozton*AppAn.Data!P$6)/1000000),"-")</f>
        <v>3321.6241042815409</v>
      </c>
      <c r="H43" s="94">
        <f>IFERROR(IF($B$2="Tonnes",AppAn.Data!Q166,(AppAn.Data!Q166*ozton*AppAn.Data!Q$6)/1000000),"-")</f>
        <v>3267.6996125132328</v>
      </c>
      <c r="I43" s="94">
        <f>IFERROR(IF($B$2="Tonnes",AppAn.Data!R166,(AppAn.Data!R166*ozton*AppAn.Data!R$6)/1000000),"-")</f>
        <v>2898.4539941574376</v>
      </c>
      <c r="J43" s="94">
        <f>IFERROR(IF($B$2="Tonnes",AppAn.Data!S166,(AppAn.Data!S166*ozton*AppAn.Data!S$6)/1000000),"-")</f>
        <v>2994.7294327941336</v>
      </c>
      <c r="K43" s="94">
        <f>IFERROR(IF($B$2="Tonnes",AppAn.Data!T166,(AppAn.Data!T166*ozton*AppAn.Data!T$6)/1000000),"-")</f>
        <v>3011.6532048574923</v>
      </c>
      <c r="L43" s="94">
        <f>IFERROR(IF($B$2="Tonnes",AppAn.Data!U166,(AppAn.Data!U166*ozton*AppAn.Data!U$6)/1000000),"-")</f>
        <v>2657.2445921022463</v>
      </c>
      <c r="M43" s="94">
        <f>IFERROR(IF($B$2="Tonnes",AppAn.Data!V166,(AppAn.Data!V166*ozton*AppAn.Data!V$6)/1000000),"-")</f>
        <v>2073.3715971099664</v>
      </c>
      <c r="N43" s="95" t="str">
        <f t="shared" si="0"/>
        <v>▼</v>
      </c>
      <c r="O43" s="96">
        <f t="shared" si="1"/>
        <v>-21.972873582192754</v>
      </c>
      <c r="P43" s="40"/>
      <c r="Q43" s="94">
        <f>IFERROR(IF($B$2="Tonnes",AppQt.Data!M191,(AppQt.Data!M191*ozton*AppQt.Data!M$7)/1000000),"-")</f>
        <v>763.53118495038211</v>
      </c>
      <c r="R43" s="94">
        <f>IFERROR(IF($B$2="Tonnes",AppQt.Data!N191,(AppQt.Data!N191*ozton*AppQt.Data!N$7)/1000000),"-")</f>
        <v>697.29388087888958</v>
      </c>
      <c r="S43" s="94">
        <f>IFERROR(IF($B$2="Tonnes",AppQt.Data!O191,(AppQt.Data!O191*ozton*AppQt.Data!O$7)/1000000),"-")</f>
        <v>806.77041216459509</v>
      </c>
      <c r="T43" s="94">
        <f>IFERROR(IF($B$2="Tonnes",AppQt.Data!P191,(AppQt.Data!P191*ozton*AppQt.Data!P$7)/1000000),"-")</f>
        <v>869.95016602413011</v>
      </c>
      <c r="U43" s="94">
        <f>IFERROR(IF($B$2="Tonnes",AppQt.Data!Q191,(AppQt.Data!Q191*ozton*AppQt.Data!Q$7)/1000000),"-")</f>
        <v>930.43896991658562</v>
      </c>
      <c r="V43" s="94">
        <f>IFERROR(IF($B$2="Tonnes",AppQt.Data!R191,(AppQt.Data!R191*ozton*AppQt.Data!R$7)/1000000),"-")</f>
        <v>809.14016331559833</v>
      </c>
      <c r="W43" s="94">
        <f>IFERROR(IF($B$2="Tonnes",AppQt.Data!S191,(AppQt.Data!S191*ozton*AppQt.Data!S$7)/1000000),"-")</f>
        <v>844.39819631784792</v>
      </c>
      <c r="X43" s="94">
        <f>IFERROR(IF($B$2="Tonnes",AppQt.Data!T191,(AppQt.Data!T191*ozton*AppQt.Data!T$7)/1000000),"-")</f>
        <v>804.23923489172512</v>
      </c>
      <c r="Y43" s="94">
        <f>IFERROR(IF($B$2="Tonnes",AppQt.Data!U191,(AppQt.Data!U191*ozton*AppQt.Data!U$7)/1000000),"-")</f>
        <v>838.6527221632175</v>
      </c>
      <c r="Z43" s="94">
        <f>IFERROR(IF($B$2="Tonnes",AppQt.Data!V191,(AppQt.Data!V191*ozton*AppQt.Data!V$7)/1000000),"-")</f>
        <v>734.35910263740402</v>
      </c>
      <c r="AA43" s="94">
        <f>IFERROR(IF($B$2="Tonnes",AppQt.Data!W191,(AppQt.Data!W191*ozton*AppQt.Data!W$7)/1000000),"-")</f>
        <v>760.33961816418855</v>
      </c>
      <c r="AB43" s="94">
        <f>IFERROR(IF($B$2="Tonnes",AppQt.Data!X191,(AppQt.Data!X191*ozton*AppQt.Data!X$7)/1000000),"-")</f>
        <v>886.39627850751003</v>
      </c>
      <c r="AC43" s="94">
        <f>IFERROR(IF($B$2="Tonnes",AppQt.Data!Y191,(AppQt.Data!Y191*ozton*AppQt.Data!Y$7)/1000000),"-")</f>
        <v>993.43143155451844</v>
      </c>
      <c r="AD43" s="94">
        <f>IFERROR(IF($B$2="Tonnes",AppQt.Data!Z191,(AppQt.Data!Z191*ozton*AppQt.Data!Z$7)/1000000),"-")</f>
        <v>1358.7882783541882</v>
      </c>
      <c r="AE43" s="94">
        <f>IFERROR(IF($B$2="Tonnes",AppQt.Data!AA191,(AppQt.Data!AA191*ozton*AppQt.Data!AA$7)/1000000),"-")</f>
        <v>901.35662923217069</v>
      </c>
      <c r="AF43" s="94">
        <f>IFERROR(IF($B$2="Tonnes",AppQt.Data!AB191,(AppQt.Data!AB191*ozton*AppQt.Data!AB$7)/1000000),"-")</f>
        <v>892.32323564483431</v>
      </c>
      <c r="AG43" s="94">
        <f>IFERROR(IF($B$2="Tonnes",AppQt.Data!AC191,(AppQt.Data!AC191*ozton*AppQt.Data!AC$7)/1000000),"-")</f>
        <v>858.16668293326757</v>
      </c>
      <c r="AH43" s="94">
        <f>IFERROR(IF($B$2="Tonnes",AppQt.Data!AD191,(AppQt.Data!AD191*ozton*AppQt.Data!AD$7)/1000000),"-")</f>
        <v>784.31970402701381</v>
      </c>
      <c r="AI43" s="94">
        <f>IFERROR(IF($B$2="Tonnes",AppQt.Data!AE191,(AppQt.Data!AE191*ozton*AppQt.Data!AE$7)/1000000),"-")</f>
        <v>786.36111865677822</v>
      </c>
      <c r="AJ43" s="94">
        <f>IFERROR(IF($B$2="Tonnes",AppQt.Data!AF191,(AppQt.Data!AF191*ozton*AppQt.Data!AF$7)/1000000),"-")</f>
        <v>892.77659866448153</v>
      </c>
      <c r="AK43" s="94">
        <f>IFERROR(IF($B$2="Tonnes",AppQt.Data!AG191,(AppQt.Data!AG191*ozton*AppQt.Data!AG$7)/1000000),"-")</f>
        <v>821.68558597083529</v>
      </c>
      <c r="AL43" s="94">
        <f>IFERROR(IF($B$2="Tonnes",AppQt.Data!AH191,(AppQt.Data!AH191*ozton*AppQt.Data!AH$7)/1000000),"-")</f>
        <v>687.83676994033181</v>
      </c>
      <c r="AM43" s="94">
        <f>IFERROR(IF($B$2="Tonnes",AppQt.Data!AI191,(AppQt.Data!AI191*ozton*AppQt.Data!AI$7)/1000000),"-")</f>
        <v>875.74455732530942</v>
      </c>
      <c r="AN43" s="94">
        <f>IFERROR(IF($B$2="Tonnes",AppQt.Data!AJ191,(AppQt.Data!AJ191*ozton*AppQt.Data!AJ$7)/1000000),"-")</f>
        <v>882.43269927675556</v>
      </c>
      <c r="AO43" s="94">
        <f>IFERROR(IF($B$2="Tonnes",AppQt.Data!AK191,(AppQt.Data!AK191*ozton*AppQt.Data!AK$7)/1000000),"-")</f>
        <v>698.35819726004274</v>
      </c>
      <c r="AP43" s="94">
        <f>IFERROR(IF($B$2="Tonnes",AppQt.Data!AL191,(AppQt.Data!AL191*ozton*AppQt.Data!AL$7)/1000000),"-")</f>
        <v>614.34006796380231</v>
      </c>
      <c r="AQ43" s="94">
        <f>IFERROR(IF($B$2="Tonnes",AppQt.Data!AM191,(AppQt.Data!AM191*ozton*AppQt.Data!AM$7)/1000000),"-")</f>
        <v>645.8352301261616</v>
      </c>
      <c r="AR43" s="94">
        <f>IFERROR(IF($B$2="Tonnes",AppQt.Data!AN191,(AppQt.Data!AN191*ozton*AppQt.Data!AN$7)/1000000),"-")</f>
        <v>939.92049880743207</v>
      </c>
      <c r="AS43" s="94">
        <f>IFERROR(IF($B$2="Tonnes",AppQt.Data!AO191,(AppQt.Data!AO191*ozton*AppQt.Data!AO$7)/1000000),"-")</f>
        <v>770.08490784909759</v>
      </c>
      <c r="AT43" s="94">
        <f>IFERROR(IF($B$2="Tonnes",AppQt.Data!AP191,(AppQt.Data!AP191*ozton*AppQt.Data!AP$7)/1000000),"-")</f>
        <v>706.99402532565841</v>
      </c>
      <c r="AU43" s="94">
        <f>IFERROR(IF($B$2="Tonnes",AppQt.Data!AQ191,(AppQt.Data!AQ191*ozton*AppQt.Data!AQ$7)/1000000),"-")</f>
        <v>677.71600019512346</v>
      </c>
      <c r="AV43" s="94">
        <f>IFERROR(IF($B$2="Tonnes",AppQt.Data!AR191,(AppQt.Data!AR191*ozton*AppQt.Data!AR$7)/1000000),"-")</f>
        <v>839.93449942425377</v>
      </c>
      <c r="AW43" s="94">
        <f>IFERROR(IF($B$2="Tonnes",AppQt.Data!AS191,(AppQt.Data!AS191*ozton*AppQt.Data!AS$7)/1000000),"-")</f>
        <v>715.91750020602001</v>
      </c>
      <c r="AX43" s="94">
        <f>IFERROR(IF($B$2="Tonnes",AppQt.Data!AT191,(AppQt.Data!AT191*ozton*AppQt.Data!AT$7)/1000000),"-")</f>
        <v>694.4080996679711</v>
      </c>
      <c r="AY43" s="94">
        <f>IFERROR(IF($B$2="Tonnes",AppQt.Data!AU191,(AppQt.Data!AU191*ozton*AppQt.Data!AU$7)/1000000),"-")</f>
        <v>761.85123817779072</v>
      </c>
      <c r="AZ43" s="94">
        <f>IFERROR(IF($B$2="Tonnes",AppQt.Data!AV191,(AppQt.Data!AV191*ozton*AppQt.Data!AV$7)/1000000),"-")</f>
        <v>839.47636680571156</v>
      </c>
      <c r="BA43" s="94">
        <f>IFERROR(IF($B$2="Tonnes",AppQt.Data!AW191,(AppQt.Data!AW191*ozton*AppQt.Data!AW$7)/1000000),"-")</f>
        <v>718.75053224063049</v>
      </c>
      <c r="BB43" s="94">
        <f>IFERROR(IF($B$2="Tonnes",AppQt.Data!AX191,(AppQt.Data!AX191*ozton*AppQt.Data!AX$7)/1000000),"-")</f>
        <v>666.90394845830122</v>
      </c>
      <c r="BC43" s="94">
        <f>IFERROR(IF($B$2="Tonnes",AppQt.Data!AY191,(AppQt.Data!AY191*ozton*AppQt.Data!AY$7)/1000000),"-")</f>
        <v>541.46569980825529</v>
      </c>
      <c r="BD43" s="94">
        <f>IFERROR(IF($B$2="Tonnes",AppQt.Data!AZ191,(AppQt.Data!AZ191*ozton*AppQt.Data!AZ$7)/1000000),"-")</f>
        <v>730.12441159506022</v>
      </c>
      <c r="BE43" s="94">
        <f>IFERROR(IF($B$2="Tonnes",AppQt.Data!BA191,(AppQt.Data!BA191*ozton*AppQt.Data!BA$7)/1000000),"-")</f>
        <v>495.78463923902461</v>
      </c>
      <c r="BF43" s="94">
        <f>IFERROR(IF($B$2="Tonnes",AppQt.Data!BB191,(AppQt.Data!BB191*ozton*AppQt.Data!BB$7)/1000000),"-")</f>
        <v>362.59280207204142</v>
      </c>
      <c r="BG43" s="94">
        <f>IFERROR(IF($B$2="Tonnes",AppQt.Data!BC191,(AppQt.Data!BC191*ozton*AppQt.Data!BC$7)/1000000),"-")</f>
        <v>505.62070889142569</v>
      </c>
      <c r="BH43" s="94">
        <f>IFERROR(IF($B$2="Tonnes",AppQt.Data!BD191,(AppQt.Data!BD191*ozton*AppQt.Data!BD$7)/1000000),"-")</f>
        <v>709.37344690747477</v>
      </c>
      <c r="BI43" s="94">
        <f>IFERROR(IF($B$2="Tonnes",AppQt.Data!BE191,(AppQt.Data!BE191*ozton*AppQt.Data!BE$7)/1000000),"-")</f>
        <v>778.91227066554279</v>
      </c>
      <c r="BJ43" s="94">
        <f>IFERROR(IF($B$2="Tonnes",AppQt.Data!BF191,(AppQt.Data!BF191*ozton*AppQt.Data!BF$7)/1000000),"-")</f>
        <v>584.2631974387026</v>
      </c>
      <c r="BK43" s="94">
        <f>IFERROR(IF($B$2="Tonnes",AppQt.Data!BG191,(AppQt.Data!BG191*ozton*AppQt.Data!BG$7)/1000000),"-")</f>
        <v>650.79641685359343</v>
      </c>
      <c r="BL43" s="95" t="str">
        <f t="shared" si="2"/>
        <v>▲</v>
      </c>
      <c r="BM43" s="96">
        <f t="shared" si="3"/>
        <v>28.712373802976888</v>
      </c>
    </row>
    <row r="44" spans="1:65" ht="12.75" customHeight="1" x14ac:dyDescent="0.2">
      <c r="A44" s="40"/>
      <c r="B44" s="103" t="s">
        <v>161</v>
      </c>
      <c r="C44" s="94">
        <f>IFERROR(IF($B$2="Tonnes",AppAn.Data!L167,(AppAn.Data!L167*ozton*AppAn.Data!L$6)/1000000),"-")</f>
        <v>123.81731168167346</v>
      </c>
      <c r="D44" s="94">
        <f>IFERROR(IF($B$2="Tonnes",AppAn.Data!M167,(AppAn.Data!M167*ozton*AppAn.Data!M$6)/1000000),"-")</f>
        <v>217.84768203127118</v>
      </c>
      <c r="E44" s="94">
        <f>IFERROR(IF($B$2="Tonnes",AppAn.Data!N167,(AppAn.Data!N167*ozton*AppAn.Data!N$6)/1000000),"-")</f>
        <v>259.48956301727696</v>
      </c>
      <c r="F44" s="94">
        <f>IFERROR(IF($B$2="Tonnes",AppAn.Data!O167,(AppAn.Data!O167*ozton*AppAn.Data!O$6)/1000000),"-")</f>
        <v>309.08297098033245</v>
      </c>
      <c r="G44" s="94">
        <f>IFERROR(IF($B$2="Tonnes",AppAn.Data!P167,(AppAn.Data!P167*ozton*AppAn.Data!P$6)/1000000),"-")</f>
        <v>278.08510216573609</v>
      </c>
      <c r="H44" s="94">
        <f>IFERROR(IF($B$2="Tonnes",AppAn.Data!Q167,(AppAn.Data!Q167*ozton*AppAn.Data!Q$6)/1000000),"-")</f>
        <v>283.59159473922057</v>
      </c>
      <c r="I44" s="94">
        <f>IFERROR(IF($B$2="Tonnes",AppAn.Data!R167,(AppAn.Data!R167*ozton*AppAn.Data!R$6)/1000000),"-")</f>
        <v>278.52576893251558</v>
      </c>
      <c r="J44" s="94">
        <f>IFERROR(IF($B$2="Tonnes",AppAn.Data!S167,(AppAn.Data!S167*ozton*AppAn.Data!S$6)/1000000),"-")</f>
        <v>290.17892521201838</v>
      </c>
      <c r="K44" s="94">
        <f>IFERROR(IF($B$2="Tonnes",AppAn.Data!T167,(AppAn.Data!T167*ozton*AppAn.Data!T$6)/1000000),"-")</f>
        <v>327.10071231975326</v>
      </c>
      <c r="L44" s="94">
        <f>IFERROR(IF($B$2="Tonnes",AppAn.Data!U167,(AppAn.Data!U167*ozton*AppAn.Data!U$6)/1000000),"-")</f>
        <v>332.60170269860077</v>
      </c>
      <c r="M44" s="94">
        <f>IFERROR(IF($B$2="Tonnes",AppAn.Data!V167,(AppAn.Data!V167*ozton*AppAn.Data!V$6)/1000000),"-")</f>
        <v>227.33386552218505</v>
      </c>
      <c r="N44" s="95" t="str">
        <f t="shared" si="0"/>
        <v>▼</v>
      </c>
      <c r="O44" s="96">
        <f t="shared" si="1"/>
        <v>-31.649819084602836</v>
      </c>
      <c r="P44" s="40"/>
      <c r="Q44" s="94">
        <f>IFERROR(IF($B$2="Tonnes",AppQt.Data!M192,(AppQt.Data!M192*ozton*AppQt.Data!M$7)/1000000),"-")</f>
        <v>23.46400139713845</v>
      </c>
      <c r="R44" s="94">
        <f>IFERROR(IF($B$2="Tonnes",AppQt.Data!N192,(AppQt.Data!N192*ozton*AppQt.Data!N$7)/1000000),"-")</f>
        <v>31.648541745389963</v>
      </c>
      <c r="S44" s="94">
        <f>IFERROR(IF($B$2="Tonnes",AppQt.Data!O192,(AppQt.Data!O192*ozton*AppQt.Data!O$7)/1000000),"-")</f>
        <v>34.123556227636072</v>
      </c>
      <c r="T44" s="94">
        <f>IFERROR(IF($B$2="Tonnes",AppQt.Data!P192,(AppQt.Data!P192*ozton*AppQt.Data!P$7)/1000000),"-")</f>
        <v>34.58121231150897</v>
      </c>
      <c r="U44" s="94">
        <f>IFERROR(IF($B$2="Tonnes",AppQt.Data!Q192,(AppQt.Data!Q192*ozton*AppQt.Data!Q$7)/1000000),"-")</f>
        <v>45.911298626071122</v>
      </c>
      <c r="V44" s="94">
        <f>IFERROR(IF($B$2="Tonnes",AppQt.Data!R192,(AppQt.Data!R192*ozton*AppQt.Data!R$7)/1000000),"-")</f>
        <v>47.370807491275912</v>
      </c>
      <c r="W44" s="94">
        <f>IFERROR(IF($B$2="Tonnes",AppQt.Data!S192,(AppQt.Data!S192*ozton*AppQt.Data!S$7)/1000000),"-")</f>
        <v>58.222814874412919</v>
      </c>
      <c r="X44" s="94">
        <f>IFERROR(IF($B$2="Tonnes",AppQt.Data!T192,(AppQt.Data!T192*ozton*AppQt.Data!T$7)/1000000),"-")</f>
        <v>66.342761039511203</v>
      </c>
      <c r="Y44" s="94">
        <f>IFERROR(IF($B$2="Tonnes",AppQt.Data!U192,(AppQt.Data!U192*ozton*AppQt.Data!U$7)/1000000),"-")</f>
        <v>48.919479542554427</v>
      </c>
      <c r="Z44" s="94">
        <f>IFERROR(IF($B$2="Tonnes",AppQt.Data!V192,(AppQt.Data!V192*ozton*AppQt.Data!V$7)/1000000),"-")</f>
        <v>61.53833827149424</v>
      </c>
      <c r="AA44" s="94">
        <f>IFERROR(IF($B$2="Tonnes",AppQt.Data!W192,(AppQt.Data!W192*ozton*AppQt.Data!W$7)/1000000),"-")</f>
        <v>62.334709194804965</v>
      </c>
      <c r="AB44" s="94">
        <f>IFERROR(IF($B$2="Tonnes",AppQt.Data!X192,(AppQt.Data!X192*ozton*AppQt.Data!X$7)/1000000),"-")</f>
        <v>86.697036008423311</v>
      </c>
      <c r="AC44" s="94">
        <f>IFERROR(IF($B$2="Tonnes",AppQt.Data!Y192,(AppQt.Data!Y192*ozton*AppQt.Data!Y$7)/1000000),"-")</f>
        <v>65.272890107773577</v>
      </c>
      <c r="AD44" s="94">
        <f>IFERROR(IF($B$2="Tonnes",AppQt.Data!Z192,(AppQt.Data!Z192*ozton*AppQt.Data!Z$7)/1000000),"-")</f>
        <v>74.219098393894342</v>
      </c>
      <c r="AE44" s="94">
        <f>IFERROR(IF($B$2="Tonnes",AppQt.Data!AA192,(AppQt.Data!AA192*ozton*AppQt.Data!AA$7)/1000000),"-")</f>
        <v>73.879323632265553</v>
      </c>
      <c r="AF44" s="94">
        <f>IFERROR(IF($B$2="Tonnes",AppQt.Data!AB192,(AppQt.Data!AB192*ozton*AppQt.Data!AB$7)/1000000),"-")</f>
        <v>95.711658846398961</v>
      </c>
      <c r="AG44" s="94">
        <f>IFERROR(IF($B$2="Tonnes",AppQt.Data!AC192,(AppQt.Data!AC192*ozton*AppQt.Data!AC$7)/1000000),"-")</f>
        <v>61.796962308468721</v>
      </c>
      <c r="AH44" s="94">
        <f>IFERROR(IF($B$2="Tonnes",AppQt.Data!AD192,(AppQt.Data!AD192*ozton*AppQt.Data!AD$7)/1000000),"-")</f>
        <v>67.238726474368633</v>
      </c>
      <c r="AI44" s="94">
        <f>IFERROR(IF($B$2="Tonnes",AppQt.Data!AE192,(AppQt.Data!AE192*ozton*AppQt.Data!AE$7)/1000000),"-")</f>
        <v>64.489681982928261</v>
      </c>
      <c r="AJ44" s="94">
        <f>IFERROR(IF($B$2="Tonnes",AppQt.Data!AF192,(AppQt.Data!AF192*ozton*AppQt.Data!AF$7)/1000000),"-")</f>
        <v>84.559731399970474</v>
      </c>
      <c r="AK44" s="94">
        <f>IFERROR(IF($B$2="Tonnes",AppQt.Data!AG192,(AppQt.Data!AG192*ozton*AppQt.Data!AG$7)/1000000),"-")</f>
        <v>60.859805418148653</v>
      </c>
      <c r="AL44" s="94">
        <f>IFERROR(IF($B$2="Tonnes",AppQt.Data!AH192,(AppQt.Data!AH192*ozton*AppQt.Data!AH$7)/1000000),"-")</f>
        <v>63.665282151240092</v>
      </c>
      <c r="AM44" s="94">
        <f>IFERROR(IF($B$2="Tonnes",AppQt.Data!AI192,(AppQt.Data!AI192*ozton*AppQt.Data!AI$7)/1000000),"-")</f>
        <v>70.736938369792199</v>
      </c>
      <c r="AN44" s="94">
        <f>IFERROR(IF($B$2="Tonnes",AppQt.Data!AJ192,(AppQt.Data!AJ192*ozton*AppQt.Data!AJ$7)/1000000),"-")</f>
        <v>88.329568800039624</v>
      </c>
      <c r="AO44" s="94">
        <f>IFERROR(IF($B$2="Tonnes",AppQt.Data!AK192,(AppQt.Data!AK192*ozton*AppQt.Data!AK$7)/1000000),"-")</f>
        <v>65.397620289561189</v>
      </c>
      <c r="AP44" s="94">
        <f>IFERROR(IF($B$2="Tonnes",AppQt.Data!AL192,(AppQt.Data!AL192*ozton*AppQt.Data!AL$7)/1000000),"-")</f>
        <v>68.434834459532453</v>
      </c>
      <c r="AQ44" s="94">
        <f>IFERROR(IF($B$2="Tonnes",AppQt.Data!AM192,(AppQt.Data!AM192*ozton*AppQt.Data!AM$7)/1000000),"-")</f>
        <v>61.88617934142377</v>
      </c>
      <c r="AR44" s="94">
        <f>IFERROR(IF($B$2="Tonnes",AppQt.Data!AN192,(AppQt.Data!AN192*ozton*AppQt.Data!AN$7)/1000000),"-")</f>
        <v>82.807134841998163</v>
      </c>
      <c r="AS44" s="94">
        <f>IFERROR(IF($B$2="Tonnes",AppQt.Data!AO192,(AppQt.Data!AO192*ozton*AppQt.Data!AO$7)/1000000),"-")</f>
        <v>62.768586123987973</v>
      </c>
      <c r="AT44" s="94">
        <f>IFERROR(IF($B$2="Tonnes",AppQt.Data!AP192,(AppQt.Data!AP192*ozton*AppQt.Data!AP$7)/1000000),"-")</f>
        <v>73.574508382402854</v>
      </c>
      <c r="AU44" s="94">
        <f>IFERROR(IF($B$2="Tonnes",AppQt.Data!AQ192,(AppQt.Data!AQ192*ozton*AppQt.Data!AQ$7)/1000000),"-")</f>
        <v>69.717625860490614</v>
      </c>
      <c r="AV44" s="94">
        <f>IFERROR(IF($B$2="Tonnes",AppQt.Data!AR192,(AppQt.Data!AR192*ozton*AppQt.Data!AR$7)/1000000),"-")</f>
        <v>84.118204845136944</v>
      </c>
      <c r="AW44" s="94">
        <f>IFERROR(IF($B$2="Tonnes",AppQt.Data!AS192,(AppQt.Data!AS192*ozton*AppQt.Data!AS$7)/1000000),"-")</f>
        <v>74.379819346713987</v>
      </c>
      <c r="AX44" s="94">
        <f>IFERROR(IF($B$2="Tonnes",AppQt.Data!AT192,(AppQt.Data!AT192*ozton*AppQt.Data!AT$7)/1000000),"-")</f>
        <v>75.724790861890256</v>
      </c>
      <c r="AY44" s="94">
        <f>IFERROR(IF($B$2="Tonnes",AppQt.Data!AU192,(AppQt.Data!AU192*ozton*AppQt.Data!AU$7)/1000000),"-")</f>
        <v>83.456463365139257</v>
      </c>
      <c r="AZ44" s="94">
        <f>IFERROR(IF($B$2="Tonnes",AppQt.Data!AV192,(AppQt.Data!AV192*ozton*AppQt.Data!AV$7)/1000000),"-")</f>
        <v>93.539638746009757</v>
      </c>
      <c r="BA44" s="94">
        <f>IFERROR(IF($B$2="Tonnes",AppQt.Data!AW192,(AppQt.Data!AW192*ozton*AppQt.Data!AW$7)/1000000),"-")</f>
        <v>73.77200870882632</v>
      </c>
      <c r="BB44" s="94">
        <f>IFERROR(IF($B$2="Tonnes",AppQt.Data!AX192,(AppQt.Data!AX192*ozton*AppQt.Data!AX$7)/1000000),"-")</f>
        <v>81.93795611895851</v>
      </c>
      <c r="BC44" s="94">
        <f>IFERROR(IF($B$2="Tonnes",AppQt.Data!AY192,(AppQt.Data!AY192*ozton*AppQt.Data!AY$7)/1000000),"-")</f>
        <v>76.769821688044658</v>
      </c>
      <c r="BD44" s="94">
        <f>IFERROR(IF($B$2="Tonnes",AppQt.Data!AZ192,(AppQt.Data!AZ192*ozton*AppQt.Data!AZ$7)/1000000),"-")</f>
        <v>100.12191618277132</v>
      </c>
      <c r="BE44" s="94">
        <f>IFERROR(IF($B$2="Tonnes",AppQt.Data!BA192,(AppQt.Data!BA192*ozton*AppQt.Data!BA$7)/1000000),"-")</f>
        <v>70.339480393698295</v>
      </c>
      <c r="BF44" s="94">
        <f>IFERROR(IF($B$2="Tonnes",AppQt.Data!BB192,(AppQt.Data!BB192*ozton*AppQt.Data!BB$7)/1000000),"-")</f>
        <v>38.629740706566309</v>
      </c>
      <c r="BG44" s="94">
        <f>IFERROR(IF($B$2="Tonnes",AppQt.Data!BC192,(AppQt.Data!BC192*ozton*AppQt.Data!BC$7)/1000000),"-")</f>
        <v>48.273054118992121</v>
      </c>
      <c r="BH44" s="94">
        <f>IFERROR(IF($B$2="Tonnes",AppQt.Data!BD192,(AppQt.Data!BD192*ozton*AppQt.Data!BD$7)/1000000),"-")</f>
        <v>70.091590302928324</v>
      </c>
      <c r="BI44" s="94">
        <f>IFERROR(IF($B$2="Tonnes",AppQt.Data!BE192,(AppQt.Data!BE192*ozton*AppQt.Data!BE$7)/1000000),"-")</f>
        <v>57.069624403759349</v>
      </c>
      <c r="BJ44" s="94">
        <f>IFERROR(IF($B$2="Tonnes",AppQt.Data!BF192,(AppQt.Data!BF192*ozton*AppQt.Data!BF$7)/1000000),"-")</f>
        <v>55.472643461935661</v>
      </c>
      <c r="BK44" s="94">
        <f>IFERROR(IF($B$2="Tonnes",AppQt.Data!BG192,(AppQt.Data!BG192*ozton*AppQt.Data!BG$7)/1000000),"-")</f>
        <v>53.519213970766486</v>
      </c>
      <c r="BL44" s="95" t="str">
        <f t="shared" si="2"/>
        <v>▲</v>
      </c>
      <c r="BM44" s="96">
        <f t="shared" si="3"/>
        <v>10.867677522210805</v>
      </c>
    </row>
    <row r="45" spans="1:65" ht="12.75" customHeight="1" x14ac:dyDescent="0.2">
      <c r="A45" s="40"/>
      <c r="B45" s="104" t="s">
        <v>105</v>
      </c>
      <c r="C45" s="98">
        <f>IFERROR(IF($B$2="Tonnes",AppAn.Data!L168,(AppAn.Data!L168*ozton*AppAn.Data!L$6)/1000000),"-")</f>
        <v>3261.3629556996693</v>
      </c>
      <c r="D45" s="98">
        <f>IFERROR(IF($B$2="Tonnes",AppAn.Data!M168,(AppAn.Data!M168*ozton*AppAn.Data!M$6)/1000000),"-")</f>
        <v>3606.0642464730281</v>
      </c>
      <c r="E45" s="98">
        <f>IFERROR(IF($B$2="Tonnes",AppAn.Data!N168,(AppAn.Data!N168*ozton*AppAn.Data!N$6)/1000000),"-")</f>
        <v>3479.2372844895986</v>
      </c>
      <c r="F45" s="98">
        <f>IFERROR(IF($B$2="Tonnes",AppAn.Data!O168,(AppAn.Data!O168*ozton*AppAn.Data!O$6)/1000000),"-")</f>
        <v>4454.9825457660427</v>
      </c>
      <c r="G45" s="98">
        <f>IFERROR(IF($B$2="Tonnes",AppAn.Data!P168,(AppAn.Data!P168*ozton*AppAn.Data!P$6)/1000000),"-")</f>
        <v>3599.7092064472772</v>
      </c>
      <c r="H45" s="98">
        <f>IFERROR(IF($B$2="Tonnes",AppAn.Data!Q168,(AppAn.Data!Q168*ozton*AppAn.Data!Q$6)/1000000),"-")</f>
        <v>3551.2912072524532</v>
      </c>
      <c r="I45" s="98">
        <f>IFERROR(IF($B$2="Tonnes",AppAn.Data!R168,(AppAn.Data!R168*ozton*AppAn.Data!R$6)/1000000),"-")</f>
        <v>3176.9797630899529</v>
      </c>
      <c r="J45" s="98">
        <f>IFERROR(IF($B$2="Tonnes",AppAn.Data!S168,(AppAn.Data!S168*ozton*AppAn.Data!S$6)/1000000),"-")</f>
        <v>3284.9083580061524</v>
      </c>
      <c r="K45" s="98">
        <f>IFERROR(IF($B$2="Tonnes",AppAn.Data!T168,(AppAn.Data!T168*ozton*AppAn.Data!T$6)/1000000),"-")</f>
        <v>3338.7539171772455</v>
      </c>
      <c r="L45" s="98">
        <f>IFERROR(IF($B$2="Tonnes",AppAn.Data!U168,(AppAn.Data!U168*ozton*AppAn.Data!U$6)/1000000),"-")</f>
        <v>2989.8462948008469</v>
      </c>
      <c r="M45" s="98">
        <f>IFERROR(IF($B$2="Tonnes",AppAn.Data!V168,(AppAn.Data!V168*ozton*AppAn.Data!V$6)/1000000),"-")</f>
        <v>2300.7054626321515</v>
      </c>
      <c r="N45" s="99" t="str">
        <f t="shared" si="0"/>
        <v>▼</v>
      </c>
      <c r="O45" s="100">
        <f t="shared" si="1"/>
        <v>-23.049373252634009</v>
      </c>
      <c r="P45" s="40"/>
      <c r="Q45" s="98">
        <f>IFERROR(IF($B$2="Tonnes",AppQt.Data!M193,(AppQt.Data!M193*ozton*AppQt.Data!M$7)/1000000),"-")</f>
        <v>786.99518634752053</v>
      </c>
      <c r="R45" s="98">
        <f>IFERROR(IF($B$2="Tonnes",AppQt.Data!N193,(AppQt.Data!N193*ozton*AppQt.Data!N$7)/1000000),"-")</f>
        <v>728.94242262427952</v>
      </c>
      <c r="S45" s="98">
        <f>IFERROR(IF($B$2="Tonnes",AppQt.Data!O193,(AppQt.Data!O193*ozton*AppQt.Data!O$7)/1000000),"-")</f>
        <v>840.89396839223105</v>
      </c>
      <c r="T45" s="98">
        <f>IFERROR(IF($B$2="Tonnes",AppQt.Data!P193,(AppQt.Data!P193*ozton*AppQt.Data!P$7)/1000000),"-")</f>
        <v>904.53137833563915</v>
      </c>
      <c r="U45" s="98">
        <f>IFERROR(IF($B$2="Tonnes",AppQt.Data!Q193,(AppQt.Data!Q193*ozton*AppQt.Data!Q$7)/1000000),"-")</f>
        <v>976.35026854265675</v>
      </c>
      <c r="V45" s="98">
        <f>IFERROR(IF($B$2="Tonnes",AppQt.Data!R193,(AppQt.Data!R193*ozton*AppQt.Data!R$7)/1000000),"-")</f>
        <v>856.51097080687418</v>
      </c>
      <c r="W45" s="98">
        <f>IFERROR(IF($B$2="Tonnes",AppQt.Data!S193,(AppQt.Data!S193*ozton*AppQt.Data!S$7)/1000000),"-")</f>
        <v>902.62101119226088</v>
      </c>
      <c r="X45" s="98">
        <f>IFERROR(IF($B$2="Tonnes",AppQt.Data!T193,(AppQt.Data!T193*ozton*AppQt.Data!T$7)/1000000),"-")</f>
        <v>870.58199593123641</v>
      </c>
      <c r="Y45" s="98">
        <f>IFERROR(IF($B$2="Tonnes",AppQt.Data!U193,(AppQt.Data!U193*ozton*AppQt.Data!U$7)/1000000),"-")</f>
        <v>887.57220170577193</v>
      </c>
      <c r="Z45" s="98">
        <f>IFERROR(IF($B$2="Tonnes",AppQt.Data!V193,(AppQt.Data!V193*ozton*AppQt.Data!V$7)/1000000),"-")</f>
        <v>795.89744090889826</v>
      </c>
      <c r="AA45" s="98">
        <f>IFERROR(IF($B$2="Tonnes",AppQt.Data!W193,(AppQt.Data!W193*ozton*AppQt.Data!W$7)/1000000),"-")</f>
        <v>822.67432735899342</v>
      </c>
      <c r="AB45" s="98">
        <f>IFERROR(IF($B$2="Tonnes",AppQt.Data!X193,(AppQt.Data!X193*ozton*AppQt.Data!X$7)/1000000),"-")</f>
        <v>973.09331451593334</v>
      </c>
      <c r="AC45" s="98">
        <f>IFERROR(IF($B$2="Tonnes",AppQt.Data!Y193,(AppQt.Data!Y193*ozton*AppQt.Data!Y$7)/1000000),"-")</f>
        <v>1058.7043216622919</v>
      </c>
      <c r="AD45" s="98">
        <f>IFERROR(IF($B$2="Tonnes",AppQt.Data!Z193,(AppQt.Data!Z193*ozton*AppQt.Data!Z$7)/1000000),"-")</f>
        <v>1433.0073767480824</v>
      </c>
      <c r="AE45" s="98">
        <f>IFERROR(IF($B$2="Tonnes",AppQt.Data!AA193,(AppQt.Data!AA193*ozton*AppQt.Data!AA$7)/1000000),"-")</f>
        <v>975.23595286443617</v>
      </c>
      <c r="AF45" s="98">
        <f>IFERROR(IF($B$2="Tonnes",AppQt.Data!AB193,(AppQt.Data!AB193*ozton*AppQt.Data!AB$7)/1000000),"-")</f>
        <v>988.03489449123344</v>
      </c>
      <c r="AG45" s="98">
        <f>IFERROR(IF($B$2="Tonnes",AppQt.Data!AC193,(AppQt.Data!AC193*ozton*AppQt.Data!AC$7)/1000000),"-")</f>
        <v>919.96364524173623</v>
      </c>
      <c r="AH45" s="98">
        <f>IFERROR(IF($B$2="Tonnes",AppQt.Data!AD193,(AppQt.Data!AD193*ozton*AppQt.Data!AD$7)/1000000),"-")</f>
        <v>851.55843050138242</v>
      </c>
      <c r="AI45" s="98">
        <f>IFERROR(IF($B$2="Tonnes",AppQt.Data!AE193,(AppQt.Data!AE193*ozton*AppQt.Data!AE$7)/1000000),"-")</f>
        <v>850.85080063970645</v>
      </c>
      <c r="AJ45" s="98">
        <f>IFERROR(IF($B$2="Tonnes",AppQt.Data!AF193,(AppQt.Data!AF193*ozton*AppQt.Data!AF$7)/1000000),"-")</f>
        <v>977.33633006445189</v>
      </c>
      <c r="AK45" s="98">
        <f>IFERROR(IF($B$2="Tonnes",AppQt.Data!AG193,(AppQt.Data!AG193*ozton*AppQt.Data!AG$7)/1000000),"-")</f>
        <v>882.54539138898394</v>
      </c>
      <c r="AL45" s="98">
        <f>IFERROR(IF($B$2="Tonnes",AppQt.Data!AH193,(AppQt.Data!AH193*ozton*AppQt.Data!AH$7)/1000000),"-")</f>
        <v>751.50205209157184</v>
      </c>
      <c r="AM45" s="98">
        <f>IFERROR(IF($B$2="Tonnes",AppQt.Data!AI193,(AppQt.Data!AI193*ozton*AppQt.Data!AI$7)/1000000),"-")</f>
        <v>946.48149569510156</v>
      </c>
      <c r="AN45" s="98">
        <f>IFERROR(IF($B$2="Tonnes",AppQt.Data!AJ193,(AppQt.Data!AJ193*ozton*AppQt.Data!AJ$7)/1000000),"-")</f>
        <v>970.76226807679518</v>
      </c>
      <c r="AO45" s="98">
        <f>IFERROR(IF($B$2="Tonnes",AppQt.Data!AK193,(AppQt.Data!AK193*ozton*AppQt.Data!AK$7)/1000000),"-")</f>
        <v>763.75581754960399</v>
      </c>
      <c r="AP45" s="98">
        <f>IFERROR(IF($B$2="Tonnes",AppQt.Data!AL193,(AppQt.Data!AL193*ozton*AppQt.Data!AL$7)/1000000),"-")</f>
        <v>682.77490242333477</v>
      </c>
      <c r="AQ45" s="98">
        <f>IFERROR(IF($B$2="Tonnes",AppQt.Data!AM193,(AppQt.Data!AM193*ozton*AppQt.Data!AM$7)/1000000),"-")</f>
        <v>707.72140946758543</v>
      </c>
      <c r="AR45" s="98">
        <f>IFERROR(IF($B$2="Tonnes",AppQt.Data!AN193,(AppQt.Data!AN193*ozton*AppQt.Data!AN$7)/1000000),"-")</f>
        <v>1022.7276336494301</v>
      </c>
      <c r="AS45" s="98">
        <f>IFERROR(IF($B$2="Tonnes",AppQt.Data!AO193,(AppQt.Data!AO193*ozton*AppQt.Data!AO$7)/1000000),"-")</f>
        <v>832.85349397308573</v>
      </c>
      <c r="AT45" s="98">
        <f>IFERROR(IF($B$2="Tonnes",AppQt.Data!AP193,(AppQt.Data!AP193*ozton*AppQt.Data!AP$7)/1000000),"-")</f>
        <v>780.5685337080613</v>
      </c>
      <c r="AU45" s="98">
        <f>IFERROR(IF($B$2="Tonnes",AppQt.Data!AQ193,(AppQt.Data!AQ193*ozton*AppQt.Data!AQ$7)/1000000),"-")</f>
        <v>747.43362605561401</v>
      </c>
      <c r="AV45" s="98">
        <f>IFERROR(IF($B$2="Tonnes",AppQt.Data!AR193,(AppQt.Data!AR193*ozton*AppQt.Data!AR$7)/1000000),"-")</f>
        <v>924.05270426939069</v>
      </c>
      <c r="AW45" s="98">
        <f>IFERROR(IF($B$2="Tonnes",AppQt.Data!AS193,(AppQt.Data!AS193*ozton*AppQt.Data!AS$7)/1000000),"-")</f>
        <v>790.29731955273394</v>
      </c>
      <c r="AX45" s="98">
        <f>IFERROR(IF($B$2="Tonnes",AppQt.Data!AT193,(AppQt.Data!AT193*ozton*AppQt.Data!AT$7)/1000000),"-")</f>
        <v>770.13289052986136</v>
      </c>
      <c r="AY45" s="98">
        <f>IFERROR(IF($B$2="Tonnes",AppQt.Data!AU193,(AppQt.Data!AU193*ozton*AppQt.Data!AU$7)/1000000),"-")</f>
        <v>845.30770154292998</v>
      </c>
      <c r="AZ45" s="98">
        <f>IFERROR(IF($B$2="Tonnes",AppQt.Data!AV193,(AppQt.Data!AV193*ozton*AppQt.Data!AV$7)/1000000),"-")</f>
        <v>933.01600555172126</v>
      </c>
      <c r="BA45" s="98">
        <f>IFERROR(IF($B$2="Tonnes",AppQt.Data!AW193,(AppQt.Data!AW193*ozton*AppQt.Data!AW$7)/1000000),"-")</f>
        <v>792.52254094945692</v>
      </c>
      <c r="BB45" s="98">
        <f>IFERROR(IF($B$2="Tonnes",AppQt.Data!AX193,(AppQt.Data!AX193*ozton*AppQt.Data!AX$7)/1000000),"-")</f>
        <v>748.84190457725981</v>
      </c>
      <c r="BC45" s="98">
        <f>IFERROR(IF($B$2="Tonnes",AppQt.Data!AY193,(AppQt.Data!AY193*ozton*AppQt.Data!AY$7)/1000000),"-")</f>
        <v>618.23552149629995</v>
      </c>
      <c r="BD45" s="98">
        <f>IFERROR(IF($B$2="Tonnes",AppQt.Data!AZ193,(AppQt.Data!AZ193*ozton*AppQt.Data!AZ$7)/1000000),"-")</f>
        <v>830.24632777783154</v>
      </c>
      <c r="BE45" s="98">
        <f>IFERROR(IF($B$2="Tonnes",AppQt.Data!BA193,(AppQt.Data!BA193*ozton*AppQt.Data!BA$7)/1000000),"-")</f>
        <v>566.12411963272291</v>
      </c>
      <c r="BF45" s="98">
        <f>IFERROR(IF($B$2="Tonnes",AppQt.Data!BB193,(AppQt.Data!BB193*ozton*AppQt.Data!BB$7)/1000000),"-")</f>
        <v>401.2225427786077</v>
      </c>
      <c r="BG45" s="98">
        <f>IFERROR(IF($B$2="Tonnes",AppQt.Data!BC193,(AppQt.Data!BC193*ozton*AppQt.Data!BC$7)/1000000),"-")</f>
        <v>553.89376301041784</v>
      </c>
      <c r="BH45" s="98">
        <f>IFERROR(IF($B$2="Tonnes",AppQt.Data!BD193,(AppQt.Data!BD193*ozton*AppQt.Data!BD$7)/1000000),"-")</f>
        <v>779.46503721040312</v>
      </c>
      <c r="BI45" s="98">
        <f>IFERROR(IF($B$2="Tonnes",AppQt.Data!BE193,(AppQt.Data!BE193*ozton*AppQt.Data!BE$7)/1000000),"-")</f>
        <v>835.98189506930203</v>
      </c>
      <c r="BJ45" s="98">
        <f>IFERROR(IF($B$2="Tonnes",AppQt.Data!BF193,(AppQt.Data!BF193*ozton*AppQt.Data!BF$7)/1000000),"-")</f>
        <v>639.73584090063832</v>
      </c>
      <c r="BK45" s="98">
        <f>IFERROR(IF($B$2="Tonnes",AppQt.Data!BG193,(AppQt.Data!BG193*ozton*AppQt.Data!BG$7)/1000000),"-")</f>
        <v>704.31563082435991</v>
      </c>
      <c r="BL45" s="99" t="str">
        <f t="shared" si="2"/>
        <v>▲</v>
      </c>
      <c r="BM45" s="100">
        <f t="shared" si="3"/>
        <v>27.157169453650788</v>
      </c>
    </row>
    <row r="46" spans="1:65" ht="12.75" customHeight="1" x14ac:dyDescent="0.2">
      <c r="A46" s="68"/>
      <c r="B46" s="58" t="s">
        <v>249</v>
      </c>
      <c r="P46" s="68"/>
      <c r="Q46" s="68"/>
      <c r="R46" s="68"/>
      <c r="S46" s="68"/>
      <c r="T46" s="68"/>
      <c r="U46" s="68"/>
      <c r="V46" s="68"/>
      <c r="W46" s="68"/>
      <c r="X46" s="68"/>
      <c r="Y46" s="68"/>
      <c r="Z46" s="68"/>
      <c r="AA46" s="68"/>
      <c r="AB46" s="68"/>
      <c r="AC46" s="68"/>
      <c r="AD46" s="68"/>
      <c r="AE46" s="68"/>
      <c r="AF46" s="68"/>
      <c r="AG46" s="68"/>
      <c r="AH46" s="68"/>
      <c r="AI46" s="68"/>
      <c r="AJ46" s="68"/>
      <c r="AK46" s="68"/>
      <c r="AL46" s="68"/>
    </row>
    <row r="47" spans="1:65" ht="12.75" customHeight="1" x14ac:dyDescent="0.2">
      <c r="A47" s="68"/>
      <c r="P47" s="68"/>
      <c r="Q47" s="68"/>
      <c r="R47" s="68"/>
      <c r="S47" s="68"/>
      <c r="T47" s="68"/>
      <c r="U47" s="68"/>
      <c r="V47" s="68"/>
      <c r="W47" s="68"/>
      <c r="X47" s="68"/>
      <c r="Y47" s="68"/>
      <c r="Z47" s="68"/>
      <c r="AA47" s="68"/>
      <c r="AB47" s="68"/>
      <c r="AC47" s="68"/>
      <c r="AD47" s="68"/>
      <c r="AE47" s="68"/>
      <c r="AF47" s="68"/>
      <c r="AG47" s="68"/>
      <c r="AH47" s="68"/>
      <c r="AI47" s="68"/>
      <c r="AJ47" s="68"/>
      <c r="AK47" s="68"/>
      <c r="AL47" s="68"/>
    </row>
    <row r="48" spans="1:65" ht="12.75" customHeight="1" x14ac:dyDescent="0.2">
      <c r="A48" s="68"/>
      <c r="P48" s="68"/>
      <c r="Q48" s="68"/>
      <c r="R48" s="68"/>
      <c r="S48" s="68"/>
      <c r="T48" s="68"/>
      <c r="U48" s="68"/>
      <c r="V48" s="68"/>
      <c r="W48" s="68"/>
      <c r="X48" s="68"/>
      <c r="Y48" s="68"/>
      <c r="Z48" s="68"/>
      <c r="AA48" s="68"/>
      <c r="AB48" s="68"/>
      <c r="AC48" s="68"/>
      <c r="AD48" s="68"/>
      <c r="AE48" s="68"/>
      <c r="AF48" s="68"/>
      <c r="AG48" s="68"/>
      <c r="AH48" s="68"/>
      <c r="AI48" s="68"/>
      <c r="AJ48" s="68"/>
      <c r="AK48" s="68"/>
      <c r="AL48" s="68"/>
    </row>
    <row r="49" spans="1:38" ht="12.75" customHeight="1" x14ac:dyDescent="0.2">
      <c r="A49" s="68"/>
      <c r="P49" s="68"/>
      <c r="Q49" s="68"/>
      <c r="R49" s="68"/>
      <c r="S49" s="68"/>
      <c r="T49" s="68"/>
      <c r="U49" s="68"/>
      <c r="V49" s="68"/>
      <c r="W49" s="68"/>
      <c r="X49" s="68"/>
      <c r="Y49" s="68"/>
      <c r="Z49" s="68"/>
      <c r="AA49" s="68"/>
      <c r="AB49" s="68"/>
      <c r="AC49" s="68"/>
      <c r="AD49" s="68"/>
      <c r="AE49" s="68"/>
      <c r="AF49" s="68"/>
      <c r="AG49" s="68"/>
      <c r="AH49" s="68"/>
      <c r="AI49" s="68"/>
      <c r="AJ49" s="68"/>
      <c r="AK49" s="68"/>
      <c r="AL49" s="68"/>
    </row>
    <row r="50" spans="1:38" ht="12.75" customHeight="1" x14ac:dyDescent="0.2">
      <c r="A50" s="68"/>
      <c r="P50" s="68"/>
      <c r="Q50" s="68"/>
      <c r="R50" s="68"/>
      <c r="S50" s="68"/>
      <c r="T50" s="68"/>
      <c r="U50" s="68"/>
      <c r="V50" s="68"/>
      <c r="W50" s="68"/>
      <c r="X50" s="68"/>
      <c r="Y50" s="68"/>
      <c r="Z50" s="68"/>
      <c r="AA50" s="68"/>
      <c r="AB50" s="68"/>
      <c r="AC50" s="68"/>
      <c r="AD50" s="68"/>
      <c r="AE50" s="68"/>
      <c r="AF50" s="68"/>
      <c r="AG50" s="68"/>
      <c r="AH50" s="68"/>
      <c r="AI50" s="68"/>
      <c r="AJ50" s="68"/>
      <c r="AK50" s="68"/>
      <c r="AL50" s="68"/>
    </row>
    <row r="51" spans="1:38" ht="12.75" customHeight="1" x14ac:dyDescent="0.2">
      <c r="A51" s="68"/>
      <c r="P51" s="68"/>
      <c r="Q51" s="68"/>
      <c r="R51" s="68"/>
      <c r="S51" s="68"/>
      <c r="T51" s="68"/>
      <c r="U51" s="68"/>
      <c r="V51" s="68"/>
      <c r="W51" s="68"/>
      <c r="X51" s="68"/>
      <c r="Y51" s="68"/>
      <c r="Z51" s="68"/>
      <c r="AA51" s="68"/>
      <c r="AB51" s="68"/>
      <c r="AC51" s="68"/>
      <c r="AD51" s="68"/>
      <c r="AE51" s="68"/>
      <c r="AF51" s="68"/>
      <c r="AG51" s="68"/>
      <c r="AH51" s="68"/>
      <c r="AI51" s="68"/>
      <c r="AJ51" s="68"/>
      <c r="AK51" s="68"/>
      <c r="AL51" s="68"/>
    </row>
    <row r="52" spans="1:38" ht="12.75" customHeight="1" x14ac:dyDescent="0.2">
      <c r="A52" s="68"/>
      <c r="P52" s="68"/>
      <c r="Q52" s="68"/>
      <c r="R52" s="68"/>
      <c r="S52" s="68"/>
      <c r="T52" s="68"/>
      <c r="U52" s="68"/>
      <c r="V52" s="68"/>
      <c r="W52" s="68"/>
      <c r="X52" s="68"/>
      <c r="Y52" s="68"/>
      <c r="Z52" s="68"/>
      <c r="AA52" s="68"/>
      <c r="AB52" s="68"/>
      <c r="AC52" s="68"/>
      <c r="AD52" s="68"/>
      <c r="AE52" s="68"/>
      <c r="AF52" s="68"/>
      <c r="AG52" s="68"/>
      <c r="AH52" s="68"/>
      <c r="AI52" s="68"/>
      <c r="AJ52" s="68"/>
      <c r="AK52" s="68"/>
      <c r="AL52" s="68"/>
    </row>
    <row r="53" spans="1:38" ht="12.75" customHeight="1" x14ac:dyDescent="0.2">
      <c r="A53" s="68"/>
      <c r="P53" s="68"/>
      <c r="Q53" s="68"/>
      <c r="R53" s="68"/>
      <c r="S53" s="68"/>
      <c r="T53" s="68"/>
      <c r="U53" s="68"/>
      <c r="V53" s="68"/>
      <c r="W53" s="68"/>
      <c r="X53" s="68"/>
      <c r="Y53" s="68"/>
      <c r="Z53" s="68"/>
      <c r="AA53" s="68"/>
      <c r="AB53" s="68"/>
      <c r="AC53" s="68"/>
      <c r="AD53" s="68"/>
      <c r="AE53" s="68"/>
      <c r="AF53" s="68"/>
      <c r="AG53" s="68"/>
      <c r="AH53" s="68"/>
      <c r="AI53" s="68"/>
      <c r="AJ53" s="68"/>
      <c r="AK53" s="68"/>
      <c r="AL53" s="68"/>
    </row>
    <row r="54" spans="1:38" ht="12.75" customHeight="1" x14ac:dyDescent="0.2">
      <c r="A54" s="68"/>
      <c r="P54" s="68"/>
      <c r="Q54" s="68"/>
      <c r="R54" s="68"/>
      <c r="S54" s="68"/>
      <c r="T54" s="68"/>
      <c r="U54" s="68"/>
      <c r="V54" s="68"/>
      <c r="W54" s="68"/>
      <c r="X54" s="68"/>
      <c r="Y54" s="68"/>
      <c r="Z54" s="68"/>
      <c r="AA54" s="68"/>
      <c r="AB54" s="68"/>
      <c r="AC54" s="68"/>
      <c r="AD54" s="68"/>
      <c r="AE54" s="68"/>
      <c r="AF54" s="68"/>
      <c r="AG54" s="68"/>
      <c r="AH54" s="68"/>
      <c r="AI54" s="68"/>
      <c r="AJ54" s="68"/>
      <c r="AK54" s="68"/>
      <c r="AL54" s="68"/>
    </row>
    <row r="55" spans="1:38" ht="12.75" customHeight="1" x14ac:dyDescent="0.2">
      <c r="A55" s="68"/>
      <c r="P55" s="68"/>
      <c r="Q55" s="68"/>
      <c r="R55" s="68"/>
      <c r="S55" s="68"/>
      <c r="T55" s="68"/>
      <c r="U55" s="68"/>
      <c r="V55" s="68"/>
      <c r="W55" s="68"/>
      <c r="X55" s="68"/>
      <c r="Y55" s="68"/>
      <c r="Z55" s="68"/>
      <c r="AA55" s="68"/>
      <c r="AB55" s="68"/>
      <c r="AC55" s="68"/>
      <c r="AD55" s="68"/>
      <c r="AE55" s="68"/>
      <c r="AF55" s="68"/>
      <c r="AG55" s="68"/>
      <c r="AH55" s="68"/>
      <c r="AI55" s="68"/>
      <c r="AJ55" s="68"/>
      <c r="AK55" s="68"/>
      <c r="AL55" s="68"/>
    </row>
    <row r="56" spans="1:38" ht="12.75" customHeight="1" x14ac:dyDescent="0.2">
      <c r="A56" s="68"/>
      <c r="P56" s="68"/>
      <c r="Q56" s="68"/>
      <c r="R56" s="68"/>
      <c r="S56" s="68"/>
      <c r="T56" s="68"/>
      <c r="U56" s="68"/>
      <c r="V56" s="68"/>
      <c r="W56" s="68"/>
      <c r="X56" s="68"/>
      <c r="Y56" s="68"/>
      <c r="Z56" s="68"/>
      <c r="AA56" s="68"/>
      <c r="AB56" s="68"/>
      <c r="AC56" s="68"/>
      <c r="AD56" s="68"/>
      <c r="AE56" s="68"/>
      <c r="AF56" s="68"/>
      <c r="AG56" s="68"/>
      <c r="AH56" s="68"/>
      <c r="AI56" s="68"/>
      <c r="AJ56" s="68"/>
      <c r="AK56" s="68"/>
      <c r="AL56" s="68"/>
    </row>
    <row r="57" spans="1:38" ht="12.75" customHeight="1" x14ac:dyDescent="0.2">
      <c r="A57" s="68"/>
      <c r="P57" s="68"/>
      <c r="Q57" s="68"/>
      <c r="R57" s="68"/>
      <c r="S57" s="68"/>
      <c r="T57" s="68"/>
      <c r="U57" s="68"/>
      <c r="V57" s="68"/>
      <c r="W57" s="68"/>
      <c r="X57" s="68"/>
      <c r="Y57" s="68"/>
      <c r="Z57" s="68"/>
      <c r="AA57" s="68"/>
      <c r="AB57" s="68"/>
      <c r="AC57" s="68"/>
      <c r="AD57" s="68"/>
      <c r="AE57" s="68"/>
      <c r="AF57" s="68"/>
      <c r="AG57" s="68"/>
      <c r="AH57" s="68"/>
      <c r="AI57" s="68"/>
      <c r="AJ57" s="68"/>
      <c r="AK57" s="68"/>
      <c r="AL57" s="68"/>
    </row>
    <row r="58" spans="1:38" ht="12.75" customHeight="1" x14ac:dyDescent="0.2">
      <c r="A58" s="68"/>
      <c r="P58" s="68"/>
      <c r="Q58" s="68"/>
      <c r="R58" s="68"/>
      <c r="S58" s="68"/>
      <c r="T58" s="68"/>
      <c r="U58" s="68"/>
      <c r="V58" s="68"/>
      <c r="W58" s="68"/>
      <c r="X58" s="68"/>
      <c r="Y58" s="68"/>
      <c r="Z58" s="68"/>
      <c r="AA58" s="68"/>
      <c r="AB58" s="68"/>
      <c r="AC58" s="68"/>
      <c r="AD58" s="68"/>
      <c r="AE58" s="68"/>
      <c r="AF58" s="68"/>
      <c r="AG58" s="68"/>
      <c r="AH58" s="68"/>
      <c r="AI58" s="68"/>
      <c r="AJ58" s="68"/>
      <c r="AK58" s="68"/>
      <c r="AL58" s="68"/>
    </row>
    <row r="59" spans="1:38" ht="12.75" customHeight="1" x14ac:dyDescent="0.2">
      <c r="A59" s="68"/>
      <c r="P59" s="68"/>
      <c r="Q59" s="68"/>
      <c r="R59" s="68"/>
      <c r="S59" s="68"/>
      <c r="T59" s="68"/>
      <c r="U59" s="68"/>
      <c r="V59" s="68"/>
      <c r="W59" s="68"/>
      <c r="X59" s="68"/>
      <c r="Y59" s="68"/>
      <c r="Z59" s="68"/>
      <c r="AA59" s="68"/>
      <c r="AB59" s="68"/>
      <c r="AC59" s="68"/>
      <c r="AD59" s="68"/>
      <c r="AE59" s="68"/>
      <c r="AF59" s="68"/>
      <c r="AG59" s="68"/>
      <c r="AH59" s="68"/>
      <c r="AI59" s="68"/>
      <c r="AJ59" s="68"/>
      <c r="AK59" s="68"/>
      <c r="AL59" s="68"/>
    </row>
    <row r="60" spans="1:38" ht="12.75" customHeight="1" x14ac:dyDescent="0.2">
      <c r="A60" s="68"/>
      <c r="P60" s="68"/>
      <c r="Q60" s="68"/>
      <c r="R60" s="68"/>
      <c r="S60" s="68"/>
      <c r="T60" s="68"/>
      <c r="U60" s="68"/>
      <c r="V60" s="68"/>
      <c r="W60" s="68"/>
      <c r="X60" s="68"/>
      <c r="Y60" s="68"/>
      <c r="Z60" s="68"/>
      <c r="AA60" s="68"/>
      <c r="AB60" s="68"/>
      <c r="AC60" s="68"/>
      <c r="AD60" s="68"/>
      <c r="AE60" s="68"/>
      <c r="AF60" s="68"/>
      <c r="AG60" s="68"/>
      <c r="AH60" s="68"/>
      <c r="AI60" s="68"/>
      <c r="AJ60" s="68"/>
      <c r="AK60" s="68"/>
      <c r="AL60" s="68"/>
    </row>
    <row r="61" spans="1:38" ht="12.75" customHeight="1" x14ac:dyDescent="0.2">
      <c r="A61" s="68"/>
      <c r="P61" s="68"/>
      <c r="Q61" s="68"/>
      <c r="R61" s="68"/>
      <c r="S61" s="68"/>
      <c r="T61" s="68"/>
      <c r="U61" s="68"/>
      <c r="V61" s="68"/>
      <c r="W61" s="68"/>
      <c r="X61" s="68"/>
      <c r="Y61" s="68"/>
      <c r="Z61" s="68"/>
      <c r="AA61" s="68"/>
      <c r="AB61" s="68"/>
      <c r="AC61" s="68"/>
      <c r="AD61" s="68"/>
      <c r="AE61" s="68"/>
      <c r="AF61" s="68"/>
      <c r="AG61" s="68"/>
      <c r="AH61" s="68"/>
      <c r="AI61" s="68"/>
      <c r="AJ61" s="68"/>
      <c r="AK61" s="68"/>
      <c r="AL61" s="68"/>
    </row>
    <row r="62" spans="1:38" ht="12.75" customHeight="1" x14ac:dyDescent="0.2">
      <c r="A62" s="68"/>
      <c r="P62" s="68"/>
      <c r="Q62" s="68"/>
      <c r="R62" s="68"/>
      <c r="S62" s="68"/>
      <c r="T62" s="68"/>
      <c r="U62" s="68"/>
      <c r="V62" s="68"/>
      <c r="W62" s="68"/>
      <c r="X62" s="68"/>
      <c r="Y62" s="68"/>
      <c r="Z62" s="68"/>
      <c r="AA62" s="68"/>
      <c r="AB62" s="68"/>
      <c r="AC62" s="68"/>
      <c r="AD62" s="68"/>
      <c r="AE62" s="68"/>
      <c r="AF62" s="68"/>
      <c r="AG62" s="68"/>
      <c r="AH62" s="68"/>
      <c r="AI62" s="68"/>
      <c r="AJ62" s="68"/>
      <c r="AK62" s="68"/>
      <c r="AL62" s="68"/>
    </row>
    <row r="63" spans="1:38" ht="12.75" customHeight="1" x14ac:dyDescent="0.2">
      <c r="A63" s="68"/>
      <c r="P63" s="68"/>
      <c r="Q63" s="68"/>
      <c r="R63" s="68"/>
      <c r="S63" s="68"/>
      <c r="T63" s="68"/>
      <c r="U63" s="68"/>
      <c r="V63" s="68"/>
      <c r="W63" s="68"/>
      <c r="X63" s="68"/>
      <c r="Y63" s="68"/>
      <c r="Z63" s="68"/>
      <c r="AA63" s="68"/>
      <c r="AB63" s="68"/>
      <c r="AC63" s="68"/>
      <c r="AD63" s="68"/>
      <c r="AE63" s="68"/>
      <c r="AF63" s="68"/>
      <c r="AG63" s="68"/>
      <c r="AH63" s="68"/>
      <c r="AI63" s="68"/>
      <c r="AJ63" s="68"/>
      <c r="AK63" s="68"/>
      <c r="AL63" s="68"/>
    </row>
    <row r="64" spans="1:38" ht="12.75" customHeight="1" x14ac:dyDescent="0.2">
      <c r="A64" s="68"/>
      <c r="P64" s="68"/>
      <c r="Q64" s="68"/>
      <c r="R64" s="68"/>
      <c r="S64" s="68"/>
      <c r="T64" s="68"/>
      <c r="U64" s="68"/>
      <c r="V64" s="68"/>
      <c r="W64" s="68"/>
      <c r="X64" s="68"/>
      <c r="Y64" s="68"/>
      <c r="Z64" s="68"/>
      <c r="AA64" s="68"/>
      <c r="AB64" s="68"/>
      <c r="AC64" s="68"/>
      <c r="AD64" s="68"/>
      <c r="AE64" s="68"/>
      <c r="AF64" s="68"/>
      <c r="AG64" s="68"/>
      <c r="AH64" s="68"/>
      <c r="AI64" s="68"/>
      <c r="AJ64" s="68"/>
      <c r="AK64" s="68"/>
      <c r="AL64" s="68"/>
    </row>
    <row r="65" spans="1:38" ht="12.75" customHeight="1" x14ac:dyDescent="0.2">
      <c r="A65" s="68"/>
      <c r="P65" s="68"/>
      <c r="Q65" s="68"/>
      <c r="R65" s="68"/>
      <c r="S65" s="68"/>
      <c r="T65" s="68"/>
      <c r="U65" s="68"/>
      <c r="V65" s="68"/>
      <c r="W65" s="68"/>
      <c r="X65" s="68"/>
      <c r="Y65" s="68"/>
      <c r="Z65" s="68"/>
      <c r="AA65" s="68"/>
      <c r="AB65" s="68"/>
      <c r="AC65" s="68"/>
      <c r="AD65" s="68"/>
      <c r="AE65" s="68"/>
      <c r="AF65" s="68"/>
      <c r="AG65" s="68"/>
      <c r="AH65" s="68"/>
      <c r="AI65" s="68"/>
      <c r="AJ65" s="68"/>
      <c r="AK65" s="68"/>
      <c r="AL65" s="68"/>
    </row>
    <row r="66" spans="1:38" ht="12.75" customHeight="1" x14ac:dyDescent="0.2">
      <c r="A66" s="68"/>
      <c r="P66" s="68"/>
      <c r="Q66" s="68"/>
      <c r="R66" s="68"/>
      <c r="S66" s="68"/>
      <c r="T66" s="68"/>
      <c r="U66" s="68"/>
      <c r="V66" s="68"/>
      <c r="W66" s="68"/>
      <c r="X66" s="68"/>
      <c r="Y66" s="68"/>
      <c r="Z66" s="68"/>
      <c r="AA66" s="68"/>
      <c r="AB66" s="68"/>
      <c r="AC66" s="68"/>
      <c r="AD66" s="68"/>
      <c r="AE66" s="68"/>
      <c r="AF66" s="68"/>
      <c r="AG66" s="68"/>
      <c r="AH66" s="68"/>
      <c r="AI66" s="68"/>
      <c r="AJ66" s="68"/>
      <c r="AK66" s="68"/>
      <c r="AL66" s="68"/>
    </row>
    <row r="67" spans="1:38" ht="12.75" customHeight="1" x14ac:dyDescent="0.2">
      <c r="A67" s="68"/>
      <c r="P67" s="68"/>
      <c r="Q67" s="68"/>
      <c r="R67" s="68"/>
      <c r="S67" s="68"/>
      <c r="T67" s="68"/>
      <c r="U67" s="68"/>
      <c r="V67" s="68"/>
      <c r="W67" s="68"/>
      <c r="X67" s="68"/>
      <c r="Y67" s="68"/>
      <c r="Z67" s="68"/>
      <c r="AA67" s="68"/>
      <c r="AB67" s="68"/>
      <c r="AC67" s="68"/>
      <c r="AD67" s="68"/>
      <c r="AE67" s="68"/>
      <c r="AF67" s="68"/>
      <c r="AG67" s="68"/>
      <c r="AH67" s="68"/>
      <c r="AI67" s="68"/>
      <c r="AJ67" s="68"/>
      <c r="AK67" s="68"/>
      <c r="AL67" s="68"/>
    </row>
    <row r="68" spans="1:38" ht="12.75" customHeight="1" x14ac:dyDescent="0.2">
      <c r="A68" s="68"/>
      <c r="P68" s="68"/>
      <c r="Q68" s="68"/>
      <c r="R68" s="68"/>
      <c r="S68" s="68"/>
      <c r="T68" s="68"/>
      <c r="U68" s="68"/>
      <c r="V68" s="68"/>
      <c r="W68" s="68"/>
      <c r="X68" s="68"/>
      <c r="Y68" s="68"/>
      <c r="Z68" s="68"/>
      <c r="AA68" s="68"/>
      <c r="AB68" s="68"/>
      <c r="AC68" s="68"/>
      <c r="AD68" s="68"/>
      <c r="AE68" s="68"/>
      <c r="AF68" s="68"/>
      <c r="AG68" s="68"/>
      <c r="AH68" s="68"/>
      <c r="AI68" s="68"/>
      <c r="AJ68" s="68"/>
      <c r="AK68" s="68"/>
      <c r="AL68" s="68"/>
    </row>
    <row r="69" spans="1:38" ht="12.75" customHeight="1" x14ac:dyDescent="0.2">
      <c r="A69" s="68"/>
      <c r="P69" s="68"/>
      <c r="Q69" s="68"/>
      <c r="R69" s="68"/>
      <c r="S69" s="68"/>
      <c r="T69" s="68"/>
      <c r="U69" s="68"/>
      <c r="V69" s="68"/>
      <c r="W69" s="68"/>
      <c r="X69" s="68"/>
      <c r="Y69" s="68"/>
      <c r="Z69" s="68"/>
      <c r="AA69" s="68"/>
      <c r="AB69" s="68"/>
      <c r="AC69" s="68"/>
      <c r="AD69" s="68"/>
      <c r="AE69" s="68"/>
      <c r="AF69" s="68"/>
      <c r="AG69" s="68"/>
      <c r="AH69" s="68"/>
      <c r="AI69" s="68"/>
      <c r="AJ69" s="68"/>
      <c r="AK69" s="68"/>
      <c r="AL69" s="68"/>
    </row>
    <row r="70" spans="1:38" ht="12.75" customHeight="1" x14ac:dyDescent="0.2">
      <c r="A70" s="68"/>
      <c r="P70" s="68"/>
      <c r="Q70" s="68"/>
      <c r="R70" s="68"/>
      <c r="S70" s="68"/>
      <c r="T70" s="68"/>
      <c r="U70" s="68"/>
      <c r="V70" s="68"/>
      <c r="W70" s="68"/>
      <c r="X70" s="68"/>
      <c r="Y70" s="68"/>
      <c r="Z70" s="68"/>
      <c r="AA70" s="68"/>
      <c r="AB70" s="68"/>
      <c r="AC70" s="68"/>
      <c r="AD70" s="68"/>
      <c r="AE70" s="68"/>
      <c r="AF70" s="68"/>
      <c r="AG70" s="68"/>
      <c r="AH70" s="68"/>
      <c r="AI70" s="68"/>
      <c r="AJ70" s="68"/>
      <c r="AK70" s="68"/>
      <c r="AL70" s="68"/>
    </row>
    <row r="71" spans="1:38" ht="12.75" customHeight="1" x14ac:dyDescent="0.2">
      <c r="A71" s="68"/>
      <c r="P71" s="68"/>
      <c r="Q71" s="68"/>
      <c r="R71" s="68"/>
      <c r="S71" s="68"/>
      <c r="T71" s="68"/>
      <c r="U71" s="68"/>
      <c r="V71" s="68"/>
      <c r="W71" s="68"/>
      <c r="X71" s="68"/>
      <c r="Y71" s="68"/>
      <c r="Z71" s="68"/>
      <c r="AA71" s="68"/>
      <c r="AB71" s="68"/>
      <c r="AC71" s="68"/>
      <c r="AD71" s="68"/>
      <c r="AE71" s="68"/>
      <c r="AF71" s="68"/>
      <c r="AG71" s="68"/>
      <c r="AH71" s="68"/>
      <c r="AI71" s="68"/>
      <c r="AJ71" s="68"/>
      <c r="AK71" s="68"/>
      <c r="AL71" s="68"/>
    </row>
    <row r="72" spans="1:38" ht="12.75" customHeight="1" x14ac:dyDescent="0.2">
      <c r="A72" s="68"/>
      <c r="P72" s="68"/>
      <c r="Q72" s="68"/>
      <c r="R72" s="68"/>
      <c r="S72" s="68"/>
      <c r="T72" s="68"/>
      <c r="U72" s="68"/>
      <c r="V72" s="68"/>
      <c r="W72" s="68"/>
      <c r="X72" s="68"/>
      <c r="Y72" s="68"/>
      <c r="Z72" s="68"/>
      <c r="AA72" s="68"/>
      <c r="AB72" s="68"/>
      <c r="AC72" s="68"/>
      <c r="AD72" s="68"/>
      <c r="AE72" s="68"/>
      <c r="AF72" s="68"/>
      <c r="AG72" s="68"/>
      <c r="AH72" s="68"/>
      <c r="AI72" s="68"/>
      <c r="AJ72" s="68"/>
      <c r="AK72" s="68"/>
      <c r="AL72" s="68"/>
    </row>
    <row r="73" spans="1:38" ht="12.75" customHeight="1" x14ac:dyDescent="0.2">
      <c r="A73" s="68"/>
      <c r="P73" s="68"/>
      <c r="Q73" s="68"/>
      <c r="R73" s="68"/>
      <c r="S73" s="68"/>
      <c r="T73" s="68"/>
      <c r="U73" s="68"/>
      <c r="V73" s="68"/>
      <c r="W73" s="68"/>
      <c r="X73" s="68"/>
      <c r="Y73" s="68"/>
      <c r="Z73" s="68"/>
      <c r="AA73" s="68"/>
      <c r="AB73" s="68"/>
      <c r="AC73" s="68"/>
      <c r="AD73" s="68"/>
      <c r="AE73" s="68"/>
      <c r="AF73" s="68"/>
      <c r="AG73" s="68"/>
      <c r="AH73" s="68"/>
      <c r="AI73" s="68"/>
      <c r="AJ73" s="68"/>
      <c r="AK73" s="68"/>
      <c r="AL73" s="68"/>
    </row>
    <row r="74" spans="1:38" ht="12.75" customHeight="1" x14ac:dyDescent="0.2">
      <c r="A74" s="68"/>
      <c r="P74" s="68"/>
      <c r="Q74" s="68"/>
      <c r="R74" s="68"/>
      <c r="S74" s="68"/>
      <c r="T74" s="68"/>
      <c r="U74" s="68"/>
      <c r="V74" s="68"/>
      <c r="W74" s="68"/>
      <c r="X74" s="68"/>
      <c r="Y74" s="68"/>
      <c r="Z74" s="68"/>
      <c r="AA74" s="68"/>
      <c r="AB74" s="68"/>
      <c r="AC74" s="68"/>
      <c r="AD74" s="68"/>
      <c r="AE74" s="68"/>
      <c r="AF74" s="68"/>
      <c r="AG74" s="68"/>
      <c r="AH74" s="68"/>
      <c r="AI74" s="68"/>
      <c r="AJ74" s="68"/>
      <c r="AK74" s="68"/>
      <c r="AL74" s="68"/>
    </row>
    <row r="75" spans="1:38" ht="12.75" customHeight="1" x14ac:dyDescent="0.2">
      <c r="A75" s="68"/>
      <c r="P75" s="68"/>
      <c r="Q75" s="68"/>
      <c r="R75" s="68"/>
      <c r="S75" s="68"/>
      <c r="T75" s="68"/>
      <c r="U75" s="68"/>
      <c r="V75" s="68"/>
      <c r="W75" s="68"/>
      <c r="X75" s="68"/>
      <c r="Y75" s="68"/>
      <c r="Z75" s="68"/>
      <c r="AA75" s="68"/>
      <c r="AB75" s="68"/>
      <c r="AC75" s="68"/>
      <c r="AD75" s="68"/>
      <c r="AE75" s="68"/>
      <c r="AF75" s="68"/>
      <c r="AG75" s="68"/>
      <c r="AH75" s="68"/>
      <c r="AI75" s="68"/>
      <c r="AJ75" s="68"/>
      <c r="AK75" s="68"/>
      <c r="AL75" s="68"/>
    </row>
    <row r="76" spans="1:38" ht="12.75" customHeight="1" x14ac:dyDescent="0.2">
      <c r="A76" s="68"/>
      <c r="P76" s="68"/>
      <c r="Q76" s="68"/>
      <c r="R76" s="68"/>
      <c r="S76" s="68"/>
      <c r="T76" s="68"/>
      <c r="U76" s="68"/>
      <c r="V76" s="68"/>
      <c r="W76" s="68"/>
      <c r="X76" s="68"/>
      <c r="Y76" s="68"/>
      <c r="Z76" s="68"/>
      <c r="AA76" s="68"/>
      <c r="AB76" s="68"/>
      <c r="AC76" s="68"/>
      <c r="AD76" s="68"/>
      <c r="AE76" s="68"/>
      <c r="AF76" s="68"/>
      <c r="AG76" s="68"/>
      <c r="AH76" s="68"/>
      <c r="AI76" s="68"/>
      <c r="AJ76" s="68"/>
      <c r="AK76" s="68"/>
      <c r="AL76" s="68"/>
    </row>
    <row r="77" spans="1:38" ht="12.75" customHeight="1" x14ac:dyDescent="0.2">
      <c r="A77" s="68"/>
      <c r="P77" s="68"/>
      <c r="Q77" s="68"/>
      <c r="R77" s="68"/>
      <c r="S77" s="68"/>
      <c r="T77" s="68"/>
      <c r="U77" s="68"/>
      <c r="V77" s="68"/>
      <c r="W77" s="68"/>
      <c r="X77" s="68"/>
      <c r="Y77" s="68"/>
      <c r="Z77" s="68"/>
      <c r="AA77" s="68"/>
      <c r="AB77" s="68"/>
      <c r="AC77" s="68"/>
      <c r="AD77" s="68"/>
      <c r="AE77" s="68"/>
      <c r="AF77" s="68"/>
      <c r="AG77" s="68"/>
      <c r="AH77" s="68"/>
      <c r="AI77" s="68"/>
      <c r="AJ77" s="68"/>
      <c r="AK77" s="68"/>
      <c r="AL77" s="68"/>
    </row>
    <row r="78" spans="1:38" ht="12.75" customHeight="1" x14ac:dyDescent="0.2">
      <c r="A78" s="68"/>
      <c r="P78" s="68"/>
      <c r="Q78" s="68"/>
      <c r="R78" s="68"/>
      <c r="S78" s="68"/>
      <c r="T78" s="68"/>
      <c r="U78" s="68"/>
      <c r="V78" s="68"/>
      <c r="W78" s="68"/>
      <c r="X78" s="68"/>
      <c r="Y78" s="68"/>
      <c r="Z78" s="68"/>
      <c r="AA78" s="68"/>
      <c r="AB78" s="68"/>
      <c r="AC78" s="68"/>
      <c r="AD78" s="68"/>
      <c r="AE78" s="68"/>
      <c r="AF78" s="68"/>
      <c r="AG78" s="68"/>
      <c r="AH78" s="68"/>
      <c r="AI78" s="68"/>
      <c r="AJ78" s="68"/>
      <c r="AK78" s="68"/>
      <c r="AL78" s="68"/>
    </row>
    <row r="79" spans="1:38" ht="12.75" customHeight="1" x14ac:dyDescent="0.2">
      <c r="A79" s="68"/>
      <c r="P79" s="68"/>
      <c r="Q79" s="68"/>
      <c r="R79" s="68"/>
      <c r="S79" s="68"/>
      <c r="T79" s="68"/>
      <c r="U79" s="68"/>
      <c r="V79" s="68"/>
      <c r="W79" s="68"/>
      <c r="X79" s="68"/>
      <c r="Y79" s="68"/>
      <c r="Z79" s="68"/>
      <c r="AA79" s="68"/>
      <c r="AB79" s="68"/>
      <c r="AC79" s="68"/>
      <c r="AD79" s="68"/>
      <c r="AE79" s="68"/>
      <c r="AF79" s="68"/>
      <c r="AG79" s="68"/>
      <c r="AH79" s="68"/>
      <c r="AI79" s="68"/>
      <c r="AJ79" s="68"/>
      <c r="AK79" s="68"/>
      <c r="AL79" s="68"/>
    </row>
    <row r="80" spans="1:38" ht="12.75" customHeight="1" x14ac:dyDescent="0.2">
      <c r="A80" s="68"/>
      <c r="P80" s="68"/>
      <c r="Q80" s="68"/>
      <c r="R80" s="68"/>
      <c r="S80" s="68"/>
      <c r="T80" s="68"/>
      <c r="U80" s="68"/>
      <c r="V80" s="68"/>
      <c r="W80" s="68"/>
      <c r="X80" s="68"/>
      <c r="Y80" s="68"/>
      <c r="Z80" s="68"/>
      <c r="AA80" s="68"/>
      <c r="AB80" s="68"/>
      <c r="AC80" s="68"/>
      <c r="AD80" s="68"/>
      <c r="AE80" s="68"/>
      <c r="AF80" s="68"/>
      <c r="AG80" s="68"/>
      <c r="AH80" s="68"/>
      <c r="AI80" s="68"/>
      <c r="AJ80" s="68"/>
      <c r="AK80" s="68"/>
      <c r="AL80" s="68"/>
    </row>
    <row r="81" spans="1:38" ht="12.75" customHeight="1" x14ac:dyDescent="0.2">
      <c r="A81" s="68"/>
      <c r="P81" s="68"/>
      <c r="Q81" s="68"/>
      <c r="R81" s="68"/>
      <c r="S81" s="68"/>
      <c r="T81" s="68"/>
      <c r="U81" s="68"/>
      <c r="V81" s="68"/>
      <c r="W81" s="68"/>
      <c r="X81" s="68"/>
      <c r="Y81" s="68"/>
      <c r="Z81" s="68"/>
      <c r="AA81" s="68"/>
      <c r="AB81" s="68"/>
      <c r="AC81" s="68"/>
      <c r="AD81" s="68"/>
      <c r="AE81" s="68"/>
      <c r="AF81" s="68"/>
      <c r="AG81" s="68"/>
      <c r="AH81" s="68"/>
      <c r="AI81" s="68"/>
      <c r="AJ81" s="68"/>
      <c r="AK81" s="68"/>
      <c r="AL81" s="68"/>
    </row>
    <row r="82" spans="1:38" ht="12.75" customHeight="1" x14ac:dyDescent="0.2">
      <c r="A82" s="68"/>
      <c r="P82" s="68"/>
      <c r="Q82" s="68"/>
      <c r="R82" s="68"/>
      <c r="S82" s="68"/>
      <c r="T82" s="68"/>
      <c r="U82" s="68"/>
      <c r="V82" s="68"/>
      <c r="W82" s="68"/>
      <c r="X82" s="68"/>
      <c r="Y82" s="68"/>
      <c r="Z82" s="68"/>
      <c r="AA82" s="68"/>
      <c r="AB82" s="68"/>
      <c r="AC82" s="68"/>
      <c r="AD82" s="68"/>
      <c r="AE82" s="68"/>
      <c r="AF82" s="68"/>
      <c r="AG82" s="68"/>
      <c r="AH82" s="68"/>
      <c r="AI82" s="68"/>
      <c r="AJ82" s="68"/>
      <c r="AK82" s="68"/>
      <c r="AL82" s="68"/>
    </row>
    <row r="83" spans="1:38" ht="12.75" customHeight="1" x14ac:dyDescent="0.2">
      <c r="A83" s="68"/>
      <c r="P83" s="68"/>
      <c r="Q83" s="68"/>
      <c r="R83" s="68"/>
      <c r="S83" s="68"/>
      <c r="T83" s="68"/>
      <c r="U83" s="68"/>
      <c r="V83" s="68"/>
      <c r="W83" s="68"/>
      <c r="X83" s="68"/>
      <c r="Y83" s="68"/>
      <c r="Z83" s="68"/>
      <c r="AA83" s="68"/>
      <c r="AB83" s="68"/>
      <c r="AC83" s="68"/>
      <c r="AD83" s="68"/>
      <c r="AE83" s="68"/>
      <c r="AF83" s="68"/>
      <c r="AG83" s="68"/>
      <c r="AH83" s="68"/>
      <c r="AI83" s="68"/>
      <c r="AJ83" s="68"/>
      <c r="AK83" s="68"/>
      <c r="AL83" s="68"/>
    </row>
    <row r="84" spans="1:38" ht="12.75" customHeight="1" x14ac:dyDescent="0.2">
      <c r="A84" s="68"/>
      <c r="P84" s="68"/>
      <c r="Q84" s="68"/>
      <c r="R84" s="68"/>
      <c r="S84" s="68"/>
      <c r="T84" s="68"/>
      <c r="U84" s="68"/>
      <c r="V84" s="68"/>
      <c r="W84" s="68"/>
      <c r="X84" s="68"/>
      <c r="Y84" s="68"/>
      <c r="Z84" s="68"/>
      <c r="AA84" s="68"/>
      <c r="AB84" s="68"/>
      <c r="AC84" s="68"/>
      <c r="AD84" s="68"/>
      <c r="AE84" s="68"/>
      <c r="AF84" s="68"/>
      <c r="AG84" s="68"/>
      <c r="AH84" s="68"/>
      <c r="AI84" s="68"/>
      <c r="AJ84" s="68"/>
      <c r="AK84" s="68"/>
      <c r="AL84" s="68"/>
    </row>
    <row r="85" spans="1:38" ht="12.75" customHeight="1" x14ac:dyDescent="0.2">
      <c r="A85" s="68"/>
      <c r="P85" s="68"/>
      <c r="Q85" s="68"/>
      <c r="R85" s="68"/>
      <c r="S85" s="68"/>
      <c r="T85" s="68"/>
      <c r="U85" s="68"/>
      <c r="V85" s="68"/>
      <c r="W85" s="68"/>
      <c r="X85" s="68"/>
      <c r="Y85" s="68"/>
      <c r="Z85" s="68"/>
      <c r="AA85" s="68"/>
      <c r="AB85" s="68"/>
      <c r="AC85" s="68"/>
      <c r="AD85" s="68"/>
      <c r="AE85" s="68"/>
      <c r="AF85" s="68"/>
      <c r="AG85" s="68"/>
      <c r="AH85" s="68"/>
      <c r="AI85" s="68"/>
      <c r="AJ85" s="68"/>
      <c r="AK85" s="68"/>
      <c r="AL85" s="68"/>
    </row>
    <row r="86" spans="1:38" ht="12.75" customHeight="1" x14ac:dyDescent="0.2">
      <c r="A86" s="68"/>
      <c r="P86" s="68"/>
      <c r="Q86" s="68"/>
      <c r="R86" s="68"/>
      <c r="S86" s="68"/>
      <c r="T86" s="68"/>
      <c r="U86" s="68"/>
      <c r="V86" s="68"/>
      <c r="W86" s="68"/>
      <c r="X86" s="68"/>
      <c r="Y86" s="68"/>
      <c r="Z86" s="68"/>
      <c r="AA86" s="68"/>
      <c r="AB86" s="68"/>
      <c r="AC86" s="68"/>
      <c r="AD86" s="68"/>
      <c r="AE86" s="68"/>
      <c r="AF86" s="68"/>
      <c r="AG86" s="68"/>
      <c r="AH86" s="68"/>
      <c r="AI86" s="68"/>
      <c r="AJ86" s="68"/>
      <c r="AK86" s="68"/>
      <c r="AL86" s="68"/>
    </row>
    <row r="87" spans="1:38" ht="12.75" customHeight="1" x14ac:dyDescent="0.2">
      <c r="A87" s="68"/>
      <c r="P87" s="68"/>
      <c r="Q87" s="68"/>
      <c r="R87" s="68"/>
      <c r="S87" s="68"/>
      <c r="T87" s="68"/>
      <c r="U87" s="68"/>
      <c r="V87" s="68"/>
      <c r="W87" s="68"/>
      <c r="X87" s="68"/>
      <c r="Y87" s="68"/>
      <c r="Z87" s="68"/>
      <c r="AA87" s="68"/>
      <c r="AB87" s="68"/>
      <c r="AC87" s="68"/>
      <c r="AD87" s="68"/>
      <c r="AE87" s="68"/>
      <c r="AF87" s="68"/>
      <c r="AG87" s="68"/>
      <c r="AH87" s="68"/>
      <c r="AI87" s="68"/>
      <c r="AJ87" s="68"/>
      <c r="AK87" s="68"/>
      <c r="AL87" s="68"/>
    </row>
    <row r="88" spans="1:38" ht="12.75" customHeight="1" x14ac:dyDescent="0.2">
      <c r="A88" s="68"/>
      <c r="P88" s="68"/>
      <c r="Q88" s="68"/>
      <c r="R88" s="68"/>
      <c r="S88" s="68"/>
      <c r="T88" s="68"/>
      <c r="U88" s="68"/>
      <c r="V88" s="68"/>
      <c r="W88" s="68"/>
      <c r="X88" s="68"/>
      <c r="Y88" s="68"/>
      <c r="Z88" s="68"/>
      <c r="AA88" s="68"/>
      <c r="AB88" s="68"/>
      <c r="AC88" s="68"/>
      <c r="AD88" s="68"/>
      <c r="AE88" s="68"/>
      <c r="AF88" s="68"/>
      <c r="AG88" s="68"/>
      <c r="AH88" s="68"/>
      <c r="AI88" s="68"/>
      <c r="AJ88" s="68"/>
      <c r="AK88" s="68"/>
      <c r="AL88" s="68"/>
    </row>
    <row r="89" spans="1:38" ht="12.75" customHeight="1" x14ac:dyDescent="0.2">
      <c r="A89" s="68"/>
      <c r="P89" s="68"/>
      <c r="Q89" s="68"/>
      <c r="R89" s="68"/>
      <c r="S89" s="68"/>
      <c r="T89" s="68"/>
      <c r="U89" s="68"/>
      <c r="V89" s="68"/>
      <c r="W89" s="68"/>
      <c r="X89" s="68"/>
      <c r="Y89" s="68"/>
      <c r="Z89" s="68"/>
      <c r="AA89" s="68"/>
      <c r="AB89" s="68"/>
      <c r="AC89" s="68"/>
      <c r="AD89" s="68"/>
      <c r="AE89" s="68"/>
      <c r="AF89" s="68"/>
      <c r="AG89" s="68"/>
      <c r="AH89" s="68"/>
      <c r="AI89" s="68"/>
      <c r="AJ89" s="68"/>
      <c r="AK89" s="68"/>
      <c r="AL89" s="68"/>
    </row>
    <row r="90" spans="1:38" ht="12.75" customHeight="1" x14ac:dyDescent="0.2">
      <c r="A90" s="68"/>
      <c r="P90" s="68"/>
      <c r="Q90" s="68"/>
      <c r="R90" s="68"/>
      <c r="S90" s="68"/>
      <c r="T90" s="68"/>
      <c r="U90" s="68"/>
      <c r="V90" s="68"/>
      <c r="W90" s="68"/>
      <c r="X90" s="68"/>
      <c r="Y90" s="68"/>
      <c r="Z90" s="68"/>
      <c r="AA90" s="68"/>
      <c r="AB90" s="68"/>
      <c r="AC90" s="68"/>
      <c r="AD90" s="68"/>
      <c r="AE90" s="68"/>
      <c r="AF90" s="68"/>
      <c r="AG90" s="68"/>
      <c r="AH90" s="68"/>
      <c r="AI90" s="68"/>
      <c r="AJ90" s="68"/>
      <c r="AK90" s="68"/>
      <c r="AL90" s="68"/>
    </row>
    <row r="91" spans="1:38" ht="12.75" customHeight="1" x14ac:dyDescent="0.2">
      <c r="A91" s="68"/>
      <c r="P91" s="68"/>
      <c r="Q91" s="68"/>
      <c r="R91" s="68"/>
      <c r="S91" s="68"/>
      <c r="T91" s="68"/>
      <c r="U91" s="68"/>
      <c r="V91" s="68"/>
      <c r="W91" s="68"/>
      <c r="X91" s="68"/>
      <c r="Y91" s="68"/>
      <c r="Z91" s="68"/>
      <c r="AA91" s="68"/>
      <c r="AB91" s="68"/>
      <c r="AC91" s="68"/>
      <c r="AD91" s="68"/>
      <c r="AE91" s="68"/>
      <c r="AF91" s="68"/>
      <c r="AG91" s="68"/>
      <c r="AH91" s="68"/>
      <c r="AI91" s="68"/>
      <c r="AJ91" s="68"/>
      <c r="AK91" s="68"/>
      <c r="AL91" s="68"/>
    </row>
    <row r="92" spans="1:38" ht="12.75" customHeight="1" x14ac:dyDescent="0.2">
      <c r="A92" s="68"/>
      <c r="P92" s="68"/>
      <c r="Q92" s="68"/>
      <c r="R92" s="68"/>
      <c r="S92" s="68"/>
      <c r="T92" s="68"/>
      <c r="U92" s="68"/>
      <c r="V92" s="68"/>
      <c r="W92" s="68"/>
      <c r="X92" s="68"/>
      <c r="Y92" s="68"/>
      <c r="Z92" s="68"/>
      <c r="AA92" s="68"/>
      <c r="AB92" s="68"/>
      <c r="AC92" s="68"/>
      <c r="AD92" s="68"/>
      <c r="AE92" s="68"/>
      <c r="AF92" s="68"/>
      <c r="AG92" s="68"/>
      <c r="AH92" s="68"/>
      <c r="AI92" s="68"/>
      <c r="AJ92" s="68"/>
      <c r="AK92" s="68"/>
      <c r="AL92" s="68"/>
    </row>
    <row r="93" spans="1:38" ht="12.75" customHeight="1" x14ac:dyDescent="0.2">
      <c r="A93" s="68"/>
      <c r="P93" s="68"/>
      <c r="Q93" s="68"/>
      <c r="R93" s="68"/>
      <c r="S93" s="68"/>
      <c r="T93" s="68"/>
      <c r="U93" s="68"/>
      <c r="V93" s="68"/>
      <c r="W93" s="68"/>
      <c r="X93" s="68"/>
      <c r="Y93" s="68"/>
      <c r="Z93" s="68"/>
      <c r="AA93" s="68"/>
      <c r="AB93" s="68"/>
      <c r="AC93" s="68"/>
      <c r="AD93" s="68"/>
      <c r="AE93" s="68"/>
      <c r="AF93" s="68"/>
      <c r="AG93" s="68"/>
      <c r="AH93" s="68"/>
      <c r="AI93" s="68"/>
      <c r="AJ93" s="68"/>
      <c r="AK93" s="68"/>
      <c r="AL93" s="68"/>
    </row>
    <row r="94" spans="1:38" ht="12.75" customHeight="1" x14ac:dyDescent="0.2">
      <c r="A94" s="68"/>
      <c r="P94" s="68"/>
      <c r="Q94" s="68"/>
      <c r="R94" s="68"/>
      <c r="S94" s="68"/>
      <c r="T94" s="68"/>
      <c r="U94" s="68"/>
      <c r="V94" s="68"/>
      <c r="W94" s="68"/>
      <c r="X94" s="68"/>
      <c r="Y94" s="68"/>
      <c r="Z94" s="68"/>
      <c r="AA94" s="68"/>
      <c r="AB94" s="68"/>
      <c r="AC94" s="68"/>
      <c r="AD94" s="68"/>
      <c r="AE94" s="68"/>
      <c r="AF94" s="68"/>
      <c r="AG94" s="68"/>
      <c r="AH94" s="68"/>
      <c r="AI94" s="68"/>
      <c r="AJ94" s="68"/>
      <c r="AK94" s="68"/>
      <c r="AL94" s="68"/>
    </row>
    <row r="95" spans="1:38" ht="12.75" customHeight="1" x14ac:dyDescent="0.2">
      <c r="A95" s="68"/>
      <c r="P95" s="68"/>
      <c r="Q95" s="68"/>
      <c r="R95" s="68"/>
      <c r="S95" s="68"/>
      <c r="T95" s="68"/>
      <c r="U95" s="68"/>
      <c r="V95" s="68"/>
      <c r="W95" s="68"/>
      <c r="X95" s="68"/>
      <c r="Y95" s="68"/>
      <c r="Z95" s="68"/>
      <c r="AA95" s="68"/>
      <c r="AB95" s="68"/>
      <c r="AC95" s="68"/>
      <c r="AD95" s="68"/>
      <c r="AE95" s="68"/>
      <c r="AF95" s="68"/>
      <c r="AG95" s="68"/>
      <c r="AH95" s="68"/>
      <c r="AI95" s="68"/>
      <c r="AJ95" s="68"/>
      <c r="AK95" s="68"/>
      <c r="AL95" s="68"/>
    </row>
    <row r="96" spans="1:38" ht="12.75" customHeight="1" x14ac:dyDescent="0.2">
      <c r="A96" s="68"/>
      <c r="P96" s="68"/>
      <c r="Q96" s="68"/>
      <c r="R96" s="68"/>
      <c r="S96" s="68"/>
      <c r="T96" s="68"/>
      <c r="U96" s="68"/>
      <c r="V96" s="68"/>
      <c r="W96" s="68"/>
      <c r="X96" s="68"/>
      <c r="Y96" s="68"/>
      <c r="Z96" s="68"/>
      <c r="AA96" s="68"/>
      <c r="AB96" s="68"/>
      <c r="AC96" s="68"/>
      <c r="AD96" s="68"/>
      <c r="AE96" s="68"/>
      <c r="AF96" s="68"/>
      <c r="AG96" s="68"/>
      <c r="AH96" s="68"/>
      <c r="AI96" s="68"/>
      <c r="AJ96" s="68"/>
      <c r="AK96" s="68"/>
      <c r="AL96" s="68"/>
    </row>
    <row r="97" spans="1:38" ht="12.75" customHeight="1" x14ac:dyDescent="0.2">
      <c r="A97" s="68"/>
      <c r="P97" s="68"/>
      <c r="Q97" s="68"/>
      <c r="R97" s="68"/>
      <c r="S97" s="68"/>
      <c r="T97" s="68"/>
      <c r="U97" s="68"/>
      <c r="V97" s="68"/>
      <c r="W97" s="68"/>
      <c r="X97" s="68"/>
      <c r="Y97" s="68"/>
      <c r="Z97" s="68"/>
      <c r="AA97" s="68"/>
      <c r="AB97" s="68"/>
      <c r="AC97" s="68"/>
      <c r="AD97" s="68"/>
      <c r="AE97" s="68"/>
      <c r="AF97" s="68"/>
      <c r="AG97" s="68"/>
      <c r="AH97" s="68"/>
      <c r="AI97" s="68"/>
      <c r="AJ97" s="68"/>
      <c r="AK97" s="68"/>
      <c r="AL97" s="68"/>
    </row>
    <row r="98" spans="1:38" ht="12.75" customHeight="1" x14ac:dyDescent="0.2">
      <c r="A98" s="68"/>
      <c r="P98" s="68"/>
      <c r="Q98" s="68"/>
      <c r="R98" s="68"/>
      <c r="S98" s="68"/>
      <c r="T98" s="68"/>
      <c r="U98" s="68"/>
      <c r="V98" s="68"/>
      <c r="W98" s="68"/>
      <c r="X98" s="68"/>
      <c r="Y98" s="68"/>
      <c r="Z98" s="68"/>
      <c r="AA98" s="68"/>
      <c r="AB98" s="68"/>
      <c r="AC98" s="68"/>
      <c r="AD98" s="68"/>
      <c r="AE98" s="68"/>
      <c r="AF98" s="68"/>
      <c r="AG98" s="68"/>
      <c r="AH98" s="68"/>
      <c r="AI98" s="68"/>
      <c r="AJ98" s="68"/>
      <c r="AK98" s="68"/>
      <c r="AL98" s="68"/>
    </row>
    <row r="99" spans="1:38" ht="12.75" customHeight="1" x14ac:dyDescent="0.2">
      <c r="A99" s="68"/>
      <c r="P99" s="68"/>
      <c r="Q99" s="68"/>
      <c r="R99" s="68"/>
      <c r="S99" s="68"/>
      <c r="T99" s="68"/>
      <c r="U99" s="68"/>
      <c r="V99" s="68"/>
      <c r="W99" s="68"/>
      <c r="X99" s="68"/>
      <c r="Y99" s="68"/>
      <c r="Z99" s="68"/>
      <c r="AA99" s="68"/>
      <c r="AB99" s="68"/>
      <c r="AC99" s="68"/>
      <c r="AD99" s="68"/>
      <c r="AE99" s="68"/>
      <c r="AF99" s="68"/>
      <c r="AG99" s="68"/>
      <c r="AH99" s="68"/>
      <c r="AI99" s="68"/>
      <c r="AJ99" s="68"/>
      <c r="AK99" s="68"/>
      <c r="AL99" s="68"/>
    </row>
    <row r="100" spans="1:38" ht="12.75" customHeight="1" x14ac:dyDescent="0.2">
      <c r="A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row>
    <row r="101" spans="1:38" ht="12.75" customHeight="1" x14ac:dyDescent="0.2">
      <c r="A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row>
    <row r="102" spans="1:38" ht="12.75" customHeight="1" x14ac:dyDescent="0.2">
      <c r="A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row>
    <row r="103" spans="1:38" ht="12.75" customHeight="1" x14ac:dyDescent="0.2">
      <c r="A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row>
    <row r="104" spans="1:38" ht="12.75" customHeight="1" x14ac:dyDescent="0.2">
      <c r="A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row>
    <row r="105" spans="1:38" ht="12.75" customHeight="1" x14ac:dyDescent="0.2">
      <c r="A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row>
    <row r="106" spans="1:38" ht="12.75" customHeight="1" x14ac:dyDescent="0.2">
      <c r="A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row>
    <row r="107" spans="1:38" ht="12.75" customHeight="1" x14ac:dyDescent="0.2">
      <c r="A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row>
    <row r="108" spans="1:38" ht="12.75" customHeight="1" x14ac:dyDescent="0.2">
      <c r="A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row>
    <row r="109" spans="1:38" ht="12.75" customHeight="1" x14ac:dyDescent="0.2">
      <c r="A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row>
    <row r="110" spans="1:38" ht="12.75" customHeight="1" x14ac:dyDescent="0.2">
      <c r="A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row>
    <row r="111" spans="1:38" ht="12.75" customHeight="1" x14ac:dyDescent="0.2">
      <c r="A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row>
    <row r="112" spans="1:38" ht="12.75" customHeight="1" x14ac:dyDescent="0.2">
      <c r="A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row>
    <row r="113" spans="1:38" ht="12.75" customHeight="1" x14ac:dyDescent="0.2">
      <c r="A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row>
    <row r="114" spans="1:38" ht="12.75" customHeight="1" x14ac:dyDescent="0.2">
      <c r="A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row>
    <row r="115" spans="1:38" ht="12.75" customHeight="1" x14ac:dyDescent="0.2">
      <c r="A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row>
    <row r="116" spans="1:38" ht="12.75" customHeight="1" x14ac:dyDescent="0.2">
      <c r="A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row>
    <row r="117" spans="1:38" ht="12.75" customHeight="1" x14ac:dyDescent="0.2">
      <c r="A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row>
    <row r="118" spans="1:38" ht="12.75" customHeight="1" x14ac:dyDescent="0.2">
      <c r="A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row>
    <row r="119" spans="1:38" ht="12.75" customHeight="1" x14ac:dyDescent="0.2">
      <c r="A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row>
    <row r="120" spans="1:38" ht="12.75" customHeight="1" x14ac:dyDescent="0.2">
      <c r="A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row>
    <row r="121" spans="1:38" ht="12.75" customHeight="1" x14ac:dyDescent="0.2">
      <c r="A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row>
    <row r="122" spans="1:38" ht="12.75" customHeight="1" x14ac:dyDescent="0.2">
      <c r="A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row>
    <row r="123" spans="1:38" ht="12.75" customHeight="1" x14ac:dyDescent="0.2">
      <c r="A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row>
    <row r="124" spans="1:38" ht="12.75" customHeight="1" x14ac:dyDescent="0.2">
      <c r="A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row>
    <row r="125" spans="1:38" ht="12.75" customHeight="1" x14ac:dyDescent="0.2">
      <c r="A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row>
    <row r="126" spans="1:38" ht="12.75" customHeight="1" x14ac:dyDescent="0.2">
      <c r="A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row>
    <row r="127" spans="1:38" ht="12.75" customHeight="1" x14ac:dyDescent="0.2">
      <c r="A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row>
    <row r="128" spans="1:38" ht="12.75" customHeight="1" x14ac:dyDescent="0.2">
      <c r="A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row>
    <row r="129" spans="1:38" ht="12.75" customHeight="1" x14ac:dyDescent="0.2">
      <c r="A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row>
    <row r="130" spans="1:38" ht="12.75" customHeight="1" x14ac:dyDescent="0.2">
      <c r="A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row>
    <row r="131" spans="1:38" ht="12.75" customHeight="1" x14ac:dyDescent="0.2">
      <c r="A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row>
    <row r="132" spans="1:38" ht="12.75" customHeight="1" x14ac:dyDescent="0.2">
      <c r="A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row>
    <row r="133" spans="1:38" ht="12.75" customHeight="1" x14ac:dyDescent="0.2">
      <c r="A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row>
    <row r="134" spans="1:38" ht="12.75" customHeight="1" x14ac:dyDescent="0.2">
      <c r="A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row>
    <row r="135" spans="1:38" ht="12.75" customHeight="1" x14ac:dyDescent="0.2">
      <c r="A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row>
    <row r="136" spans="1:38" ht="12.75" customHeight="1" x14ac:dyDescent="0.2">
      <c r="A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row>
    <row r="137" spans="1:38" ht="12.75" customHeight="1" x14ac:dyDescent="0.2">
      <c r="A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row>
    <row r="138" spans="1:38" ht="12.75" customHeight="1" x14ac:dyDescent="0.2">
      <c r="A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row>
    <row r="139" spans="1:38" ht="12.75" customHeight="1" x14ac:dyDescent="0.2">
      <c r="A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row>
    <row r="140" spans="1:38" ht="12.75" customHeight="1" x14ac:dyDescent="0.2">
      <c r="A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row>
    <row r="141" spans="1:38" ht="12.75" customHeight="1" x14ac:dyDescent="0.2">
      <c r="A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row>
    <row r="142" spans="1:38" ht="12.75" customHeight="1" x14ac:dyDescent="0.2">
      <c r="A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row>
    <row r="143" spans="1:38" ht="12.75" customHeight="1" x14ac:dyDescent="0.2">
      <c r="A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row>
    <row r="144" spans="1:38" ht="12.75" customHeight="1" x14ac:dyDescent="0.2">
      <c r="A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row>
    <row r="145" spans="1:38" ht="12.75" customHeight="1" x14ac:dyDescent="0.2">
      <c r="A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row>
    <row r="146" spans="1:38" ht="12.75" customHeight="1" x14ac:dyDescent="0.2">
      <c r="A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row>
    <row r="147" spans="1:38" ht="12.75" customHeight="1" x14ac:dyDescent="0.2">
      <c r="A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row>
    <row r="148" spans="1:38" ht="12.75" customHeight="1" x14ac:dyDescent="0.2">
      <c r="A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row>
    <row r="149" spans="1:38" ht="12.75" customHeight="1" x14ac:dyDescent="0.2">
      <c r="A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row>
    <row r="150" spans="1:38" ht="12.75" customHeight="1" x14ac:dyDescent="0.2">
      <c r="A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row>
    <row r="151" spans="1:38" ht="12.75" customHeight="1" x14ac:dyDescent="0.2">
      <c r="A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row>
    <row r="152" spans="1:38" ht="12.75" customHeight="1" x14ac:dyDescent="0.2">
      <c r="A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row>
    <row r="153" spans="1:38" ht="12.75" customHeight="1" x14ac:dyDescent="0.2">
      <c r="A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row>
    <row r="154" spans="1:38" ht="12.75" customHeight="1" x14ac:dyDescent="0.2">
      <c r="A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row>
    <row r="155" spans="1:38" ht="12.75" customHeight="1" x14ac:dyDescent="0.2">
      <c r="A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row>
    <row r="156" spans="1:38" ht="12.75" customHeight="1" x14ac:dyDescent="0.2">
      <c r="A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row>
    <row r="157" spans="1:38" ht="12.75" customHeight="1" x14ac:dyDescent="0.2">
      <c r="A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row>
    <row r="158" spans="1:38" ht="12.75" customHeight="1" x14ac:dyDescent="0.2">
      <c r="A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row>
    <row r="159" spans="1:38" ht="12.75" customHeight="1" x14ac:dyDescent="0.2">
      <c r="A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row>
    <row r="160" spans="1:38" ht="12.75" customHeight="1" x14ac:dyDescent="0.2">
      <c r="A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row>
    <row r="161" spans="1:38" ht="12.75" customHeight="1" x14ac:dyDescent="0.2">
      <c r="A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row>
    <row r="162" spans="1:38" ht="12.75" customHeight="1" x14ac:dyDescent="0.2">
      <c r="A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row>
    <row r="163" spans="1:38" ht="12.75" customHeight="1" x14ac:dyDescent="0.2">
      <c r="A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row>
    <row r="164" spans="1:38" ht="12.75" customHeight="1" x14ac:dyDescent="0.2">
      <c r="A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row>
    <row r="165" spans="1:38" ht="12.75" customHeight="1" x14ac:dyDescent="0.2">
      <c r="A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row>
    <row r="166" spans="1:38" ht="12.75" customHeight="1" x14ac:dyDescent="0.2">
      <c r="A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row>
    <row r="167" spans="1:38" ht="12.75" customHeight="1" x14ac:dyDescent="0.2">
      <c r="A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row>
    <row r="168" spans="1:38" ht="12.75" customHeight="1" x14ac:dyDescent="0.2">
      <c r="A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row>
    <row r="169" spans="1:38" ht="12.75" customHeight="1" x14ac:dyDescent="0.2">
      <c r="A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row>
    <row r="170" spans="1:38" ht="12.75" customHeight="1" x14ac:dyDescent="0.2">
      <c r="A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row>
    <row r="171" spans="1:38" ht="12.75" customHeight="1" x14ac:dyDescent="0.2">
      <c r="A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row>
    <row r="172" spans="1:38" ht="12.75" customHeight="1" x14ac:dyDescent="0.2">
      <c r="A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row>
    <row r="173" spans="1:38" ht="12.75" customHeight="1" x14ac:dyDescent="0.2">
      <c r="A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row>
    <row r="174" spans="1:38" ht="12.75" customHeight="1" x14ac:dyDescent="0.2">
      <c r="A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row>
    <row r="175" spans="1:38" ht="12.75" customHeight="1" x14ac:dyDescent="0.2">
      <c r="A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row>
    <row r="176" spans="1:38" ht="12.75" customHeight="1" x14ac:dyDescent="0.2">
      <c r="A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row>
    <row r="177" spans="1:38" ht="12.75" customHeight="1" x14ac:dyDescent="0.2">
      <c r="A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row>
    <row r="178" spans="1:38" ht="12.75" customHeight="1" x14ac:dyDescent="0.2">
      <c r="A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row>
    <row r="179" spans="1:38" ht="12.75" customHeight="1" x14ac:dyDescent="0.2">
      <c r="A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row>
    <row r="180" spans="1:38" ht="12.75" customHeight="1" x14ac:dyDescent="0.2">
      <c r="A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row>
    <row r="181" spans="1:38" ht="12.75" customHeight="1" x14ac:dyDescent="0.2">
      <c r="A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row>
    <row r="182" spans="1:38" ht="12.75" customHeight="1" x14ac:dyDescent="0.2">
      <c r="A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row>
    <row r="183" spans="1:38" ht="12.75" customHeight="1" x14ac:dyDescent="0.2">
      <c r="A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row>
    <row r="184" spans="1:38" ht="12.75" customHeight="1" x14ac:dyDescent="0.2">
      <c r="A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row>
    <row r="185" spans="1:38" ht="12.75" customHeight="1" x14ac:dyDescent="0.2">
      <c r="A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row>
    <row r="186" spans="1:38" ht="12.75" customHeight="1" x14ac:dyDescent="0.2">
      <c r="A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row>
    <row r="187" spans="1:38" ht="12.75" customHeight="1" x14ac:dyDescent="0.2">
      <c r="A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row>
    <row r="188" spans="1:38" ht="12.75" customHeight="1" x14ac:dyDescent="0.2">
      <c r="A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row>
    <row r="189" spans="1:38" ht="12.75" customHeight="1" x14ac:dyDescent="0.2">
      <c r="A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row>
    <row r="190" spans="1:38" ht="12.75" customHeight="1" x14ac:dyDescent="0.2">
      <c r="A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row>
    <row r="191" spans="1:38" ht="12.75" customHeight="1" x14ac:dyDescent="0.2">
      <c r="A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row>
    <row r="192" spans="1:38" ht="12.75" customHeight="1" x14ac:dyDescent="0.2">
      <c r="A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row>
    <row r="193" spans="1:38" ht="12.75" customHeight="1" x14ac:dyDescent="0.2">
      <c r="A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row>
    <row r="194" spans="1:38" ht="12.75" customHeight="1" x14ac:dyDescent="0.2">
      <c r="A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row>
    <row r="195" spans="1:38" ht="12.75" customHeight="1" x14ac:dyDescent="0.2">
      <c r="A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row>
    <row r="196" spans="1:38" ht="12.75" customHeight="1" x14ac:dyDescent="0.2">
      <c r="A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row>
    <row r="197" spans="1:38" ht="12.75" customHeight="1" x14ac:dyDescent="0.2">
      <c r="A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row>
    <row r="198" spans="1:38" ht="12.75" customHeight="1" x14ac:dyDescent="0.2">
      <c r="A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row>
    <row r="199" spans="1:38" ht="12.75" customHeight="1" x14ac:dyDescent="0.2">
      <c r="A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row>
    <row r="200" spans="1:38" ht="12.75" customHeight="1" x14ac:dyDescent="0.2">
      <c r="A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row>
    <row r="201" spans="1:38" ht="12.75" customHeight="1" x14ac:dyDescent="0.2">
      <c r="A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row>
    <row r="202" spans="1:38" ht="12.75" customHeight="1" x14ac:dyDescent="0.2">
      <c r="A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row>
    <row r="203" spans="1:38" ht="12.75" customHeight="1" x14ac:dyDescent="0.2">
      <c r="A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c r="AL203" s="68"/>
    </row>
    <row r="204" spans="1:38" ht="12.75" customHeight="1" x14ac:dyDescent="0.2">
      <c r="A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row>
    <row r="205" spans="1:38" ht="12.75" customHeight="1" x14ac:dyDescent="0.2">
      <c r="A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row>
    <row r="206" spans="1:38" ht="12.75" customHeight="1" x14ac:dyDescent="0.2">
      <c r="A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row>
    <row r="207" spans="1:38" ht="12.75" customHeight="1" x14ac:dyDescent="0.2">
      <c r="A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row>
    <row r="208" spans="1:38" ht="12.75" customHeight="1" x14ac:dyDescent="0.2">
      <c r="A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row>
    <row r="209" spans="1:38" ht="12.75" customHeight="1" x14ac:dyDescent="0.2">
      <c r="A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row>
    <row r="210" spans="1:38" ht="12.75" customHeight="1" x14ac:dyDescent="0.2">
      <c r="A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row>
    <row r="211" spans="1:38" ht="12.75" customHeight="1" x14ac:dyDescent="0.2">
      <c r="A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row>
    <row r="212" spans="1:38" ht="12.75" customHeight="1" x14ac:dyDescent="0.2">
      <c r="A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row>
    <row r="213" spans="1:38" ht="12.75" customHeight="1" x14ac:dyDescent="0.2">
      <c r="A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row>
    <row r="214" spans="1:38" ht="12.75" customHeight="1" x14ac:dyDescent="0.2">
      <c r="A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row>
    <row r="215" spans="1:38" ht="12.75" customHeight="1" x14ac:dyDescent="0.2">
      <c r="A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row>
    <row r="216" spans="1:38" ht="12.75" customHeight="1" x14ac:dyDescent="0.2">
      <c r="A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row>
    <row r="217" spans="1:38" ht="12.75" customHeight="1" x14ac:dyDescent="0.2">
      <c r="A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row>
    <row r="218" spans="1:38" ht="12.75" customHeight="1" x14ac:dyDescent="0.2">
      <c r="A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row>
    <row r="219" spans="1:38" ht="12.75" customHeight="1" x14ac:dyDescent="0.2">
      <c r="A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row>
    <row r="220" spans="1:38" ht="12.75" customHeight="1" x14ac:dyDescent="0.2">
      <c r="A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row>
    <row r="221" spans="1:38" ht="12.75" customHeight="1" x14ac:dyDescent="0.2">
      <c r="A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row>
    <row r="222" spans="1:38" ht="12.75" customHeight="1" x14ac:dyDescent="0.2">
      <c r="A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c r="AL222" s="68"/>
    </row>
    <row r="223" spans="1:38" ht="12.75" customHeight="1" x14ac:dyDescent="0.2">
      <c r="A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row>
    <row r="224" spans="1:38" ht="12.75" customHeight="1" x14ac:dyDescent="0.2">
      <c r="A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row>
    <row r="225" spans="1:38" ht="12.75" customHeight="1" x14ac:dyDescent="0.2">
      <c r="A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row>
    <row r="226" spans="1:38" ht="12.75" customHeight="1" x14ac:dyDescent="0.2">
      <c r="A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row>
    <row r="227" spans="1:38" ht="12.75" customHeight="1" x14ac:dyDescent="0.2">
      <c r="A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row>
    <row r="228" spans="1:38" ht="12.75" customHeight="1" x14ac:dyDescent="0.2">
      <c r="A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row>
    <row r="229" spans="1:38" ht="12.75" customHeight="1" x14ac:dyDescent="0.2">
      <c r="A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row>
    <row r="230" spans="1:38" ht="12.75" customHeight="1" x14ac:dyDescent="0.2">
      <c r="A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row>
    <row r="231" spans="1:38" ht="12.75" customHeight="1" x14ac:dyDescent="0.2">
      <c r="A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row>
    <row r="232" spans="1:38" ht="12.75" customHeight="1" x14ac:dyDescent="0.2">
      <c r="A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row>
    <row r="233" spans="1:38" ht="12.75" customHeight="1" x14ac:dyDescent="0.2">
      <c r="A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row>
    <row r="234" spans="1:38" ht="12.75" customHeight="1" x14ac:dyDescent="0.2">
      <c r="A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c r="AL234" s="68"/>
    </row>
    <row r="235" spans="1:38" ht="12.75" customHeight="1" x14ac:dyDescent="0.2">
      <c r="A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c r="AL235" s="68"/>
    </row>
    <row r="236" spans="1:38" ht="12.75" customHeight="1" x14ac:dyDescent="0.2">
      <c r="A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c r="AL236" s="68"/>
    </row>
    <row r="237" spans="1:38" ht="12.75" customHeight="1" x14ac:dyDescent="0.2">
      <c r="A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row>
    <row r="238" spans="1:38" ht="12.75" customHeight="1" x14ac:dyDescent="0.2">
      <c r="A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row>
    <row r="239" spans="1:38" ht="12.75" customHeight="1" x14ac:dyDescent="0.2">
      <c r="A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row>
    <row r="240" spans="1:38" ht="12.75" customHeight="1" x14ac:dyDescent="0.2">
      <c r="A240" s="68"/>
      <c r="P240" s="68"/>
      <c r="Q240" s="68"/>
      <c r="R240" s="68"/>
      <c r="S240" s="68"/>
      <c r="T240" s="68"/>
      <c r="U240" s="68"/>
      <c r="V240" s="68"/>
      <c r="W240" s="68"/>
      <c r="X240" s="68"/>
      <c r="Y240" s="68"/>
      <c r="Z240" s="68"/>
      <c r="AA240" s="68"/>
      <c r="AB240" s="68"/>
      <c r="AC240" s="68"/>
      <c r="AD240" s="68"/>
      <c r="AE240" s="68"/>
      <c r="AF240" s="68"/>
      <c r="AG240" s="68"/>
      <c r="AH240" s="68"/>
      <c r="AI240" s="68"/>
      <c r="AJ240" s="68"/>
      <c r="AK240" s="68"/>
      <c r="AL240" s="68"/>
    </row>
    <row r="241" spans="1:38" ht="12.75" customHeight="1" x14ac:dyDescent="0.2">
      <c r="A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c r="AL241" s="68"/>
    </row>
    <row r="242" spans="1:38" ht="12.75" customHeight="1" x14ac:dyDescent="0.2">
      <c r="A242" s="68"/>
      <c r="P242" s="68"/>
      <c r="Q242" s="68"/>
      <c r="R242" s="68"/>
      <c r="S242" s="68"/>
      <c r="T242" s="68"/>
      <c r="U242" s="68"/>
      <c r="V242" s="68"/>
      <c r="W242" s="68"/>
      <c r="X242" s="68"/>
      <c r="Y242" s="68"/>
      <c r="Z242" s="68"/>
      <c r="AA242" s="68"/>
      <c r="AB242" s="68"/>
      <c r="AC242" s="68"/>
      <c r="AD242" s="68"/>
      <c r="AE242" s="68"/>
      <c r="AF242" s="68"/>
      <c r="AG242" s="68"/>
      <c r="AH242" s="68"/>
      <c r="AI242" s="68"/>
      <c r="AJ242" s="68"/>
      <c r="AK242" s="68"/>
      <c r="AL242" s="68"/>
    </row>
    <row r="243" spans="1:38" ht="12.75" customHeight="1" x14ac:dyDescent="0.2">
      <c r="A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row>
    <row r="244" spans="1:38" ht="12.75" customHeight="1" x14ac:dyDescent="0.2">
      <c r="A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c r="AL244" s="68"/>
    </row>
    <row r="245" spans="1:38" ht="12.75" customHeight="1" x14ac:dyDescent="0.2">
      <c r="A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row>
    <row r="246" spans="1:38" ht="12.75" customHeight="1" x14ac:dyDescent="0.2">
      <c r="A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row>
    <row r="247" spans="1:38" ht="12.75" customHeight="1" x14ac:dyDescent="0.2">
      <c r="A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row>
    <row r="248" spans="1:38" ht="12.75" customHeight="1" x14ac:dyDescent="0.2">
      <c r="A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row>
    <row r="249" spans="1:38" ht="12.75" customHeight="1" x14ac:dyDescent="0.2">
      <c r="A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row>
    <row r="250" spans="1:38" ht="12.75" customHeight="1" x14ac:dyDescent="0.2">
      <c r="A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row>
    <row r="251" spans="1:38" ht="12.75" customHeight="1" x14ac:dyDescent="0.2">
      <c r="A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c r="AL251" s="68"/>
    </row>
    <row r="252" spans="1:38" ht="12.75" customHeight="1" x14ac:dyDescent="0.2">
      <c r="A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row>
    <row r="253" spans="1:38" ht="12.75" customHeight="1" x14ac:dyDescent="0.2">
      <c r="A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c r="AL253" s="68"/>
    </row>
    <row r="254" spans="1:38" ht="12.75" customHeight="1" x14ac:dyDescent="0.2">
      <c r="A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row>
    <row r="255" spans="1:38" ht="12.75" customHeight="1" x14ac:dyDescent="0.2">
      <c r="A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c r="AL255" s="68"/>
    </row>
    <row r="256" spans="1:38" ht="12.75" customHeight="1" x14ac:dyDescent="0.2">
      <c r="A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c r="AL256" s="68"/>
    </row>
    <row r="257" spans="1:38" ht="12.75" customHeight="1" x14ac:dyDescent="0.2">
      <c r="A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c r="AL257" s="68"/>
    </row>
    <row r="258" spans="1:38" ht="12.75" customHeight="1" x14ac:dyDescent="0.2">
      <c r="A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c r="AL258" s="68"/>
    </row>
    <row r="259" spans="1:38" ht="12.75" customHeight="1" x14ac:dyDescent="0.2">
      <c r="A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c r="AL259" s="68"/>
    </row>
    <row r="260" spans="1:38" ht="12.75" customHeight="1" x14ac:dyDescent="0.2">
      <c r="A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row>
    <row r="261" spans="1:38" ht="12.75" customHeight="1" x14ac:dyDescent="0.2">
      <c r="A261" s="68"/>
      <c r="P261" s="68"/>
      <c r="Q261" s="68"/>
      <c r="R261" s="68"/>
      <c r="S261" s="68"/>
      <c r="T261" s="68"/>
      <c r="U261" s="68"/>
      <c r="V261" s="68"/>
      <c r="W261" s="68"/>
      <c r="X261" s="68"/>
      <c r="Y261" s="68"/>
      <c r="Z261" s="68"/>
      <c r="AA261" s="68"/>
      <c r="AB261" s="68"/>
      <c r="AC261" s="68"/>
      <c r="AD261" s="68"/>
      <c r="AE261" s="68"/>
      <c r="AF261" s="68"/>
      <c r="AG261" s="68"/>
      <c r="AH261" s="68"/>
      <c r="AI261" s="68"/>
      <c r="AJ261" s="68"/>
      <c r="AK261" s="68"/>
      <c r="AL261" s="68"/>
    </row>
    <row r="262" spans="1:38" ht="12.75" customHeight="1" x14ac:dyDescent="0.2">
      <c r="A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row>
    <row r="263" spans="1:38" ht="12.75" customHeight="1" x14ac:dyDescent="0.2">
      <c r="A263" s="68"/>
      <c r="P263" s="68"/>
      <c r="Q263" s="68"/>
      <c r="R263" s="68"/>
      <c r="S263" s="68"/>
      <c r="T263" s="68"/>
      <c r="U263" s="68"/>
      <c r="V263" s="68"/>
      <c r="W263" s="68"/>
      <c r="X263" s="68"/>
      <c r="Y263" s="68"/>
      <c r="Z263" s="68"/>
      <c r="AA263" s="68"/>
      <c r="AB263" s="68"/>
      <c r="AC263" s="68"/>
      <c r="AD263" s="68"/>
      <c r="AE263" s="68"/>
      <c r="AF263" s="68"/>
      <c r="AG263" s="68"/>
      <c r="AH263" s="68"/>
      <c r="AI263" s="68"/>
      <c r="AJ263" s="68"/>
      <c r="AK263" s="68"/>
      <c r="AL263" s="68"/>
    </row>
    <row r="264" spans="1:38" ht="12.75" customHeight="1" x14ac:dyDescent="0.2">
      <c r="A264" s="68"/>
      <c r="P264" s="68"/>
      <c r="Q264" s="68"/>
      <c r="R264" s="68"/>
      <c r="S264" s="68"/>
      <c r="T264" s="68"/>
      <c r="U264" s="68"/>
      <c r="V264" s="68"/>
      <c r="W264" s="68"/>
      <c r="X264" s="68"/>
      <c r="Y264" s="68"/>
      <c r="Z264" s="68"/>
      <c r="AA264" s="68"/>
      <c r="AB264" s="68"/>
      <c r="AC264" s="68"/>
      <c r="AD264" s="68"/>
      <c r="AE264" s="68"/>
      <c r="AF264" s="68"/>
      <c r="AG264" s="68"/>
      <c r="AH264" s="68"/>
      <c r="AI264" s="68"/>
      <c r="AJ264" s="68"/>
      <c r="AK264" s="68"/>
      <c r="AL264" s="68"/>
    </row>
    <row r="265" spans="1:38" ht="12.75" customHeight="1" x14ac:dyDescent="0.2">
      <c r="A265" s="68"/>
      <c r="P265" s="68"/>
      <c r="Q265" s="68"/>
      <c r="R265" s="68"/>
      <c r="S265" s="68"/>
      <c r="T265" s="68"/>
      <c r="U265" s="68"/>
      <c r="V265" s="68"/>
      <c r="W265" s="68"/>
      <c r="X265" s="68"/>
      <c r="Y265" s="68"/>
      <c r="Z265" s="68"/>
      <c r="AA265" s="68"/>
      <c r="AB265" s="68"/>
      <c r="AC265" s="68"/>
      <c r="AD265" s="68"/>
      <c r="AE265" s="68"/>
      <c r="AF265" s="68"/>
      <c r="AG265" s="68"/>
      <c r="AH265" s="68"/>
      <c r="AI265" s="68"/>
      <c r="AJ265" s="68"/>
      <c r="AK265" s="68"/>
      <c r="AL265" s="68"/>
    </row>
    <row r="266" spans="1:38" ht="12.75" customHeight="1" x14ac:dyDescent="0.2">
      <c r="A266" s="68"/>
      <c r="P266" s="68"/>
      <c r="Q266" s="68"/>
      <c r="R266" s="68"/>
      <c r="S266" s="68"/>
      <c r="T266" s="68"/>
      <c r="U266" s="68"/>
      <c r="V266" s="68"/>
      <c r="W266" s="68"/>
      <c r="X266" s="68"/>
      <c r="Y266" s="68"/>
      <c r="Z266" s="68"/>
      <c r="AA266" s="68"/>
      <c r="AB266" s="68"/>
      <c r="AC266" s="68"/>
      <c r="AD266" s="68"/>
      <c r="AE266" s="68"/>
      <c r="AF266" s="68"/>
      <c r="AG266" s="68"/>
      <c r="AH266" s="68"/>
      <c r="AI266" s="68"/>
      <c r="AJ266" s="68"/>
      <c r="AK266" s="68"/>
      <c r="AL266" s="68"/>
    </row>
    <row r="267" spans="1:38" ht="12.75" customHeight="1" x14ac:dyDescent="0.2">
      <c r="A267" s="68"/>
      <c r="P267" s="68"/>
      <c r="Q267" s="68"/>
      <c r="R267" s="68"/>
      <c r="S267" s="68"/>
      <c r="T267" s="68"/>
      <c r="U267" s="68"/>
      <c r="V267" s="68"/>
      <c r="W267" s="68"/>
      <c r="X267" s="68"/>
      <c r="Y267" s="68"/>
      <c r="Z267" s="68"/>
      <c r="AA267" s="68"/>
      <c r="AB267" s="68"/>
      <c r="AC267" s="68"/>
      <c r="AD267" s="68"/>
      <c r="AE267" s="68"/>
      <c r="AF267" s="68"/>
      <c r="AG267" s="68"/>
      <c r="AH267" s="68"/>
      <c r="AI267" s="68"/>
      <c r="AJ267" s="68"/>
      <c r="AK267" s="68"/>
      <c r="AL267" s="68"/>
    </row>
    <row r="268" spans="1:38" ht="12.75" customHeight="1" x14ac:dyDescent="0.2">
      <c r="A268" s="68"/>
      <c r="P268" s="68"/>
      <c r="Q268" s="68"/>
      <c r="R268" s="68"/>
      <c r="S268" s="68"/>
      <c r="T268" s="68"/>
      <c r="U268" s="68"/>
      <c r="V268" s="68"/>
      <c r="W268" s="68"/>
      <c r="X268" s="68"/>
      <c r="Y268" s="68"/>
      <c r="Z268" s="68"/>
      <c r="AA268" s="68"/>
      <c r="AB268" s="68"/>
      <c r="AC268" s="68"/>
      <c r="AD268" s="68"/>
      <c r="AE268" s="68"/>
      <c r="AF268" s="68"/>
      <c r="AG268" s="68"/>
      <c r="AH268" s="68"/>
      <c r="AI268" s="68"/>
      <c r="AJ268" s="68"/>
      <c r="AK268" s="68"/>
      <c r="AL268" s="68"/>
    </row>
    <row r="269" spans="1:38" ht="12.75" customHeight="1" x14ac:dyDescent="0.2">
      <c r="A269" s="68"/>
      <c r="P269" s="68"/>
      <c r="Q269" s="68"/>
      <c r="R269" s="68"/>
      <c r="S269" s="68"/>
      <c r="T269" s="68"/>
      <c r="U269" s="68"/>
      <c r="V269" s="68"/>
      <c r="W269" s="68"/>
      <c r="X269" s="68"/>
      <c r="Y269" s="68"/>
      <c r="Z269" s="68"/>
      <c r="AA269" s="68"/>
      <c r="AB269" s="68"/>
      <c r="AC269" s="68"/>
      <c r="AD269" s="68"/>
      <c r="AE269" s="68"/>
      <c r="AF269" s="68"/>
      <c r="AG269" s="68"/>
      <c r="AH269" s="68"/>
      <c r="AI269" s="68"/>
      <c r="AJ269" s="68"/>
      <c r="AK269" s="68"/>
      <c r="AL269" s="68"/>
    </row>
    <row r="270" spans="1:38" ht="12.75" customHeight="1" x14ac:dyDescent="0.2">
      <c r="A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c r="AL270" s="68"/>
    </row>
    <row r="271" spans="1:38" ht="12.75" customHeight="1" x14ac:dyDescent="0.2">
      <c r="A271" s="68"/>
      <c r="P271" s="68"/>
      <c r="Q271" s="68"/>
      <c r="R271" s="68"/>
      <c r="S271" s="68"/>
      <c r="T271" s="68"/>
      <c r="U271" s="68"/>
      <c r="V271" s="68"/>
      <c r="W271" s="68"/>
      <c r="X271" s="68"/>
      <c r="Y271" s="68"/>
      <c r="Z271" s="68"/>
      <c r="AA271" s="68"/>
      <c r="AB271" s="68"/>
      <c r="AC271" s="68"/>
      <c r="AD271" s="68"/>
      <c r="AE271" s="68"/>
      <c r="AF271" s="68"/>
      <c r="AG271" s="68"/>
      <c r="AH271" s="68"/>
      <c r="AI271" s="68"/>
      <c r="AJ271" s="68"/>
      <c r="AK271" s="68"/>
      <c r="AL271" s="68"/>
    </row>
    <row r="272" spans="1:38" ht="12.75" customHeight="1" x14ac:dyDescent="0.2">
      <c r="A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row>
    <row r="273" spans="1:38" ht="12.75" customHeight="1" x14ac:dyDescent="0.2">
      <c r="A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row>
    <row r="274" spans="1:38" ht="12.75" customHeight="1" x14ac:dyDescent="0.2">
      <c r="A274" s="68"/>
      <c r="P274" s="68"/>
      <c r="Q274" s="68"/>
      <c r="R274" s="68"/>
      <c r="S274" s="68"/>
      <c r="T274" s="68"/>
      <c r="U274" s="68"/>
      <c r="V274" s="68"/>
      <c r="W274" s="68"/>
      <c r="X274" s="68"/>
      <c r="Y274" s="68"/>
      <c r="Z274" s="68"/>
      <c r="AA274" s="68"/>
      <c r="AB274" s="68"/>
      <c r="AC274" s="68"/>
      <c r="AD274" s="68"/>
      <c r="AE274" s="68"/>
      <c r="AF274" s="68"/>
      <c r="AG274" s="68"/>
      <c r="AH274" s="68"/>
      <c r="AI274" s="68"/>
      <c r="AJ274" s="68"/>
      <c r="AK274" s="68"/>
      <c r="AL274" s="68"/>
    </row>
    <row r="275" spans="1:38" ht="12.75" customHeight="1" x14ac:dyDescent="0.2">
      <c r="A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row>
    <row r="276" spans="1:38" ht="12.75" customHeight="1" x14ac:dyDescent="0.2">
      <c r="A276" s="68"/>
      <c r="P276" s="68"/>
      <c r="Q276" s="68"/>
      <c r="R276" s="68"/>
      <c r="S276" s="68"/>
      <c r="T276" s="68"/>
      <c r="U276" s="68"/>
      <c r="V276" s="68"/>
      <c r="W276" s="68"/>
      <c r="X276" s="68"/>
      <c r="Y276" s="68"/>
      <c r="Z276" s="68"/>
      <c r="AA276" s="68"/>
      <c r="AB276" s="68"/>
      <c r="AC276" s="68"/>
      <c r="AD276" s="68"/>
      <c r="AE276" s="68"/>
      <c r="AF276" s="68"/>
      <c r="AG276" s="68"/>
      <c r="AH276" s="68"/>
      <c r="AI276" s="68"/>
      <c r="AJ276" s="68"/>
      <c r="AK276" s="68"/>
      <c r="AL276" s="68"/>
    </row>
    <row r="277" spans="1:38" ht="12.75" customHeight="1" x14ac:dyDescent="0.2">
      <c r="A277" s="68"/>
      <c r="P277" s="68"/>
      <c r="Q277" s="68"/>
      <c r="R277" s="68"/>
      <c r="S277" s="68"/>
      <c r="T277" s="68"/>
      <c r="U277" s="68"/>
      <c r="V277" s="68"/>
      <c r="W277" s="68"/>
      <c r="X277" s="68"/>
      <c r="Y277" s="68"/>
      <c r="Z277" s="68"/>
      <c r="AA277" s="68"/>
      <c r="AB277" s="68"/>
      <c r="AC277" s="68"/>
      <c r="AD277" s="68"/>
      <c r="AE277" s="68"/>
      <c r="AF277" s="68"/>
      <c r="AG277" s="68"/>
      <c r="AH277" s="68"/>
      <c r="AI277" s="68"/>
      <c r="AJ277" s="68"/>
      <c r="AK277" s="68"/>
      <c r="AL277" s="68"/>
    </row>
    <row r="278" spans="1:38" ht="12.75" customHeight="1" x14ac:dyDescent="0.2">
      <c r="A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row>
    <row r="279" spans="1:38" ht="12.75" customHeight="1" x14ac:dyDescent="0.2">
      <c r="A279" s="68"/>
      <c r="P279" s="68"/>
      <c r="Q279" s="68"/>
      <c r="R279" s="68"/>
      <c r="S279" s="68"/>
      <c r="T279" s="68"/>
      <c r="U279" s="68"/>
      <c r="V279" s="68"/>
      <c r="W279" s="68"/>
      <c r="X279" s="68"/>
      <c r="Y279" s="68"/>
      <c r="Z279" s="68"/>
      <c r="AA279" s="68"/>
      <c r="AB279" s="68"/>
      <c r="AC279" s="68"/>
      <c r="AD279" s="68"/>
      <c r="AE279" s="68"/>
      <c r="AF279" s="68"/>
      <c r="AG279" s="68"/>
      <c r="AH279" s="68"/>
      <c r="AI279" s="68"/>
      <c r="AJ279" s="68"/>
      <c r="AK279" s="68"/>
      <c r="AL279" s="68"/>
    </row>
    <row r="280" spans="1:38" ht="12.75" customHeight="1" x14ac:dyDescent="0.2">
      <c r="A280" s="68"/>
      <c r="P280" s="68"/>
      <c r="Q280" s="68"/>
      <c r="R280" s="68"/>
      <c r="S280" s="68"/>
      <c r="T280" s="68"/>
      <c r="U280" s="68"/>
      <c r="V280" s="68"/>
      <c r="W280" s="68"/>
      <c r="X280" s="68"/>
      <c r="Y280" s="68"/>
      <c r="Z280" s="68"/>
      <c r="AA280" s="68"/>
      <c r="AB280" s="68"/>
      <c r="AC280" s="68"/>
      <c r="AD280" s="68"/>
      <c r="AE280" s="68"/>
      <c r="AF280" s="68"/>
      <c r="AG280" s="68"/>
      <c r="AH280" s="68"/>
      <c r="AI280" s="68"/>
      <c r="AJ280" s="68"/>
      <c r="AK280" s="68"/>
      <c r="AL280" s="68"/>
    </row>
    <row r="281" spans="1:38" ht="12.75" customHeight="1" x14ac:dyDescent="0.2">
      <c r="A281" s="68"/>
      <c r="P281" s="68"/>
      <c r="Q281" s="68"/>
      <c r="R281" s="68"/>
      <c r="S281" s="68"/>
      <c r="T281" s="68"/>
      <c r="U281" s="68"/>
      <c r="V281" s="68"/>
      <c r="W281" s="68"/>
      <c r="X281" s="68"/>
      <c r="Y281" s="68"/>
      <c r="Z281" s="68"/>
      <c r="AA281" s="68"/>
      <c r="AB281" s="68"/>
      <c r="AC281" s="68"/>
      <c r="AD281" s="68"/>
      <c r="AE281" s="68"/>
      <c r="AF281" s="68"/>
      <c r="AG281" s="68"/>
      <c r="AH281" s="68"/>
      <c r="AI281" s="68"/>
      <c r="AJ281" s="68"/>
      <c r="AK281" s="68"/>
      <c r="AL281" s="68"/>
    </row>
    <row r="282" spans="1:38" ht="12.75" customHeight="1" x14ac:dyDescent="0.2">
      <c r="A282" s="68"/>
      <c r="P282" s="68"/>
      <c r="Q282" s="68"/>
      <c r="R282" s="68"/>
      <c r="S282" s="68"/>
      <c r="T282" s="68"/>
      <c r="U282" s="68"/>
      <c r="V282" s="68"/>
      <c r="W282" s="68"/>
      <c r="X282" s="68"/>
      <c r="Y282" s="68"/>
      <c r="Z282" s="68"/>
      <c r="AA282" s="68"/>
      <c r="AB282" s="68"/>
      <c r="AC282" s="68"/>
      <c r="AD282" s="68"/>
      <c r="AE282" s="68"/>
      <c r="AF282" s="68"/>
      <c r="AG282" s="68"/>
      <c r="AH282" s="68"/>
      <c r="AI282" s="68"/>
      <c r="AJ282" s="68"/>
      <c r="AK282" s="68"/>
      <c r="AL282" s="68"/>
    </row>
    <row r="283" spans="1:38" ht="12.75" customHeight="1" x14ac:dyDescent="0.2">
      <c r="A283" s="68"/>
      <c r="P283" s="68"/>
      <c r="Q283" s="68"/>
      <c r="R283" s="68"/>
      <c r="S283" s="68"/>
      <c r="T283" s="68"/>
      <c r="U283" s="68"/>
      <c r="V283" s="68"/>
      <c r="W283" s="68"/>
      <c r="X283" s="68"/>
      <c r="Y283" s="68"/>
      <c r="Z283" s="68"/>
      <c r="AA283" s="68"/>
      <c r="AB283" s="68"/>
      <c r="AC283" s="68"/>
      <c r="AD283" s="68"/>
      <c r="AE283" s="68"/>
      <c r="AF283" s="68"/>
      <c r="AG283" s="68"/>
      <c r="AH283" s="68"/>
      <c r="AI283" s="68"/>
      <c r="AJ283" s="68"/>
      <c r="AK283" s="68"/>
      <c r="AL283" s="68"/>
    </row>
    <row r="284" spans="1:38" ht="12.75" customHeight="1" x14ac:dyDescent="0.2">
      <c r="A284" s="68"/>
      <c r="P284" s="68"/>
      <c r="Q284" s="68"/>
      <c r="R284" s="68"/>
      <c r="S284" s="68"/>
      <c r="T284" s="68"/>
      <c r="U284" s="68"/>
      <c r="V284" s="68"/>
      <c r="W284" s="68"/>
      <c r="X284" s="68"/>
      <c r="Y284" s="68"/>
      <c r="Z284" s="68"/>
      <c r="AA284" s="68"/>
      <c r="AB284" s="68"/>
      <c r="AC284" s="68"/>
      <c r="AD284" s="68"/>
      <c r="AE284" s="68"/>
      <c r="AF284" s="68"/>
      <c r="AG284" s="68"/>
      <c r="AH284" s="68"/>
      <c r="AI284" s="68"/>
      <c r="AJ284" s="68"/>
      <c r="AK284" s="68"/>
      <c r="AL284" s="68"/>
    </row>
    <row r="285" spans="1:38" ht="12.75" customHeight="1" x14ac:dyDescent="0.2">
      <c r="A285" s="68"/>
      <c r="P285" s="68"/>
      <c r="Q285" s="68"/>
      <c r="R285" s="68"/>
      <c r="S285" s="68"/>
      <c r="T285" s="68"/>
      <c r="U285" s="68"/>
      <c r="V285" s="68"/>
      <c r="W285" s="68"/>
      <c r="X285" s="68"/>
      <c r="Y285" s="68"/>
      <c r="Z285" s="68"/>
      <c r="AA285" s="68"/>
      <c r="AB285" s="68"/>
      <c r="AC285" s="68"/>
      <c r="AD285" s="68"/>
      <c r="AE285" s="68"/>
      <c r="AF285" s="68"/>
      <c r="AG285" s="68"/>
      <c r="AH285" s="68"/>
      <c r="AI285" s="68"/>
      <c r="AJ285" s="68"/>
      <c r="AK285" s="68"/>
      <c r="AL285" s="68"/>
    </row>
    <row r="286" spans="1:38" ht="12.75" customHeight="1" x14ac:dyDescent="0.2">
      <c r="A286" s="68"/>
      <c r="P286" s="68"/>
      <c r="Q286" s="68"/>
      <c r="R286" s="68"/>
      <c r="S286" s="68"/>
      <c r="T286" s="68"/>
      <c r="U286" s="68"/>
      <c r="V286" s="68"/>
      <c r="W286" s="68"/>
      <c r="X286" s="68"/>
      <c r="Y286" s="68"/>
      <c r="Z286" s="68"/>
      <c r="AA286" s="68"/>
      <c r="AB286" s="68"/>
      <c r="AC286" s="68"/>
      <c r="AD286" s="68"/>
      <c r="AE286" s="68"/>
      <c r="AF286" s="68"/>
      <c r="AG286" s="68"/>
      <c r="AH286" s="68"/>
      <c r="AI286" s="68"/>
      <c r="AJ286" s="68"/>
      <c r="AK286" s="68"/>
      <c r="AL286" s="68"/>
    </row>
    <row r="287" spans="1:38" ht="12.75" customHeight="1" x14ac:dyDescent="0.2">
      <c r="A287" s="68"/>
      <c r="P287" s="68"/>
      <c r="Q287" s="68"/>
      <c r="R287" s="68"/>
      <c r="S287" s="68"/>
      <c r="T287" s="68"/>
      <c r="U287" s="68"/>
      <c r="V287" s="68"/>
      <c r="W287" s="68"/>
      <c r="X287" s="68"/>
      <c r="Y287" s="68"/>
      <c r="Z287" s="68"/>
      <c r="AA287" s="68"/>
      <c r="AB287" s="68"/>
      <c r="AC287" s="68"/>
      <c r="AD287" s="68"/>
      <c r="AE287" s="68"/>
      <c r="AF287" s="68"/>
      <c r="AG287" s="68"/>
      <c r="AH287" s="68"/>
      <c r="AI287" s="68"/>
      <c r="AJ287" s="68"/>
      <c r="AK287" s="68"/>
      <c r="AL287" s="68"/>
    </row>
    <row r="288" spans="1:38" ht="12.75" customHeight="1" x14ac:dyDescent="0.2">
      <c r="A288" s="68"/>
      <c r="P288" s="68"/>
      <c r="Q288" s="68"/>
      <c r="R288" s="68"/>
      <c r="S288" s="68"/>
      <c r="T288" s="68"/>
      <c r="U288" s="68"/>
      <c r="V288" s="68"/>
      <c r="W288" s="68"/>
      <c r="X288" s="68"/>
      <c r="Y288" s="68"/>
      <c r="Z288" s="68"/>
      <c r="AA288" s="68"/>
      <c r="AB288" s="68"/>
      <c r="AC288" s="68"/>
      <c r="AD288" s="68"/>
      <c r="AE288" s="68"/>
      <c r="AF288" s="68"/>
      <c r="AG288" s="68"/>
      <c r="AH288" s="68"/>
      <c r="AI288" s="68"/>
      <c r="AJ288" s="68"/>
      <c r="AK288" s="68"/>
      <c r="AL288" s="68"/>
    </row>
    <row r="289" spans="1:38" ht="12.75" customHeight="1" x14ac:dyDescent="0.2">
      <c r="A289" s="68"/>
      <c r="P289" s="68"/>
      <c r="Q289" s="68"/>
      <c r="R289" s="68"/>
      <c r="S289" s="68"/>
      <c r="T289" s="68"/>
      <c r="U289" s="68"/>
      <c r="V289" s="68"/>
      <c r="W289" s="68"/>
      <c r="X289" s="68"/>
      <c r="Y289" s="68"/>
      <c r="Z289" s="68"/>
      <c r="AA289" s="68"/>
      <c r="AB289" s="68"/>
      <c r="AC289" s="68"/>
      <c r="AD289" s="68"/>
      <c r="AE289" s="68"/>
      <c r="AF289" s="68"/>
      <c r="AG289" s="68"/>
      <c r="AH289" s="68"/>
      <c r="AI289" s="68"/>
      <c r="AJ289" s="68"/>
      <c r="AK289" s="68"/>
      <c r="AL289" s="68"/>
    </row>
    <row r="290" spans="1:38" ht="12.75" customHeight="1" x14ac:dyDescent="0.2">
      <c r="A290" s="68"/>
      <c r="P290" s="68"/>
      <c r="Q290" s="68"/>
      <c r="R290" s="68"/>
      <c r="S290" s="68"/>
      <c r="T290" s="68"/>
      <c r="U290" s="68"/>
      <c r="V290" s="68"/>
      <c r="W290" s="68"/>
      <c r="X290" s="68"/>
      <c r="Y290" s="68"/>
      <c r="Z290" s="68"/>
      <c r="AA290" s="68"/>
      <c r="AB290" s="68"/>
      <c r="AC290" s="68"/>
      <c r="AD290" s="68"/>
      <c r="AE290" s="68"/>
      <c r="AF290" s="68"/>
      <c r="AG290" s="68"/>
      <c r="AH290" s="68"/>
      <c r="AI290" s="68"/>
      <c r="AJ290" s="68"/>
      <c r="AK290" s="68"/>
      <c r="AL290" s="68"/>
    </row>
    <row r="291" spans="1:38" ht="12.75" customHeight="1" x14ac:dyDescent="0.2">
      <c r="A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row>
    <row r="292" spans="1:38" ht="12.75" customHeight="1" x14ac:dyDescent="0.2">
      <c r="A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row>
    <row r="293" spans="1:38" ht="12.75" customHeight="1" x14ac:dyDescent="0.2">
      <c r="A293" s="68"/>
      <c r="P293" s="68"/>
      <c r="Q293" s="68"/>
      <c r="R293" s="68"/>
      <c r="S293" s="68"/>
      <c r="T293" s="68"/>
      <c r="U293" s="68"/>
      <c r="V293" s="68"/>
      <c r="W293" s="68"/>
      <c r="X293" s="68"/>
      <c r="Y293" s="68"/>
      <c r="Z293" s="68"/>
      <c r="AA293" s="68"/>
      <c r="AB293" s="68"/>
      <c r="AC293" s="68"/>
      <c r="AD293" s="68"/>
      <c r="AE293" s="68"/>
      <c r="AF293" s="68"/>
      <c r="AG293" s="68"/>
      <c r="AH293" s="68"/>
      <c r="AI293" s="68"/>
      <c r="AJ293" s="68"/>
      <c r="AK293" s="68"/>
      <c r="AL293" s="68"/>
    </row>
    <row r="294" spans="1:38" ht="12.75" customHeight="1" x14ac:dyDescent="0.2">
      <c r="A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row>
    <row r="295" spans="1:38" ht="12.75" customHeight="1" x14ac:dyDescent="0.2">
      <c r="A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row>
    <row r="296" spans="1:38" ht="12.75" customHeight="1" x14ac:dyDescent="0.2">
      <c r="A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row>
    <row r="297" spans="1:38" ht="12.75" customHeight="1" x14ac:dyDescent="0.2">
      <c r="A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row>
    <row r="298" spans="1:38" ht="12.75" customHeight="1" x14ac:dyDescent="0.2">
      <c r="A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row>
    <row r="299" spans="1:38" ht="12.75" customHeight="1" x14ac:dyDescent="0.2">
      <c r="A299" s="68"/>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row>
    <row r="300" spans="1:38" ht="12.75" customHeight="1" x14ac:dyDescent="0.2">
      <c r="A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row>
    <row r="301" spans="1:38" ht="12.75" customHeight="1" x14ac:dyDescent="0.2">
      <c r="A301" s="68"/>
      <c r="P301" s="68"/>
      <c r="Q301" s="68"/>
      <c r="R301" s="68"/>
      <c r="S301" s="68"/>
      <c r="T301" s="68"/>
      <c r="U301" s="68"/>
      <c r="V301" s="68"/>
      <c r="W301" s="68"/>
      <c r="X301" s="68"/>
      <c r="Y301" s="68"/>
      <c r="Z301" s="68"/>
      <c r="AA301" s="68"/>
      <c r="AB301" s="68"/>
      <c r="AC301" s="68"/>
      <c r="AD301" s="68"/>
      <c r="AE301" s="68"/>
      <c r="AF301" s="68"/>
      <c r="AG301" s="68"/>
      <c r="AH301" s="68"/>
      <c r="AI301" s="68"/>
      <c r="AJ301" s="68"/>
      <c r="AK301" s="68"/>
      <c r="AL301" s="68"/>
    </row>
    <row r="302" spans="1:38" ht="12.75" customHeight="1" x14ac:dyDescent="0.2">
      <c r="A302" s="68"/>
      <c r="P302" s="68"/>
      <c r="Q302" s="68"/>
      <c r="R302" s="68"/>
      <c r="S302" s="68"/>
      <c r="T302" s="68"/>
      <c r="U302" s="68"/>
      <c r="V302" s="68"/>
      <c r="W302" s="68"/>
      <c r="X302" s="68"/>
      <c r="Y302" s="68"/>
      <c r="Z302" s="68"/>
      <c r="AA302" s="68"/>
      <c r="AB302" s="68"/>
      <c r="AC302" s="68"/>
      <c r="AD302" s="68"/>
      <c r="AE302" s="68"/>
      <c r="AF302" s="68"/>
      <c r="AG302" s="68"/>
      <c r="AH302" s="68"/>
      <c r="AI302" s="68"/>
      <c r="AJ302" s="68"/>
      <c r="AK302" s="68"/>
      <c r="AL302" s="68"/>
    </row>
    <row r="303" spans="1:38" ht="12.75" customHeight="1" x14ac:dyDescent="0.2">
      <c r="A303" s="68"/>
      <c r="P303" s="68"/>
      <c r="Q303" s="68"/>
      <c r="R303" s="68"/>
      <c r="S303" s="68"/>
      <c r="T303" s="68"/>
      <c r="U303" s="68"/>
      <c r="V303" s="68"/>
      <c r="W303" s="68"/>
      <c r="X303" s="68"/>
      <c r="Y303" s="68"/>
      <c r="Z303" s="68"/>
      <c r="AA303" s="68"/>
      <c r="AB303" s="68"/>
      <c r="AC303" s="68"/>
      <c r="AD303" s="68"/>
      <c r="AE303" s="68"/>
      <c r="AF303" s="68"/>
      <c r="AG303" s="68"/>
      <c r="AH303" s="68"/>
      <c r="AI303" s="68"/>
      <c r="AJ303" s="68"/>
      <c r="AK303" s="68"/>
      <c r="AL303" s="68"/>
    </row>
    <row r="304" spans="1:38" ht="12.75" customHeight="1" x14ac:dyDescent="0.2">
      <c r="A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row>
    <row r="305" spans="1:38" ht="12.75" customHeight="1" x14ac:dyDescent="0.2">
      <c r="A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row>
    <row r="306" spans="1:38" ht="12.75" customHeight="1" x14ac:dyDescent="0.2">
      <c r="A306" s="68"/>
      <c r="P306" s="68"/>
      <c r="Q306" s="68"/>
      <c r="R306" s="68"/>
      <c r="S306" s="68"/>
      <c r="T306" s="68"/>
      <c r="U306" s="68"/>
      <c r="V306" s="68"/>
      <c r="W306" s="68"/>
      <c r="X306" s="68"/>
      <c r="Y306" s="68"/>
      <c r="Z306" s="68"/>
      <c r="AA306" s="68"/>
      <c r="AB306" s="68"/>
      <c r="AC306" s="68"/>
      <c r="AD306" s="68"/>
      <c r="AE306" s="68"/>
      <c r="AF306" s="68"/>
      <c r="AG306" s="68"/>
      <c r="AH306" s="68"/>
      <c r="AI306" s="68"/>
      <c r="AJ306" s="68"/>
      <c r="AK306" s="68"/>
      <c r="AL306" s="68"/>
    </row>
    <row r="307" spans="1:38" ht="12.75" customHeight="1" x14ac:dyDescent="0.2">
      <c r="A307" s="68"/>
      <c r="P307" s="68"/>
      <c r="Q307" s="68"/>
      <c r="R307" s="68"/>
      <c r="S307" s="68"/>
      <c r="T307" s="68"/>
      <c r="U307" s="68"/>
      <c r="V307" s="68"/>
      <c r="W307" s="68"/>
      <c r="X307" s="68"/>
      <c r="Y307" s="68"/>
      <c r="Z307" s="68"/>
      <c r="AA307" s="68"/>
      <c r="AB307" s="68"/>
      <c r="AC307" s="68"/>
      <c r="AD307" s="68"/>
      <c r="AE307" s="68"/>
      <c r="AF307" s="68"/>
      <c r="AG307" s="68"/>
      <c r="AH307" s="68"/>
      <c r="AI307" s="68"/>
      <c r="AJ307" s="68"/>
      <c r="AK307" s="68"/>
      <c r="AL307" s="68"/>
    </row>
    <row r="308" spans="1:38" ht="12.75" customHeight="1" x14ac:dyDescent="0.2">
      <c r="A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row>
    <row r="309" spans="1:38" ht="12.75" customHeight="1" x14ac:dyDescent="0.2">
      <c r="A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row>
    <row r="310" spans="1:38" ht="12.75" customHeight="1" x14ac:dyDescent="0.2">
      <c r="A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row>
    <row r="311" spans="1:38" ht="12.75" customHeight="1" x14ac:dyDescent="0.2">
      <c r="A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row>
    <row r="312" spans="1:38" ht="12.75" customHeight="1" x14ac:dyDescent="0.2">
      <c r="A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row>
    <row r="313" spans="1:38" ht="12.75" customHeight="1" x14ac:dyDescent="0.2">
      <c r="A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row>
    <row r="314" spans="1:38" ht="12.75" customHeight="1" x14ac:dyDescent="0.2">
      <c r="A314" s="68"/>
      <c r="P314" s="68"/>
      <c r="Q314" s="68"/>
      <c r="R314" s="68"/>
      <c r="S314" s="68"/>
      <c r="T314" s="68"/>
      <c r="U314" s="68"/>
      <c r="V314" s="68"/>
      <c r="W314" s="68"/>
      <c r="X314" s="68"/>
      <c r="Y314" s="68"/>
      <c r="Z314" s="68"/>
      <c r="AA314" s="68"/>
      <c r="AB314" s="68"/>
      <c r="AC314" s="68"/>
      <c r="AD314" s="68"/>
      <c r="AE314" s="68"/>
      <c r="AF314" s="68"/>
      <c r="AG314" s="68"/>
      <c r="AH314" s="68"/>
      <c r="AI314" s="68"/>
      <c r="AJ314" s="68"/>
      <c r="AK314" s="68"/>
      <c r="AL314" s="68"/>
    </row>
    <row r="315" spans="1:38" ht="12.75" customHeight="1" x14ac:dyDescent="0.2">
      <c r="A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row>
    <row r="316" spans="1:38" ht="12.75" customHeight="1" x14ac:dyDescent="0.2">
      <c r="A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row>
    <row r="317" spans="1:38" ht="12.75" customHeight="1" x14ac:dyDescent="0.2">
      <c r="A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row>
    <row r="318" spans="1:38" ht="12.75" customHeight="1" x14ac:dyDescent="0.2">
      <c r="A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row>
    <row r="319" spans="1:38" ht="12.75" customHeight="1" x14ac:dyDescent="0.2">
      <c r="A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row>
    <row r="320" spans="1:38" ht="12.75" customHeight="1" x14ac:dyDescent="0.2">
      <c r="A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row>
    <row r="321" spans="1:38" ht="12.75" customHeight="1" x14ac:dyDescent="0.2">
      <c r="A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row>
    <row r="322" spans="1:38" ht="12.75" customHeight="1" x14ac:dyDescent="0.2">
      <c r="A322" s="68"/>
      <c r="P322" s="68"/>
      <c r="Q322" s="68"/>
      <c r="R322" s="68"/>
      <c r="S322" s="68"/>
      <c r="T322" s="68"/>
      <c r="U322" s="68"/>
      <c r="V322" s="68"/>
      <c r="W322" s="68"/>
      <c r="X322" s="68"/>
      <c r="Y322" s="68"/>
      <c r="Z322" s="68"/>
      <c r="AA322" s="68"/>
      <c r="AB322" s="68"/>
      <c r="AC322" s="68"/>
      <c r="AD322" s="68"/>
      <c r="AE322" s="68"/>
      <c r="AF322" s="68"/>
      <c r="AG322" s="68"/>
      <c r="AH322" s="68"/>
      <c r="AI322" s="68"/>
      <c r="AJ322" s="68"/>
      <c r="AK322" s="68"/>
      <c r="AL322" s="68"/>
    </row>
    <row r="323" spans="1:38" ht="12.75" customHeight="1" x14ac:dyDescent="0.2">
      <c r="A323" s="68"/>
      <c r="P323" s="68"/>
      <c r="Q323" s="68"/>
      <c r="R323" s="68"/>
      <c r="S323" s="68"/>
      <c r="T323" s="68"/>
      <c r="U323" s="68"/>
      <c r="V323" s="68"/>
      <c r="W323" s="68"/>
      <c r="X323" s="68"/>
      <c r="Y323" s="68"/>
      <c r="Z323" s="68"/>
      <c r="AA323" s="68"/>
      <c r="AB323" s="68"/>
      <c r="AC323" s="68"/>
      <c r="AD323" s="68"/>
      <c r="AE323" s="68"/>
      <c r="AF323" s="68"/>
      <c r="AG323" s="68"/>
      <c r="AH323" s="68"/>
      <c r="AI323" s="68"/>
      <c r="AJ323" s="68"/>
      <c r="AK323" s="68"/>
      <c r="AL323" s="68"/>
    </row>
    <row r="324" spans="1:38" ht="12.75" customHeight="1" x14ac:dyDescent="0.2">
      <c r="A324" s="68"/>
      <c r="P324" s="68"/>
      <c r="Q324" s="68"/>
      <c r="R324" s="68"/>
      <c r="S324" s="68"/>
      <c r="T324" s="68"/>
      <c r="U324" s="68"/>
      <c r="V324" s="68"/>
      <c r="W324" s="68"/>
      <c r="X324" s="68"/>
      <c r="Y324" s="68"/>
      <c r="Z324" s="68"/>
      <c r="AA324" s="68"/>
      <c r="AB324" s="68"/>
      <c r="AC324" s="68"/>
      <c r="AD324" s="68"/>
      <c r="AE324" s="68"/>
      <c r="AF324" s="68"/>
      <c r="AG324" s="68"/>
      <c r="AH324" s="68"/>
      <c r="AI324" s="68"/>
      <c r="AJ324" s="68"/>
      <c r="AK324" s="68"/>
      <c r="AL324" s="68"/>
    </row>
    <row r="325" spans="1:38" ht="12.75" customHeight="1" x14ac:dyDescent="0.2">
      <c r="A325" s="68"/>
      <c r="P325" s="68"/>
      <c r="Q325" s="68"/>
      <c r="R325" s="68"/>
      <c r="S325" s="68"/>
      <c r="T325" s="68"/>
      <c r="U325" s="68"/>
      <c r="V325" s="68"/>
      <c r="W325" s="68"/>
      <c r="X325" s="68"/>
      <c r="Y325" s="68"/>
      <c r="Z325" s="68"/>
      <c r="AA325" s="68"/>
      <c r="AB325" s="68"/>
      <c r="AC325" s="68"/>
      <c r="AD325" s="68"/>
      <c r="AE325" s="68"/>
      <c r="AF325" s="68"/>
      <c r="AG325" s="68"/>
      <c r="AH325" s="68"/>
      <c r="AI325" s="68"/>
      <c r="AJ325" s="68"/>
      <c r="AK325" s="68"/>
      <c r="AL325" s="68"/>
    </row>
    <row r="326" spans="1:38" ht="12.75" customHeight="1" x14ac:dyDescent="0.2">
      <c r="A326" s="68"/>
      <c r="P326" s="68"/>
      <c r="Q326" s="68"/>
      <c r="R326" s="68"/>
      <c r="S326" s="68"/>
      <c r="T326" s="68"/>
      <c r="U326" s="68"/>
      <c r="V326" s="68"/>
      <c r="W326" s="68"/>
      <c r="X326" s="68"/>
      <c r="Y326" s="68"/>
      <c r="Z326" s="68"/>
      <c r="AA326" s="68"/>
      <c r="AB326" s="68"/>
      <c r="AC326" s="68"/>
      <c r="AD326" s="68"/>
      <c r="AE326" s="68"/>
      <c r="AF326" s="68"/>
      <c r="AG326" s="68"/>
      <c r="AH326" s="68"/>
      <c r="AI326" s="68"/>
      <c r="AJ326" s="68"/>
      <c r="AK326" s="68"/>
      <c r="AL326" s="68"/>
    </row>
    <row r="327" spans="1:38" ht="12.75" customHeight="1" x14ac:dyDescent="0.2">
      <c r="A327" s="68"/>
      <c r="P327" s="68"/>
      <c r="Q327" s="68"/>
      <c r="R327" s="68"/>
      <c r="S327" s="68"/>
      <c r="T327" s="68"/>
      <c r="U327" s="68"/>
      <c r="V327" s="68"/>
      <c r="W327" s="68"/>
      <c r="X327" s="68"/>
      <c r="Y327" s="68"/>
      <c r="Z327" s="68"/>
      <c r="AA327" s="68"/>
      <c r="AB327" s="68"/>
      <c r="AC327" s="68"/>
      <c r="AD327" s="68"/>
      <c r="AE327" s="68"/>
      <c r="AF327" s="68"/>
      <c r="AG327" s="68"/>
      <c r="AH327" s="68"/>
      <c r="AI327" s="68"/>
      <c r="AJ327" s="68"/>
      <c r="AK327" s="68"/>
      <c r="AL327" s="68"/>
    </row>
    <row r="328" spans="1:38" ht="12.75" customHeight="1" x14ac:dyDescent="0.2">
      <c r="A328" s="68"/>
      <c r="P328" s="68"/>
      <c r="Q328" s="68"/>
      <c r="R328" s="68"/>
      <c r="S328" s="68"/>
      <c r="T328" s="68"/>
      <c r="U328" s="68"/>
      <c r="V328" s="68"/>
      <c r="W328" s="68"/>
      <c r="X328" s="68"/>
      <c r="Y328" s="68"/>
      <c r="Z328" s="68"/>
      <c r="AA328" s="68"/>
      <c r="AB328" s="68"/>
      <c r="AC328" s="68"/>
      <c r="AD328" s="68"/>
      <c r="AE328" s="68"/>
      <c r="AF328" s="68"/>
      <c r="AG328" s="68"/>
      <c r="AH328" s="68"/>
      <c r="AI328" s="68"/>
      <c r="AJ328" s="68"/>
      <c r="AK328" s="68"/>
      <c r="AL328" s="68"/>
    </row>
    <row r="329" spans="1:38" ht="12.75" customHeight="1" x14ac:dyDescent="0.2">
      <c r="A329" s="68"/>
      <c r="P329" s="68"/>
      <c r="Q329" s="68"/>
      <c r="R329" s="68"/>
      <c r="S329" s="68"/>
      <c r="T329" s="68"/>
      <c r="U329" s="68"/>
      <c r="V329" s="68"/>
      <c r="W329" s="68"/>
      <c r="X329" s="68"/>
      <c r="Y329" s="68"/>
      <c r="Z329" s="68"/>
      <c r="AA329" s="68"/>
      <c r="AB329" s="68"/>
      <c r="AC329" s="68"/>
      <c r="AD329" s="68"/>
      <c r="AE329" s="68"/>
      <c r="AF329" s="68"/>
      <c r="AG329" s="68"/>
      <c r="AH329" s="68"/>
      <c r="AI329" s="68"/>
      <c r="AJ329" s="68"/>
      <c r="AK329" s="68"/>
      <c r="AL329" s="68"/>
    </row>
    <row r="330" spans="1:38" ht="12.75" customHeight="1" x14ac:dyDescent="0.2">
      <c r="A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row>
    <row r="331" spans="1:38" ht="12.75" customHeight="1" x14ac:dyDescent="0.2">
      <c r="A331" s="68"/>
      <c r="P331" s="68"/>
      <c r="Q331" s="68"/>
      <c r="R331" s="68"/>
      <c r="S331" s="68"/>
      <c r="T331" s="68"/>
      <c r="U331" s="68"/>
      <c r="V331" s="68"/>
      <c r="W331" s="68"/>
      <c r="X331" s="68"/>
      <c r="Y331" s="68"/>
      <c r="Z331" s="68"/>
      <c r="AA331" s="68"/>
      <c r="AB331" s="68"/>
      <c r="AC331" s="68"/>
      <c r="AD331" s="68"/>
      <c r="AE331" s="68"/>
      <c r="AF331" s="68"/>
      <c r="AG331" s="68"/>
      <c r="AH331" s="68"/>
      <c r="AI331" s="68"/>
      <c r="AJ331" s="68"/>
      <c r="AK331" s="68"/>
      <c r="AL331" s="68"/>
    </row>
    <row r="332" spans="1:38" ht="12.75" customHeight="1" x14ac:dyDescent="0.2">
      <c r="A332" s="68"/>
      <c r="P332" s="68"/>
      <c r="Q332" s="68"/>
      <c r="R332" s="68"/>
      <c r="S332" s="68"/>
      <c r="T332" s="68"/>
      <c r="U332" s="68"/>
      <c r="V332" s="68"/>
      <c r="W332" s="68"/>
      <c r="X332" s="68"/>
      <c r="Y332" s="68"/>
      <c r="Z332" s="68"/>
      <c r="AA332" s="68"/>
      <c r="AB332" s="68"/>
      <c r="AC332" s="68"/>
      <c r="AD332" s="68"/>
      <c r="AE332" s="68"/>
      <c r="AF332" s="68"/>
      <c r="AG332" s="68"/>
      <c r="AH332" s="68"/>
      <c r="AI332" s="68"/>
      <c r="AJ332" s="68"/>
      <c r="AK332" s="68"/>
      <c r="AL332" s="68"/>
    </row>
    <row r="333" spans="1:38" ht="12.75" customHeight="1" x14ac:dyDescent="0.2">
      <c r="A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row>
    <row r="334" spans="1:38" ht="12.75" customHeight="1" x14ac:dyDescent="0.2">
      <c r="A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row>
    <row r="335" spans="1:38" ht="12.75" customHeight="1" x14ac:dyDescent="0.2">
      <c r="A335" s="68"/>
      <c r="P335" s="68"/>
      <c r="Q335" s="68"/>
      <c r="R335" s="68"/>
      <c r="S335" s="68"/>
      <c r="T335" s="68"/>
      <c r="U335" s="68"/>
      <c r="V335" s="68"/>
      <c r="W335" s="68"/>
      <c r="X335" s="68"/>
      <c r="Y335" s="68"/>
      <c r="Z335" s="68"/>
      <c r="AA335" s="68"/>
      <c r="AB335" s="68"/>
      <c r="AC335" s="68"/>
      <c r="AD335" s="68"/>
      <c r="AE335" s="68"/>
      <c r="AF335" s="68"/>
      <c r="AG335" s="68"/>
      <c r="AH335" s="68"/>
      <c r="AI335" s="68"/>
      <c r="AJ335" s="68"/>
      <c r="AK335" s="68"/>
      <c r="AL335" s="68"/>
    </row>
    <row r="336" spans="1:38" ht="12.75" customHeight="1" x14ac:dyDescent="0.2">
      <c r="A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row>
    <row r="337" spans="1:38" ht="12.75" customHeight="1" x14ac:dyDescent="0.2">
      <c r="A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row>
    <row r="338" spans="1:38" ht="12.75" customHeight="1" x14ac:dyDescent="0.2">
      <c r="A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row>
    <row r="339" spans="1:38" ht="12.75" customHeight="1" x14ac:dyDescent="0.2">
      <c r="A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row>
    <row r="340" spans="1:38" ht="12.75" customHeight="1" x14ac:dyDescent="0.2">
      <c r="A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row>
    <row r="341" spans="1:38" ht="12.75" customHeight="1" x14ac:dyDescent="0.2">
      <c r="A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row>
    <row r="342" spans="1:38" ht="12.75" customHeight="1" x14ac:dyDescent="0.2">
      <c r="A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row>
    <row r="343" spans="1:38" ht="12.75" customHeight="1" x14ac:dyDescent="0.2">
      <c r="A343" s="68"/>
      <c r="P343" s="68"/>
      <c r="Q343" s="68"/>
      <c r="R343" s="68"/>
      <c r="S343" s="68"/>
      <c r="T343" s="68"/>
      <c r="U343" s="68"/>
      <c r="V343" s="68"/>
      <c r="W343" s="68"/>
      <c r="X343" s="68"/>
      <c r="Y343" s="68"/>
      <c r="Z343" s="68"/>
      <c r="AA343" s="68"/>
      <c r="AB343" s="68"/>
      <c r="AC343" s="68"/>
      <c r="AD343" s="68"/>
      <c r="AE343" s="68"/>
      <c r="AF343" s="68"/>
      <c r="AG343" s="68"/>
      <c r="AH343" s="68"/>
      <c r="AI343" s="68"/>
      <c r="AJ343" s="68"/>
      <c r="AK343" s="68"/>
      <c r="AL343" s="68"/>
    </row>
    <row r="344" spans="1:38" ht="12.75" customHeight="1" x14ac:dyDescent="0.2">
      <c r="A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row>
    <row r="345" spans="1:38" ht="12.75" customHeight="1" x14ac:dyDescent="0.2">
      <c r="A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row>
    <row r="346" spans="1:38" ht="12.75" customHeight="1" x14ac:dyDescent="0.2">
      <c r="A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row>
    <row r="347" spans="1:38" ht="12.75" customHeight="1" x14ac:dyDescent="0.2">
      <c r="A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row>
    <row r="348" spans="1:38" ht="12.75" customHeight="1" x14ac:dyDescent="0.2">
      <c r="A348" s="68"/>
      <c r="P348" s="68"/>
      <c r="Q348" s="68"/>
      <c r="R348" s="68"/>
      <c r="S348" s="68"/>
      <c r="T348" s="68"/>
      <c r="U348" s="68"/>
      <c r="V348" s="68"/>
      <c r="W348" s="68"/>
      <c r="X348" s="68"/>
      <c r="Y348" s="68"/>
      <c r="Z348" s="68"/>
      <c r="AA348" s="68"/>
      <c r="AB348" s="68"/>
      <c r="AC348" s="68"/>
      <c r="AD348" s="68"/>
      <c r="AE348" s="68"/>
      <c r="AF348" s="68"/>
      <c r="AG348" s="68"/>
      <c r="AH348" s="68"/>
      <c r="AI348" s="68"/>
      <c r="AJ348" s="68"/>
      <c r="AK348" s="68"/>
      <c r="AL348" s="68"/>
    </row>
    <row r="349" spans="1:38" ht="12.75" customHeight="1" x14ac:dyDescent="0.2">
      <c r="A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row>
    <row r="350" spans="1:38" ht="12.75" customHeight="1" x14ac:dyDescent="0.2">
      <c r="A350" s="68"/>
      <c r="P350" s="68"/>
      <c r="Q350" s="68"/>
      <c r="R350" s="68"/>
      <c r="S350" s="68"/>
      <c r="T350" s="68"/>
      <c r="U350" s="68"/>
      <c r="V350" s="68"/>
      <c r="W350" s="68"/>
      <c r="X350" s="68"/>
      <c r="Y350" s="68"/>
      <c r="Z350" s="68"/>
      <c r="AA350" s="68"/>
      <c r="AB350" s="68"/>
      <c r="AC350" s="68"/>
      <c r="AD350" s="68"/>
      <c r="AE350" s="68"/>
      <c r="AF350" s="68"/>
      <c r="AG350" s="68"/>
      <c r="AH350" s="68"/>
      <c r="AI350" s="68"/>
      <c r="AJ350" s="68"/>
      <c r="AK350" s="68"/>
      <c r="AL350" s="68"/>
    </row>
    <row r="351" spans="1:38" ht="12.75" customHeight="1" x14ac:dyDescent="0.2">
      <c r="A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row>
    <row r="352" spans="1:38" ht="12.75" customHeight="1" x14ac:dyDescent="0.2">
      <c r="A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row>
    <row r="353" spans="1:38" ht="12.75" customHeight="1" x14ac:dyDescent="0.2">
      <c r="A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row>
    <row r="354" spans="1:38" ht="12.75" customHeight="1" x14ac:dyDescent="0.2">
      <c r="A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row>
    <row r="355" spans="1:38" ht="12.75" customHeight="1" x14ac:dyDescent="0.2">
      <c r="A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row>
    <row r="356" spans="1:38" ht="12.75" customHeight="1" x14ac:dyDescent="0.2">
      <c r="A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row>
    <row r="357" spans="1:38" ht="12.75" customHeight="1" x14ac:dyDescent="0.2">
      <c r="A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row>
    <row r="358" spans="1:38" ht="12.75" customHeight="1" x14ac:dyDescent="0.2">
      <c r="A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row>
    <row r="359" spans="1:38" ht="12.75" customHeight="1" x14ac:dyDescent="0.2">
      <c r="A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row>
    <row r="360" spans="1:38" ht="12.75" customHeight="1" x14ac:dyDescent="0.2">
      <c r="A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row>
    <row r="361" spans="1:38" ht="12.75" customHeight="1" x14ac:dyDescent="0.2">
      <c r="A361" s="68"/>
      <c r="P361" s="68"/>
      <c r="Q361" s="68"/>
      <c r="R361" s="68"/>
      <c r="S361" s="68"/>
      <c r="T361" s="68"/>
      <c r="U361" s="68"/>
      <c r="V361" s="68"/>
      <c r="W361" s="68"/>
      <c r="X361" s="68"/>
      <c r="Y361" s="68"/>
      <c r="Z361" s="68"/>
      <c r="AA361" s="68"/>
      <c r="AB361" s="68"/>
      <c r="AC361" s="68"/>
      <c r="AD361" s="68"/>
      <c r="AE361" s="68"/>
      <c r="AF361" s="68"/>
      <c r="AG361" s="68"/>
      <c r="AH361" s="68"/>
      <c r="AI361" s="68"/>
      <c r="AJ361" s="68"/>
      <c r="AK361" s="68"/>
      <c r="AL361" s="68"/>
    </row>
    <row r="362" spans="1:38" ht="12.75" customHeight="1" x14ac:dyDescent="0.2">
      <c r="A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row>
    <row r="363" spans="1:38" ht="12.75" customHeight="1" x14ac:dyDescent="0.2">
      <c r="A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row>
    <row r="364" spans="1:38" ht="12.75" customHeight="1" x14ac:dyDescent="0.2">
      <c r="A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row>
    <row r="365" spans="1:38" ht="12.75" customHeight="1" x14ac:dyDescent="0.2">
      <c r="A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row>
    <row r="366" spans="1:38" ht="12.75" customHeight="1" x14ac:dyDescent="0.2">
      <c r="A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row>
    <row r="367" spans="1:38" ht="12.75" customHeight="1" x14ac:dyDescent="0.2">
      <c r="A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row>
    <row r="368" spans="1:38" ht="12.75" customHeight="1" x14ac:dyDescent="0.2">
      <c r="A368" s="68"/>
      <c r="P368" s="68"/>
      <c r="Q368" s="68"/>
      <c r="R368" s="68"/>
      <c r="S368" s="68"/>
      <c r="T368" s="68"/>
      <c r="U368" s="68"/>
      <c r="V368" s="68"/>
      <c r="W368" s="68"/>
      <c r="X368" s="68"/>
      <c r="Y368" s="68"/>
      <c r="Z368" s="68"/>
      <c r="AA368" s="68"/>
      <c r="AB368" s="68"/>
      <c r="AC368" s="68"/>
      <c r="AD368" s="68"/>
      <c r="AE368" s="68"/>
      <c r="AF368" s="68"/>
      <c r="AG368" s="68"/>
      <c r="AH368" s="68"/>
      <c r="AI368" s="68"/>
      <c r="AJ368" s="68"/>
      <c r="AK368" s="68"/>
      <c r="AL368" s="68"/>
    </row>
    <row r="369" spans="1:38" ht="12.75" customHeight="1" x14ac:dyDescent="0.2">
      <c r="A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row>
    <row r="370" spans="1:38" ht="12.75" customHeight="1" x14ac:dyDescent="0.2">
      <c r="A370" s="68"/>
      <c r="P370" s="68"/>
      <c r="Q370" s="68"/>
      <c r="R370" s="68"/>
      <c r="S370" s="68"/>
      <c r="T370" s="68"/>
      <c r="U370" s="68"/>
      <c r="V370" s="68"/>
      <c r="W370" s="68"/>
      <c r="X370" s="68"/>
      <c r="Y370" s="68"/>
      <c r="Z370" s="68"/>
      <c r="AA370" s="68"/>
      <c r="AB370" s="68"/>
      <c r="AC370" s="68"/>
      <c r="AD370" s="68"/>
      <c r="AE370" s="68"/>
      <c r="AF370" s="68"/>
      <c r="AG370" s="68"/>
      <c r="AH370" s="68"/>
      <c r="AI370" s="68"/>
      <c r="AJ370" s="68"/>
      <c r="AK370" s="68"/>
      <c r="AL370" s="68"/>
    </row>
    <row r="371" spans="1:38" ht="12.75" customHeight="1" x14ac:dyDescent="0.2">
      <c r="A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row>
    <row r="372" spans="1:38" ht="12.75" customHeight="1" x14ac:dyDescent="0.2">
      <c r="A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row>
    <row r="373" spans="1:38" ht="12.75" customHeight="1" x14ac:dyDescent="0.2">
      <c r="A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row>
    <row r="374" spans="1:38" ht="12.75" customHeight="1" x14ac:dyDescent="0.2">
      <c r="A374" s="68"/>
      <c r="P374" s="68"/>
      <c r="Q374" s="68"/>
      <c r="R374" s="68"/>
      <c r="S374" s="68"/>
      <c r="T374" s="68"/>
      <c r="U374" s="68"/>
      <c r="V374" s="68"/>
      <c r="W374" s="68"/>
      <c r="X374" s="68"/>
      <c r="Y374" s="68"/>
      <c r="Z374" s="68"/>
      <c r="AA374" s="68"/>
      <c r="AB374" s="68"/>
      <c r="AC374" s="68"/>
      <c r="AD374" s="68"/>
      <c r="AE374" s="68"/>
      <c r="AF374" s="68"/>
      <c r="AG374" s="68"/>
      <c r="AH374" s="68"/>
      <c r="AI374" s="68"/>
      <c r="AJ374" s="68"/>
      <c r="AK374" s="68"/>
      <c r="AL374" s="68"/>
    </row>
    <row r="375" spans="1:38" ht="12.75" customHeight="1" x14ac:dyDescent="0.2">
      <c r="A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row>
    <row r="376" spans="1:38" ht="12.75" customHeight="1" x14ac:dyDescent="0.2">
      <c r="A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row>
    <row r="377" spans="1:38" ht="12.75" customHeight="1" x14ac:dyDescent="0.2">
      <c r="A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row>
    <row r="378" spans="1:38" ht="12.75" customHeight="1" x14ac:dyDescent="0.2">
      <c r="A378" s="68"/>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row>
    <row r="379" spans="1:38" ht="12.75" customHeight="1" x14ac:dyDescent="0.2">
      <c r="A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row>
    <row r="380" spans="1:38" ht="12.75" customHeight="1" x14ac:dyDescent="0.2">
      <c r="A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row>
    <row r="381" spans="1:38" ht="12.75" customHeight="1" x14ac:dyDescent="0.2">
      <c r="A381" s="68"/>
      <c r="P381" s="68"/>
      <c r="Q381" s="68"/>
      <c r="R381" s="68"/>
      <c r="S381" s="68"/>
      <c r="T381" s="68"/>
      <c r="U381" s="68"/>
      <c r="V381" s="68"/>
      <c r="W381" s="68"/>
      <c r="X381" s="68"/>
      <c r="Y381" s="68"/>
      <c r="Z381" s="68"/>
      <c r="AA381" s="68"/>
      <c r="AB381" s="68"/>
      <c r="AC381" s="68"/>
      <c r="AD381" s="68"/>
      <c r="AE381" s="68"/>
      <c r="AF381" s="68"/>
      <c r="AG381" s="68"/>
      <c r="AH381" s="68"/>
      <c r="AI381" s="68"/>
      <c r="AJ381" s="68"/>
      <c r="AK381" s="68"/>
      <c r="AL381" s="68"/>
    </row>
    <row r="382" spans="1:38" ht="12.75" customHeight="1" x14ac:dyDescent="0.2">
      <c r="A382" s="68"/>
      <c r="P382" s="68"/>
      <c r="Q382" s="68"/>
      <c r="R382" s="68"/>
      <c r="S382" s="68"/>
      <c r="T382" s="68"/>
      <c r="U382" s="68"/>
      <c r="V382" s="68"/>
      <c r="W382" s="68"/>
      <c r="X382" s="68"/>
      <c r="Y382" s="68"/>
      <c r="Z382" s="68"/>
      <c r="AA382" s="68"/>
      <c r="AB382" s="68"/>
      <c r="AC382" s="68"/>
      <c r="AD382" s="68"/>
      <c r="AE382" s="68"/>
      <c r="AF382" s="68"/>
      <c r="AG382" s="68"/>
      <c r="AH382" s="68"/>
      <c r="AI382" s="68"/>
      <c r="AJ382" s="68"/>
      <c r="AK382" s="68"/>
      <c r="AL382" s="68"/>
    </row>
    <row r="383" spans="1:38" ht="12.75" customHeight="1" x14ac:dyDescent="0.2">
      <c r="A383" s="68"/>
      <c r="P383" s="68"/>
      <c r="Q383" s="68"/>
      <c r="R383" s="68"/>
      <c r="S383" s="68"/>
      <c r="T383" s="68"/>
      <c r="U383" s="68"/>
      <c r="V383" s="68"/>
      <c r="W383" s="68"/>
      <c r="X383" s="68"/>
      <c r="Y383" s="68"/>
      <c r="Z383" s="68"/>
      <c r="AA383" s="68"/>
      <c r="AB383" s="68"/>
      <c r="AC383" s="68"/>
      <c r="AD383" s="68"/>
      <c r="AE383" s="68"/>
      <c r="AF383" s="68"/>
      <c r="AG383" s="68"/>
      <c r="AH383" s="68"/>
      <c r="AI383" s="68"/>
      <c r="AJ383" s="68"/>
      <c r="AK383" s="68"/>
      <c r="AL383" s="68"/>
    </row>
    <row r="384" spans="1:38" ht="12.75" customHeight="1" x14ac:dyDescent="0.2">
      <c r="A384" s="68"/>
      <c r="P384" s="68"/>
      <c r="Q384" s="68"/>
      <c r="R384" s="68"/>
      <c r="S384" s="68"/>
      <c r="T384" s="68"/>
      <c r="U384" s="68"/>
      <c r="V384" s="68"/>
      <c r="W384" s="68"/>
      <c r="X384" s="68"/>
      <c r="Y384" s="68"/>
      <c r="Z384" s="68"/>
      <c r="AA384" s="68"/>
      <c r="AB384" s="68"/>
      <c r="AC384" s="68"/>
      <c r="AD384" s="68"/>
      <c r="AE384" s="68"/>
      <c r="AF384" s="68"/>
      <c r="AG384" s="68"/>
      <c r="AH384" s="68"/>
      <c r="AI384" s="68"/>
      <c r="AJ384" s="68"/>
      <c r="AK384" s="68"/>
      <c r="AL384" s="68"/>
    </row>
    <row r="385" spans="1:38" ht="12.75" customHeight="1" x14ac:dyDescent="0.2">
      <c r="A385" s="68"/>
      <c r="P385" s="68"/>
      <c r="Q385" s="68"/>
      <c r="R385" s="68"/>
      <c r="S385" s="68"/>
      <c r="T385" s="68"/>
      <c r="U385" s="68"/>
      <c r="V385" s="68"/>
      <c r="W385" s="68"/>
      <c r="X385" s="68"/>
      <c r="Y385" s="68"/>
      <c r="Z385" s="68"/>
      <c r="AA385" s="68"/>
      <c r="AB385" s="68"/>
      <c r="AC385" s="68"/>
      <c r="AD385" s="68"/>
      <c r="AE385" s="68"/>
      <c r="AF385" s="68"/>
      <c r="AG385" s="68"/>
      <c r="AH385" s="68"/>
      <c r="AI385" s="68"/>
      <c r="AJ385" s="68"/>
      <c r="AK385" s="68"/>
      <c r="AL385" s="68"/>
    </row>
    <row r="386" spans="1:38" ht="12.75" customHeight="1" x14ac:dyDescent="0.2">
      <c r="A386" s="68"/>
      <c r="P386" s="68"/>
      <c r="Q386" s="68"/>
      <c r="R386" s="68"/>
      <c r="S386" s="68"/>
      <c r="T386" s="68"/>
      <c r="U386" s="68"/>
      <c r="V386" s="68"/>
      <c r="W386" s="68"/>
      <c r="X386" s="68"/>
      <c r="Y386" s="68"/>
      <c r="Z386" s="68"/>
      <c r="AA386" s="68"/>
      <c r="AB386" s="68"/>
      <c r="AC386" s="68"/>
      <c r="AD386" s="68"/>
      <c r="AE386" s="68"/>
      <c r="AF386" s="68"/>
      <c r="AG386" s="68"/>
      <c r="AH386" s="68"/>
      <c r="AI386" s="68"/>
      <c r="AJ386" s="68"/>
      <c r="AK386" s="68"/>
      <c r="AL386" s="68"/>
    </row>
    <row r="387" spans="1:38" ht="12.75" customHeight="1" x14ac:dyDescent="0.2">
      <c r="A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row>
    <row r="388" spans="1:38" ht="12.75" customHeight="1" x14ac:dyDescent="0.2">
      <c r="A388" s="68"/>
      <c r="P388" s="68"/>
      <c r="Q388" s="68"/>
      <c r="R388" s="68"/>
      <c r="S388" s="68"/>
      <c r="T388" s="68"/>
      <c r="U388" s="68"/>
      <c r="V388" s="68"/>
      <c r="W388" s="68"/>
      <c r="X388" s="68"/>
      <c r="Y388" s="68"/>
      <c r="Z388" s="68"/>
      <c r="AA388" s="68"/>
      <c r="AB388" s="68"/>
      <c r="AC388" s="68"/>
      <c r="AD388" s="68"/>
      <c r="AE388" s="68"/>
      <c r="AF388" s="68"/>
      <c r="AG388" s="68"/>
      <c r="AH388" s="68"/>
      <c r="AI388" s="68"/>
      <c r="AJ388" s="68"/>
      <c r="AK388" s="68"/>
      <c r="AL388" s="68"/>
    </row>
    <row r="389" spans="1:38" ht="12.75" customHeight="1" x14ac:dyDescent="0.2">
      <c r="A389" s="68"/>
      <c r="P389" s="68"/>
      <c r="Q389" s="68"/>
      <c r="R389" s="68"/>
      <c r="S389" s="68"/>
      <c r="T389" s="68"/>
      <c r="U389" s="68"/>
      <c r="V389" s="68"/>
      <c r="W389" s="68"/>
      <c r="X389" s="68"/>
      <c r="Y389" s="68"/>
      <c r="Z389" s="68"/>
      <c r="AA389" s="68"/>
      <c r="AB389" s="68"/>
      <c r="AC389" s="68"/>
      <c r="AD389" s="68"/>
      <c r="AE389" s="68"/>
      <c r="AF389" s="68"/>
      <c r="AG389" s="68"/>
      <c r="AH389" s="68"/>
      <c r="AI389" s="68"/>
      <c r="AJ389" s="68"/>
      <c r="AK389" s="68"/>
      <c r="AL389" s="68"/>
    </row>
    <row r="390" spans="1:38" ht="12.75" customHeight="1" x14ac:dyDescent="0.2">
      <c r="A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row>
    <row r="391" spans="1:38" ht="12.75" customHeight="1" x14ac:dyDescent="0.2">
      <c r="A391" s="68"/>
      <c r="P391" s="68"/>
      <c r="Q391" s="68"/>
      <c r="R391" s="68"/>
      <c r="S391" s="68"/>
      <c r="T391" s="68"/>
      <c r="U391" s="68"/>
      <c r="V391" s="68"/>
      <c r="W391" s="68"/>
      <c r="X391" s="68"/>
      <c r="Y391" s="68"/>
      <c r="Z391" s="68"/>
      <c r="AA391" s="68"/>
      <c r="AB391" s="68"/>
      <c r="AC391" s="68"/>
      <c r="AD391" s="68"/>
      <c r="AE391" s="68"/>
      <c r="AF391" s="68"/>
      <c r="AG391" s="68"/>
      <c r="AH391" s="68"/>
      <c r="AI391" s="68"/>
      <c r="AJ391" s="68"/>
      <c r="AK391" s="68"/>
      <c r="AL391" s="68"/>
    </row>
    <row r="392" spans="1:38" ht="12.75" customHeight="1" x14ac:dyDescent="0.2">
      <c r="A392" s="68"/>
      <c r="P392" s="68"/>
      <c r="Q392" s="68"/>
      <c r="R392" s="68"/>
      <c r="S392" s="68"/>
      <c r="T392" s="68"/>
      <c r="U392" s="68"/>
      <c r="V392" s="68"/>
      <c r="W392" s="68"/>
      <c r="X392" s="68"/>
      <c r="Y392" s="68"/>
      <c r="Z392" s="68"/>
      <c r="AA392" s="68"/>
      <c r="AB392" s="68"/>
      <c r="AC392" s="68"/>
      <c r="AD392" s="68"/>
      <c r="AE392" s="68"/>
      <c r="AF392" s="68"/>
      <c r="AG392" s="68"/>
      <c r="AH392" s="68"/>
      <c r="AI392" s="68"/>
      <c r="AJ392" s="68"/>
      <c r="AK392" s="68"/>
      <c r="AL392" s="68"/>
    </row>
    <row r="393" spans="1:38" ht="12.75" customHeight="1" x14ac:dyDescent="0.2">
      <c r="A393" s="68"/>
      <c r="P393" s="68"/>
      <c r="Q393" s="68"/>
      <c r="R393" s="68"/>
      <c r="S393" s="68"/>
      <c r="T393" s="68"/>
      <c r="U393" s="68"/>
      <c r="V393" s="68"/>
      <c r="W393" s="68"/>
      <c r="X393" s="68"/>
      <c r="Y393" s="68"/>
      <c r="Z393" s="68"/>
      <c r="AA393" s="68"/>
      <c r="AB393" s="68"/>
      <c r="AC393" s="68"/>
      <c r="AD393" s="68"/>
      <c r="AE393" s="68"/>
      <c r="AF393" s="68"/>
      <c r="AG393" s="68"/>
      <c r="AH393" s="68"/>
      <c r="AI393" s="68"/>
      <c r="AJ393" s="68"/>
      <c r="AK393" s="68"/>
      <c r="AL393" s="68"/>
    </row>
    <row r="394" spans="1:38" ht="12.75" customHeight="1" x14ac:dyDescent="0.2">
      <c r="A394" s="68"/>
      <c r="P394" s="68"/>
      <c r="Q394" s="68"/>
      <c r="R394" s="68"/>
      <c r="S394" s="68"/>
      <c r="T394" s="68"/>
      <c r="U394" s="68"/>
      <c r="V394" s="68"/>
      <c r="W394" s="68"/>
      <c r="X394" s="68"/>
      <c r="Y394" s="68"/>
      <c r="Z394" s="68"/>
      <c r="AA394" s="68"/>
      <c r="AB394" s="68"/>
      <c r="AC394" s="68"/>
      <c r="AD394" s="68"/>
      <c r="AE394" s="68"/>
      <c r="AF394" s="68"/>
      <c r="AG394" s="68"/>
      <c r="AH394" s="68"/>
      <c r="AI394" s="68"/>
      <c r="AJ394" s="68"/>
      <c r="AK394" s="68"/>
      <c r="AL394" s="68"/>
    </row>
    <row r="395" spans="1:38" ht="12.75" customHeight="1" x14ac:dyDescent="0.2">
      <c r="A395" s="68"/>
      <c r="P395" s="68"/>
      <c r="Q395" s="68"/>
      <c r="R395" s="68"/>
      <c r="S395" s="68"/>
      <c r="T395" s="68"/>
      <c r="U395" s="68"/>
      <c r="V395" s="68"/>
      <c r="W395" s="68"/>
      <c r="X395" s="68"/>
      <c r="Y395" s="68"/>
      <c r="Z395" s="68"/>
      <c r="AA395" s="68"/>
      <c r="AB395" s="68"/>
      <c r="AC395" s="68"/>
      <c r="AD395" s="68"/>
      <c r="AE395" s="68"/>
      <c r="AF395" s="68"/>
      <c r="AG395" s="68"/>
      <c r="AH395" s="68"/>
      <c r="AI395" s="68"/>
      <c r="AJ395" s="68"/>
      <c r="AK395" s="68"/>
      <c r="AL395" s="68"/>
    </row>
    <row r="396" spans="1:38" ht="12.75" customHeight="1" x14ac:dyDescent="0.2">
      <c r="A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row>
    <row r="397" spans="1:38" ht="12.75" customHeight="1" x14ac:dyDescent="0.2">
      <c r="A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row>
    <row r="398" spans="1:38" ht="12.75" customHeight="1" x14ac:dyDescent="0.2">
      <c r="A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row>
    <row r="399" spans="1:38" ht="12.75" customHeight="1" x14ac:dyDescent="0.2">
      <c r="A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row>
    <row r="400" spans="1:38" ht="12.75" customHeight="1" x14ac:dyDescent="0.2">
      <c r="A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row>
    <row r="401" spans="1:38" ht="12.75" customHeight="1" x14ac:dyDescent="0.2">
      <c r="A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row>
    <row r="402" spans="1:38" ht="12.75" customHeight="1" x14ac:dyDescent="0.2">
      <c r="A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row>
    <row r="403" spans="1:38" ht="12.75" customHeight="1" x14ac:dyDescent="0.2">
      <c r="A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row>
    <row r="404" spans="1:38" ht="12.75" customHeight="1" x14ac:dyDescent="0.2">
      <c r="A404" s="68"/>
      <c r="P404" s="68"/>
      <c r="Q404" s="68"/>
      <c r="R404" s="68"/>
      <c r="S404" s="68"/>
      <c r="T404" s="68"/>
      <c r="U404" s="68"/>
      <c r="V404" s="68"/>
      <c r="W404" s="68"/>
      <c r="X404" s="68"/>
      <c r="Y404" s="68"/>
      <c r="Z404" s="68"/>
      <c r="AA404" s="68"/>
      <c r="AB404" s="68"/>
      <c r="AC404" s="68"/>
      <c r="AD404" s="68"/>
      <c r="AE404" s="68"/>
      <c r="AF404" s="68"/>
      <c r="AG404" s="68"/>
      <c r="AH404" s="68"/>
      <c r="AI404" s="68"/>
      <c r="AJ404" s="68"/>
      <c r="AK404" s="68"/>
      <c r="AL404" s="68"/>
    </row>
    <row r="405" spans="1:38" ht="12.75" customHeight="1" x14ac:dyDescent="0.2">
      <c r="A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row>
    <row r="406" spans="1:38" ht="12.75" customHeight="1" x14ac:dyDescent="0.2">
      <c r="A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row>
    <row r="407" spans="1:38" ht="12.75" customHeight="1" x14ac:dyDescent="0.2">
      <c r="A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row>
    <row r="408" spans="1:38" ht="12.75" customHeight="1" x14ac:dyDescent="0.2">
      <c r="A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row>
    <row r="409" spans="1:38" ht="12.75" customHeight="1" x14ac:dyDescent="0.2">
      <c r="A409" s="68"/>
      <c r="P409" s="68"/>
      <c r="Q409" s="68"/>
      <c r="R409" s="68"/>
      <c r="S409" s="68"/>
      <c r="T409" s="68"/>
      <c r="U409" s="68"/>
      <c r="V409" s="68"/>
      <c r="W409" s="68"/>
      <c r="X409" s="68"/>
      <c r="Y409" s="68"/>
      <c r="Z409" s="68"/>
      <c r="AA409" s="68"/>
      <c r="AB409" s="68"/>
      <c r="AC409" s="68"/>
      <c r="AD409" s="68"/>
      <c r="AE409" s="68"/>
      <c r="AF409" s="68"/>
      <c r="AG409" s="68"/>
      <c r="AH409" s="68"/>
      <c r="AI409" s="68"/>
      <c r="AJ409" s="68"/>
      <c r="AK409" s="68"/>
      <c r="AL409" s="68"/>
    </row>
    <row r="410" spans="1:38" ht="12.75" customHeight="1" x14ac:dyDescent="0.2">
      <c r="A410" s="68"/>
      <c r="P410" s="68"/>
      <c r="Q410" s="68"/>
      <c r="R410" s="68"/>
      <c r="S410" s="68"/>
      <c r="T410" s="68"/>
      <c r="U410" s="68"/>
      <c r="V410" s="68"/>
      <c r="W410" s="68"/>
      <c r="X410" s="68"/>
      <c r="Y410" s="68"/>
      <c r="Z410" s="68"/>
      <c r="AA410" s="68"/>
      <c r="AB410" s="68"/>
      <c r="AC410" s="68"/>
      <c r="AD410" s="68"/>
      <c r="AE410" s="68"/>
      <c r="AF410" s="68"/>
      <c r="AG410" s="68"/>
      <c r="AH410" s="68"/>
      <c r="AI410" s="68"/>
      <c r="AJ410" s="68"/>
      <c r="AK410" s="68"/>
      <c r="AL410" s="68"/>
    </row>
    <row r="411" spans="1:38" ht="12.75" customHeight="1" x14ac:dyDescent="0.2">
      <c r="A411" s="68"/>
      <c r="P411" s="68"/>
      <c r="Q411" s="68"/>
      <c r="R411" s="68"/>
      <c r="S411" s="68"/>
      <c r="T411" s="68"/>
      <c r="U411" s="68"/>
      <c r="V411" s="68"/>
      <c r="W411" s="68"/>
      <c r="X411" s="68"/>
      <c r="Y411" s="68"/>
      <c r="Z411" s="68"/>
      <c r="AA411" s="68"/>
      <c r="AB411" s="68"/>
      <c r="AC411" s="68"/>
      <c r="AD411" s="68"/>
      <c r="AE411" s="68"/>
      <c r="AF411" s="68"/>
      <c r="AG411" s="68"/>
      <c r="AH411" s="68"/>
      <c r="AI411" s="68"/>
      <c r="AJ411" s="68"/>
      <c r="AK411" s="68"/>
      <c r="AL411" s="68"/>
    </row>
    <row r="412" spans="1:38" ht="12.75" customHeight="1" x14ac:dyDescent="0.2">
      <c r="A412" s="68"/>
      <c r="P412" s="68"/>
      <c r="Q412" s="68"/>
      <c r="R412" s="68"/>
      <c r="S412" s="68"/>
      <c r="T412" s="68"/>
      <c r="U412" s="68"/>
      <c r="V412" s="68"/>
      <c r="W412" s="68"/>
      <c r="X412" s="68"/>
      <c r="Y412" s="68"/>
      <c r="Z412" s="68"/>
      <c r="AA412" s="68"/>
      <c r="AB412" s="68"/>
      <c r="AC412" s="68"/>
      <c r="AD412" s="68"/>
      <c r="AE412" s="68"/>
      <c r="AF412" s="68"/>
      <c r="AG412" s="68"/>
      <c r="AH412" s="68"/>
      <c r="AI412" s="68"/>
      <c r="AJ412" s="68"/>
      <c r="AK412" s="68"/>
      <c r="AL412" s="68"/>
    </row>
    <row r="413" spans="1:38" ht="12.75" customHeight="1" x14ac:dyDescent="0.2">
      <c r="A413" s="68"/>
      <c r="P413" s="68"/>
      <c r="Q413" s="68"/>
      <c r="R413" s="68"/>
      <c r="S413" s="68"/>
      <c r="T413" s="68"/>
      <c r="U413" s="68"/>
      <c r="V413" s="68"/>
      <c r="W413" s="68"/>
      <c r="X413" s="68"/>
      <c r="Y413" s="68"/>
      <c r="Z413" s="68"/>
      <c r="AA413" s="68"/>
      <c r="AB413" s="68"/>
      <c r="AC413" s="68"/>
      <c r="AD413" s="68"/>
      <c r="AE413" s="68"/>
      <c r="AF413" s="68"/>
      <c r="AG413" s="68"/>
      <c r="AH413" s="68"/>
      <c r="AI413" s="68"/>
      <c r="AJ413" s="68"/>
      <c r="AK413" s="68"/>
      <c r="AL413" s="68"/>
    </row>
    <row r="414" spans="1:38" ht="12.75" customHeight="1" x14ac:dyDescent="0.2">
      <c r="A414" s="68"/>
      <c r="P414" s="68"/>
      <c r="Q414" s="68"/>
      <c r="R414" s="68"/>
      <c r="S414" s="68"/>
      <c r="T414" s="68"/>
      <c r="U414" s="68"/>
      <c r="V414" s="68"/>
      <c r="W414" s="68"/>
      <c r="X414" s="68"/>
      <c r="Y414" s="68"/>
      <c r="Z414" s="68"/>
      <c r="AA414" s="68"/>
      <c r="AB414" s="68"/>
      <c r="AC414" s="68"/>
      <c r="AD414" s="68"/>
      <c r="AE414" s="68"/>
      <c r="AF414" s="68"/>
      <c r="AG414" s="68"/>
      <c r="AH414" s="68"/>
      <c r="AI414" s="68"/>
      <c r="AJ414" s="68"/>
      <c r="AK414" s="68"/>
      <c r="AL414" s="68"/>
    </row>
    <row r="415" spans="1:38" ht="12.75" customHeight="1" x14ac:dyDescent="0.2">
      <c r="A415" s="68"/>
      <c r="P415" s="68"/>
      <c r="Q415" s="68"/>
      <c r="R415" s="68"/>
      <c r="S415" s="68"/>
      <c r="T415" s="68"/>
      <c r="U415" s="68"/>
      <c r="V415" s="68"/>
      <c r="W415" s="68"/>
      <c r="X415" s="68"/>
      <c r="Y415" s="68"/>
      <c r="Z415" s="68"/>
      <c r="AA415" s="68"/>
      <c r="AB415" s="68"/>
      <c r="AC415" s="68"/>
      <c r="AD415" s="68"/>
      <c r="AE415" s="68"/>
      <c r="AF415" s="68"/>
      <c r="AG415" s="68"/>
      <c r="AH415" s="68"/>
      <c r="AI415" s="68"/>
      <c r="AJ415" s="68"/>
      <c r="AK415" s="68"/>
      <c r="AL415" s="68"/>
    </row>
    <row r="416" spans="1:38" ht="12.75" customHeight="1" x14ac:dyDescent="0.2">
      <c r="A416" s="68"/>
      <c r="P416" s="68"/>
      <c r="Q416" s="68"/>
      <c r="R416" s="68"/>
      <c r="S416" s="68"/>
      <c r="T416" s="68"/>
      <c r="U416" s="68"/>
      <c r="V416" s="68"/>
      <c r="W416" s="68"/>
      <c r="X416" s="68"/>
      <c r="Y416" s="68"/>
      <c r="Z416" s="68"/>
      <c r="AA416" s="68"/>
      <c r="AB416" s="68"/>
      <c r="AC416" s="68"/>
      <c r="AD416" s="68"/>
      <c r="AE416" s="68"/>
      <c r="AF416" s="68"/>
      <c r="AG416" s="68"/>
      <c r="AH416" s="68"/>
      <c r="AI416" s="68"/>
      <c r="AJ416" s="68"/>
      <c r="AK416" s="68"/>
      <c r="AL416" s="68"/>
    </row>
    <row r="417" spans="1:38" ht="12.75" customHeight="1" x14ac:dyDescent="0.2">
      <c r="A417" s="68"/>
      <c r="P417" s="68"/>
      <c r="Q417" s="68"/>
      <c r="R417" s="68"/>
      <c r="S417" s="68"/>
      <c r="T417" s="68"/>
      <c r="U417" s="68"/>
      <c r="V417" s="68"/>
      <c r="W417" s="68"/>
      <c r="X417" s="68"/>
      <c r="Y417" s="68"/>
      <c r="Z417" s="68"/>
      <c r="AA417" s="68"/>
      <c r="AB417" s="68"/>
      <c r="AC417" s="68"/>
      <c r="AD417" s="68"/>
      <c r="AE417" s="68"/>
      <c r="AF417" s="68"/>
      <c r="AG417" s="68"/>
      <c r="AH417" s="68"/>
      <c r="AI417" s="68"/>
      <c r="AJ417" s="68"/>
      <c r="AK417" s="68"/>
      <c r="AL417" s="68"/>
    </row>
    <row r="418" spans="1:38" ht="12.75" customHeight="1" x14ac:dyDescent="0.2">
      <c r="A418" s="68"/>
      <c r="P418" s="68"/>
      <c r="Q418" s="68"/>
      <c r="R418" s="68"/>
      <c r="S418" s="68"/>
      <c r="T418" s="68"/>
      <c r="U418" s="68"/>
      <c r="V418" s="68"/>
      <c r="W418" s="68"/>
      <c r="X418" s="68"/>
      <c r="Y418" s="68"/>
      <c r="Z418" s="68"/>
      <c r="AA418" s="68"/>
      <c r="AB418" s="68"/>
      <c r="AC418" s="68"/>
      <c r="AD418" s="68"/>
      <c r="AE418" s="68"/>
      <c r="AF418" s="68"/>
      <c r="AG418" s="68"/>
      <c r="AH418" s="68"/>
      <c r="AI418" s="68"/>
      <c r="AJ418" s="68"/>
      <c r="AK418" s="68"/>
      <c r="AL418" s="68"/>
    </row>
    <row r="419" spans="1:38" ht="12.75" customHeight="1" x14ac:dyDescent="0.2">
      <c r="A419" s="68"/>
      <c r="P419" s="68"/>
      <c r="Q419" s="68"/>
      <c r="R419" s="68"/>
      <c r="S419" s="68"/>
      <c r="T419" s="68"/>
      <c r="U419" s="68"/>
      <c r="V419" s="68"/>
      <c r="W419" s="68"/>
      <c r="X419" s="68"/>
      <c r="Y419" s="68"/>
      <c r="Z419" s="68"/>
      <c r="AA419" s="68"/>
      <c r="AB419" s="68"/>
      <c r="AC419" s="68"/>
      <c r="AD419" s="68"/>
      <c r="AE419" s="68"/>
      <c r="AF419" s="68"/>
      <c r="AG419" s="68"/>
      <c r="AH419" s="68"/>
      <c r="AI419" s="68"/>
      <c r="AJ419" s="68"/>
      <c r="AK419" s="68"/>
      <c r="AL419" s="68"/>
    </row>
    <row r="420" spans="1:38" ht="12.75" customHeight="1" x14ac:dyDescent="0.2">
      <c r="A420" s="68"/>
      <c r="P420" s="68"/>
      <c r="Q420" s="68"/>
      <c r="R420" s="68"/>
      <c r="S420" s="68"/>
      <c r="T420" s="68"/>
      <c r="U420" s="68"/>
      <c r="V420" s="68"/>
      <c r="W420" s="68"/>
      <c r="X420" s="68"/>
      <c r="Y420" s="68"/>
      <c r="Z420" s="68"/>
      <c r="AA420" s="68"/>
      <c r="AB420" s="68"/>
      <c r="AC420" s="68"/>
      <c r="AD420" s="68"/>
      <c r="AE420" s="68"/>
      <c r="AF420" s="68"/>
      <c r="AG420" s="68"/>
      <c r="AH420" s="68"/>
      <c r="AI420" s="68"/>
      <c r="AJ420" s="68"/>
      <c r="AK420" s="68"/>
      <c r="AL420" s="68"/>
    </row>
    <row r="421" spans="1:38" ht="12.75" customHeight="1" x14ac:dyDescent="0.2">
      <c r="A421" s="68"/>
      <c r="P421" s="68"/>
      <c r="Q421" s="68"/>
      <c r="R421" s="68"/>
      <c r="S421" s="68"/>
      <c r="T421" s="68"/>
      <c r="U421" s="68"/>
      <c r="V421" s="68"/>
      <c r="W421" s="68"/>
      <c r="X421" s="68"/>
      <c r="Y421" s="68"/>
      <c r="Z421" s="68"/>
      <c r="AA421" s="68"/>
      <c r="AB421" s="68"/>
      <c r="AC421" s="68"/>
      <c r="AD421" s="68"/>
      <c r="AE421" s="68"/>
      <c r="AF421" s="68"/>
      <c r="AG421" s="68"/>
      <c r="AH421" s="68"/>
      <c r="AI421" s="68"/>
      <c r="AJ421" s="68"/>
      <c r="AK421" s="68"/>
      <c r="AL421" s="68"/>
    </row>
    <row r="422" spans="1:38" ht="12.75" customHeight="1" x14ac:dyDescent="0.2">
      <c r="A422" s="68"/>
      <c r="P422" s="68"/>
      <c r="Q422" s="68"/>
      <c r="R422" s="68"/>
      <c r="S422" s="68"/>
      <c r="T422" s="68"/>
      <c r="U422" s="68"/>
      <c r="V422" s="68"/>
      <c r="W422" s="68"/>
      <c r="X422" s="68"/>
      <c r="Y422" s="68"/>
      <c r="Z422" s="68"/>
      <c r="AA422" s="68"/>
      <c r="AB422" s="68"/>
      <c r="AC422" s="68"/>
      <c r="AD422" s="68"/>
      <c r="AE422" s="68"/>
      <c r="AF422" s="68"/>
      <c r="AG422" s="68"/>
      <c r="AH422" s="68"/>
      <c r="AI422" s="68"/>
      <c r="AJ422" s="68"/>
      <c r="AK422" s="68"/>
      <c r="AL422" s="68"/>
    </row>
    <row r="423" spans="1:38" ht="12.75" customHeight="1" x14ac:dyDescent="0.2">
      <c r="A423" s="68"/>
      <c r="P423" s="68"/>
      <c r="Q423" s="68"/>
      <c r="R423" s="68"/>
      <c r="S423" s="68"/>
      <c r="T423" s="68"/>
      <c r="U423" s="68"/>
      <c r="V423" s="68"/>
      <c r="W423" s="68"/>
      <c r="X423" s="68"/>
      <c r="Y423" s="68"/>
      <c r="Z423" s="68"/>
      <c r="AA423" s="68"/>
      <c r="AB423" s="68"/>
      <c r="AC423" s="68"/>
      <c r="AD423" s="68"/>
      <c r="AE423" s="68"/>
      <c r="AF423" s="68"/>
      <c r="AG423" s="68"/>
      <c r="AH423" s="68"/>
      <c r="AI423" s="68"/>
      <c r="AJ423" s="68"/>
      <c r="AK423" s="68"/>
      <c r="AL423" s="68"/>
    </row>
    <row r="424" spans="1:38" ht="12.75" customHeight="1" x14ac:dyDescent="0.2">
      <c r="A424" s="68"/>
      <c r="P424" s="68"/>
      <c r="Q424" s="68"/>
      <c r="R424" s="68"/>
      <c r="S424" s="68"/>
      <c r="T424" s="68"/>
      <c r="U424" s="68"/>
      <c r="V424" s="68"/>
      <c r="W424" s="68"/>
      <c r="X424" s="68"/>
      <c r="Y424" s="68"/>
      <c r="Z424" s="68"/>
      <c r="AA424" s="68"/>
      <c r="AB424" s="68"/>
      <c r="AC424" s="68"/>
      <c r="AD424" s="68"/>
      <c r="AE424" s="68"/>
      <c r="AF424" s="68"/>
      <c r="AG424" s="68"/>
      <c r="AH424" s="68"/>
      <c r="AI424" s="68"/>
      <c r="AJ424" s="68"/>
      <c r="AK424" s="68"/>
      <c r="AL424" s="68"/>
    </row>
    <row r="425" spans="1:38" ht="12.75" customHeight="1" x14ac:dyDescent="0.2">
      <c r="A425" s="68"/>
      <c r="P425" s="68"/>
      <c r="Q425" s="68"/>
      <c r="R425" s="68"/>
      <c r="S425" s="68"/>
      <c r="T425" s="68"/>
      <c r="U425" s="68"/>
      <c r="V425" s="68"/>
      <c r="W425" s="68"/>
      <c r="X425" s="68"/>
      <c r="Y425" s="68"/>
      <c r="Z425" s="68"/>
      <c r="AA425" s="68"/>
      <c r="AB425" s="68"/>
      <c r="AC425" s="68"/>
      <c r="AD425" s="68"/>
      <c r="AE425" s="68"/>
      <c r="AF425" s="68"/>
      <c r="AG425" s="68"/>
      <c r="AH425" s="68"/>
      <c r="AI425" s="68"/>
      <c r="AJ425" s="68"/>
      <c r="AK425" s="68"/>
      <c r="AL425" s="68"/>
    </row>
    <row r="426" spans="1:38" ht="12.75" customHeight="1" x14ac:dyDescent="0.2">
      <c r="A426" s="68"/>
      <c r="P426" s="68"/>
      <c r="Q426" s="68"/>
      <c r="R426" s="68"/>
      <c r="S426" s="68"/>
      <c r="T426" s="68"/>
      <c r="U426" s="68"/>
      <c r="V426" s="68"/>
      <c r="W426" s="68"/>
      <c r="X426" s="68"/>
      <c r="Y426" s="68"/>
      <c r="Z426" s="68"/>
      <c r="AA426" s="68"/>
      <c r="AB426" s="68"/>
      <c r="AC426" s="68"/>
      <c r="AD426" s="68"/>
      <c r="AE426" s="68"/>
      <c r="AF426" s="68"/>
      <c r="AG426" s="68"/>
      <c r="AH426" s="68"/>
      <c r="AI426" s="68"/>
      <c r="AJ426" s="68"/>
      <c r="AK426" s="68"/>
      <c r="AL426" s="68"/>
    </row>
    <row r="427" spans="1:38" ht="12.75" customHeight="1" x14ac:dyDescent="0.2">
      <c r="A427" s="68"/>
      <c r="P427" s="68"/>
      <c r="Q427" s="68"/>
      <c r="R427" s="68"/>
      <c r="S427" s="68"/>
      <c r="T427" s="68"/>
      <c r="U427" s="68"/>
      <c r="V427" s="68"/>
      <c r="W427" s="68"/>
      <c r="X427" s="68"/>
      <c r="Y427" s="68"/>
      <c r="Z427" s="68"/>
      <c r="AA427" s="68"/>
      <c r="AB427" s="68"/>
      <c r="AC427" s="68"/>
      <c r="AD427" s="68"/>
      <c r="AE427" s="68"/>
      <c r="AF427" s="68"/>
      <c r="AG427" s="68"/>
      <c r="AH427" s="68"/>
      <c r="AI427" s="68"/>
      <c r="AJ427" s="68"/>
      <c r="AK427" s="68"/>
      <c r="AL427" s="68"/>
    </row>
    <row r="428" spans="1:38" ht="12.75" customHeight="1" x14ac:dyDescent="0.2">
      <c r="A428" s="68"/>
      <c r="P428" s="68"/>
      <c r="Q428" s="68"/>
      <c r="R428" s="68"/>
      <c r="S428" s="68"/>
      <c r="T428" s="68"/>
      <c r="U428" s="68"/>
      <c r="V428" s="68"/>
      <c r="W428" s="68"/>
      <c r="X428" s="68"/>
      <c r="Y428" s="68"/>
      <c r="Z428" s="68"/>
      <c r="AA428" s="68"/>
      <c r="AB428" s="68"/>
      <c r="AC428" s="68"/>
      <c r="AD428" s="68"/>
      <c r="AE428" s="68"/>
      <c r="AF428" s="68"/>
      <c r="AG428" s="68"/>
      <c r="AH428" s="68"/>
      <c r="AI428" s="68"/>
      <c r="AJ428" s="68"/>
      <c r="AK428" s="68"/>
      <c r="AL428" s="68"/>
    </row>
    <row r="429" spans="1:38" ht="12.75" customHeight="1" x14ac:dyDescent="0.2">
      <c r="A429" s="68"/>
      <c r="P429" s="68"/>
      <c r="Q429" s="68"/>
      <c r="R429" s="68"/>
      <c r="S429" s="68"/>
      <c r="T429" s="68"/>
      <c r="U429" s="68"/>
      <c r="V429" s="68"/>
      <c r="W429" s="68"/>
      <c r="X429" s="68"/>
      <c r="Y429" s="68"/>
      <c r="Z429" s="68"/>
      <c r="AA429" s="68"/>
      <c r="AB429" s="68"/>
      <c r="AC429" s="68"/>
      <c r="AD429" s="68"/>
      <c r="AE429" s="68"/>
      <c r="AF429" s="68"/>
      <c r="AG429" s="68"/>
      <c r="AH429" s="68"/>
      <c r="AI429" s="68"/>
      <c r="AJ429" s="68"/>
      <c r="AK429" s="68"/>
      <c r="AL429" s="68"/>
    </row>
    <row r="430" spans="1:38" ht="12.75" customHeight="1" x14ac:dyDescent="0.2">
      <c r="A430" s="68"/>
      <c r="P430" s="68"/>
      <c r="Q430" s="68"/>
      <c r="R430" s="68"/>
      <c r="S430" s="68"/>
      <c r="T430" s="68"/>
      <c r="U430" s="68"/>
      <c r="V430" s="68"/>
      <c r="W430" s="68"/>
      <c r="X430" s="68"/>
      <c r="Y430" s="68"/>
      <c r="Z430" s="68"/>
      <c r="AA430" s="68"/>
      <c r="AB430" s="68"/>
      <c r="AC430" s="68"/>
      <c r="AD430" s="68"/>
      <c r="AE430" s="68"/>
      <c r="AF430" s="68"/>
      <c r="AG430" s="68"/>
      <c r="AH430" s="68"/>
      <c r="AI430" s="68"/>
      <c r="AJ430" s="68"/>
      <c r="AK430" s="68"/>
      <c r="AL430" s="68"/>
    </row>
    <row r="431" spans="1:38" ht="12.75" customHeight="1" x14ac:dyDescent="0.2">
      <c r="A431" s="68"/>
      <c r="P431" s="68"/>
      <c r="Q431" s="68"/>
      <c r="R431" s="68"/>
      <c r="S431" s="68"/>
      <c r="T431" s="68"/>
      <c r="U431" s="68"/>
      <c r="V431" s="68"/>
      <c r="W431" s="68"/>
      <c r="X431" s="68"/>
      <c r="Y431" s="68"/>
      <c r="Z431" s="68"/>
      <c r="AA431" s="68"/>
      <c r="AB431" s="68"/>
      <c r="AC431" s="68"/>
      <c r="AD431" s="68"/>
      <c r="AE431" s="68"/>
      <c r="AF431" s="68"/>
      <c r="AG431" s="68"/>
      <c r="AH431" s="68"/>
      <c r="AI431" s="68"/>
      <c r="AJ431" s="68"/>
      <c r="AK431" s="68"/>
      <c r="AL431" s="68"/>
    </row>
    <row r="432" spans="1:38" ht="12.75" customHeight="1" x14ac:dyDescent="0.2">
      <c r="A432" s="68"/>
      <c r="P432" s="68"/>
      <c r="Q432" s="68"/>
      <c r="R432" s="68"/>
      <c r="S432" s="68"/>
      <c r="T432" s="68"/>
      <c r="U432" s="68"/>
      <c r="V432" s="68"/>
      <c r="W432" s="68"/>
      <c r="X432" s="68"/>
      <c r="Y432" s="68"/>
      <c r="Z432" s="68"/>
      <c r="AA432" s="68"/>
      <c r="AB432" s="68"/>
      <c r="AC432" s="68"/>
      <c r="AD432" s="68"/>
      <c r="AE432" s="68"/>
      <c r="AF432" s="68"/>
      <c r="AG432" s="68"/>
      <c r="AH432" s="68"/>
      <c r="AI432" s="68"/>
      <c r="AJ432" s="68"/>
      <c r="AK432" s="68"/>
      <c r="AL432" s="68"/>
    </row>
    <row r="433" spans="1:38" ht="12.75" customHeight="1" x14ac:dyDescent="0.2">
      <c r="A433" s="68"/>
      <c r="P433" s="68"/>
      <c r="Q433" s="68"/>
      <c r="R433" s="68"/>
      <c r="S433" s="68"/>
      <c r="T433" s="68"/>
      <c r="U433" s="68"/>
      <c r="V433" s="68"/>
      <c r="W433" s="68"/>
      <c r="X433" s="68"/>
      <c r="Y433" s="68"/>
      <c r="Z433" s="68"/>
      <c r="AA433" s="68"/>
      <c r="AB433" s="68"/>
      <c r="AC433" s="68"/>
      <c r="AD433" s="68"/>
      <c r="AE433" s="68"/>
      <c r="AF433" s="68"/>
      <c r="AG433" s="68"/>
      <c r="AH433" s="68"/>
      <c r="AI433" s="68"/>
      <c r="AJ433" s="68"/>
      <c r="AK433" s="68"/>
      <c r="AL433" s="68"/>
    </row>
    <row r="434" spans="1:38" ht="12.75" customHeight="1" x14ac:dyDescent="0.2">
      <c r="A434" s="68"/>
      <c r="P434" s="68"/>
      <c r="Q434" s="68"/>
      <c r="R434" s="68"/>
      <c r="S434" s="68"/>
      <c r="T434" s="68"/>
      <c r="U434" s="68"/>
      <c r="V434" s="68"/>
      <c r="W434" s="68"/>
      <c r="X434" s="68"/>
      <c r="Y434" s="68"/>
      <c r="Z434" s="68"/>
      <c r="AA434" s="68"/>
      <c r="AB434" s="68"/>
      <c r="AC434" s="68"/>
      <c r="AD434" s="68"/>
      <c r="AE434" s="68"/>
      <c r="AF434" s="68"/>
      <c r="AG434" s="68"/>
      <c r="AH434" s="68"/>
      <c r="AI434" s="68"/>
      <c r="AJ434" s="68"/>
      <c r="AK434" s="68"/>
      <c r="AL434" s="68"/>
    </row>
    <row r="435" spans="1:38" ht="12.75" customHeight="1" x14ac:dyDescent="0.2">
      <c r="A435" s="68"/>
      <c r="P435" s="68"/>
      <c r="Q435" s="68"/>
      <c r="R435" s="68"/>
      <c r="S435" s="68"/>
      <c r="T435" s="68"/>
      <c r="U435" s="68"/>
      <c r="V435" s="68"/>
      <c r="W435" s="68"/>
      <c r="X435" s="68"/>
      <c r="Y435" s="68"/>
      <c r="Z435" s="68"/>
      <c r="AA435" s="68"/>
      <c r="AB435" s="68"/>
      <c r="AC435" s="68"/>
      <c r="AD435" s="68"/>
      <c r="AE435" s="68"/>
      <c r="AF435" s="68"/>
      <c r="AG435" s="68"/>
      <c r="AH435" s="68"/>
      <c r="AI435" s="68"/>
      <c r="AJ435" s="68"/>
      <c r="AK435" s="68"/>
      <c r="AL435" s="68"/>
    </row>
    <row r="436" spans="1:38" ht="12.75" customHeight="1" x14ac:dyDescent="0.2">
      <c r="A436" s="68"/>
      <c r="P436" s="68"/>
      <c r="Q436" s="68"/>
      <c r="R436" s="68"/>
      <c r="S436" s="68"/>
      <c r="T436" s="68"/>
      <c r="U436" s="68"/>
      <c r="V436" s="68"/>
      <c r="W436" s="68"/>
      <c r="X436" s="68"/>
      <c r="Y436" s="68"/>
      <c r="Z436" s="68"/>
      <c r="AA436" s="68"/>
      <c r="AB436" s="68"/>
      <c r="AC436" s="68"/>
      <c r="AD436" s="68"/>
      <c r="AE436" s="68"/>
      <c r="AF436" s="68"/>
      <c r="AG436" s="68"/>
      <c r="AH436" s="68"/>
      <c r="AI436" s="68"/>
      <c r="AJ436" s="68"/>
      <c r="AK436" s="68"/>
      <c r="AL436" s="68"/>
    </row>
    <row r="437" spans="1:38" ht="12.75" customHeight="1" x14ac:dyDescent="0.2">
      <c r="A437" s="68"/>
      <c r="P437" s="68"/>
      <c r="Q437" s="68"/>
      <c r="R437" s="68"/>
      <c r="S437" s="68"/>
      <c r="T437" s="68"/>
      <c r="U437" s="68"/>
      <c r="V437" s="68"/>
      <c r="W437" s="68"/>
      <c r="X437" s="68"/>
      <c r="Y437" s="68"/>
      <c r="Z437" s="68"/>
      <c r="AA437" s="68"/>
      <c r="AB437" s="68"/>
      <c r="AC437" s="68"/>
      <c r="AD437" s="68"/>
      <c r="AE437" s="68"/>
      <c r="AF437" s="68"/>
      <c r="AG437" s="68"/>
      <c r="AH437" s="68"/>
      <c r="AI437" s="68"/>
      <c r="AJ437" s="68"/>
      <c r="AK437" s="68"/>
      <c r="AL437" s="68"/>
    </row>
    <row r="438" spans="1:38" ht="12.75" customHeight="1" x14ac:dyDescent="0.2">
      <c r="A438" s="68"/>
      <c r="P438" s="68"/>
      <c r="Q438" s="68"/>
      <c r="R438" s="68"/>
      <c r="S438" s="68"/>
      <c r="T438" s="68"/>
      <c r="U438" s="68"/>
      <c r="V438" s="68"/>
      <c r="W438" s="68"/>
      <c r="X438" s="68"/>
      <c r="Y438" s="68"/>
      <c r="Z438" s="68"/>
      <c r="AA438" s="68"/>
      <c r="AB438" s="68"/>
      <c r="AC438" s="68"/>
      <c r="AD438" s="68"/>
      <c r="AE438" s="68"/>
      <c r="AF438" s="68"/>
      <c r="AG438" s="68"/>
      <c r="AH438" s="68"/>
      <c r="AI438" s="68"/>
      <c r="AJ438" s="68"/>
      <c r="AK438" s="68"/>
      <c r="AL438" s="68"/>
    </row>
    <row r="439" spans="1:38" ht="12.75" customHeight="1" x14ac:dyDescent="0.2">
      <c r="A439" s="68"/>
      <c r="P439" s="68"/>
      <c r="Q439" s="68"/>
      <c r="R439" s="68"/>
      <c r="S439" s="68"/>
      <c r="T439" s="68"/>
      <c r="U439" s="68"/>
      <c r="V439" s="68"/>
      <c r="W439" s="68"/>
      <c r="X439" s="68"/>
      <c r="Y439" s="68"/>
      <c r="Z439" s="68"/>
      <c r="AA439" s="68"/>
      <c r="AB439" s="68"/>
      <c r="AC439" s="68"/>
      <c r="AD439" s="68"/>
      <c r="AE439" s="68"/>
      <c r="AF439" s="68"/>
      <c r="AG439" s="68"/>
      <c r="AH439" s="68"/>
      <c r="AI439" s="68"/>
      <c r="AJ439" s="68"/>
      <c r="AK439" s="68"/>
      <c r="AL439" s="68"/>
    </row>
    <row r="440" spans="1:38" ht="12.75" customHeight="1" x14ac:dyDescent="0.2">
      <c r="A440" s="68"/>
      <c r="P440" s="68"/>
      <c r="Q440" s="68"/>
      <c r="R440" s="68"/>
      <c r="S440" s="68"/>
      <c r="T440" s="68"/>
      <c r="U440" s="68"/>
      <c r="V440" s="68"/>
      <c r="W440" s="68"/>
      <c r="X440" s="68"/>
      <c r="Y440" s="68"/>
      <c r="Z440" s="68"/>
      <c r="AA440" s="68"/>
      <c r="AB440" s="68"/>
      <c r="AC440" s="68"/>
      <c r="AD440" s="68"/>
      <c r="AE440" s="68"/>
      <c r="AF440" s="68"/>
      <c r="AG440" s="68"/>
      <c r="AH440" s="68"/>
      <c r="AI440" s="68"/>
      <c r="AJ440" s="68"/>
      <c r="AK440" s="68"/>
      <c r="AL440" s="68"/>
    </row>
    <row r="441" spans="1:38" ht="12.75" customHeight="1" x14ac:dyDescent="0.2">
      <c r="A441" s="68"/>
      <c r="P441" s="68"/>
      <c r="Q441" s="68"/>
      <c r="R441" s="68"/>
      <c r="S441" s="68"/>
      <c r="T441" s="68"/>
      <c r="U441" s="68"/>
      <c r="V441" s="68"/>
      <c r="W441" s="68"/>
      <c r="X441" s="68"/>
      <c r="Y441" s="68"/>
      <c r="Z441" s="68"/>
      <c r="AA441" s="68"/>
      <c r="AB441" s="68"/>
      <c r="AC441" s="68"/>
      <c r="AD441" s="68"/>
      <c r="AE441" s="68"/>
      <c r="AF441" s="68"/>
      <c r="AG441" s="68"/>
      <c r="AH441" s="68"/>
      <c r="AI441" s="68"/>
      <c r="AJ441" s="68"/>
      <c r="AK441" s="68"/>
      <c r="AL441" s="68"/>
    </row>
    <row r="442" spans="1:38" ht="12.75" customHeight="1" x14ac:dyDescent="0.2">
      <c r="A442" s="68"/>
      <c r="P442" s="68"/>
      <c r="Q442" s="68"/>
      <c r="R442" s="68"/>
      <c r="S442" s="68"/>
      <c r="T442" s="68"/>
      <c r="U442" s="68"/>
      <c r="V442" s="68"/>
      <c r="W442" s="68"/>
      <c r="X442" s="68"/>
      <c r="Y442" s="68"/>
      <c r="Z442" s="68"/>
      <c r="AA442" s="68"/>
      <c r="AB442" s="68"/>
      <c r="AC442" s="68"/>
      <c r="AD442" s="68"/>
      <c r="AE442" s="68"/>
      <c r="AF442" s="68"/>
      <c r="AG442" s="68"/>
      <c r="AH442" s="68"/>
      <c r="AI442" s="68"/>
      <c r="AJ442" s="68"/>
      <c r="AK442" s="68"/>
      <c r="AL442" s="68"/>
    </row>
    <row r="443" spans="1:38" ht="12.75" customHeight="1" x14ac:dyDescent="0.2">
      <c r="A443" s="68"/>
      <c r="P443" s="68"/>
      <c r="Q443" s="68"/>
      <c r="R443" s="68"/>
      <c r="S443" s="68"/>
      <c r="T443" s="68"/>
      <c r="U443" s="68"/>
      <c r="V443" s="68"/>
      <c r="W443" s="68"/>
      <c r="X443" s="68"/>
      <c r="Y443" s="68"/>
      <c r="Z443" s="68"/>
      <c r="AA443" s="68"/>
      <c r="AB443" s="68"/>
      <c r="AC443" s="68"/>
      <c r="AD443" s="68"/>
      <c r="AE443" s="68"/>
      <c r="AF443" s="68"/>
      <c r="AG443" s="68"/>
      <c r="AH443" s="68"/>
      <c r="AI443" s="68"/>
      <c r="AJ443" s="68"/>
      <c r="AK443" s="68"/>
      <c r="AL443" s="68"/>
    </row>
    <row r="444" spans="1:38" ht="12.75" customHeight="1" x14ac:dyDescent="0.2">
      <c r="A444" s="68"/>
      <c r="P444" s="68"/>
      <c r="Q444" s="68"/>
      <c r="R444" s="68"/>
      <c r="S444" s="68"/>
      <c r="T444" s="68"/>
      <c r="U444" s="68"/>
      <c r="V444" s="68"/>
      <c r="W444" s="68"/>
      <c r="X444" s="68"/>
      <c r="Y444" s="68"/>
      <c r="Z444" s="68"/>
      <c r="AA444" s="68"/>
      <c r="AB444" s="68"/>
      <c r="AC444" s="68"/>
      <c r="AD444" s="68"/>
      <c r="AE444" s="68"/>
      <c r="AF444" s="68"/>
      <c r="AG444" s="68"/>
      <c r="AH444" s="68"/>
      <c r="AI444" s="68"/>
      <c r="AJ444" s="68"/>
      <c r="AK444" s="68"/>
      <c r="AL444" s="68"/>
    </row>
    <row r="445" spans="1:38" ht="12.75" customHeight="1" x14ac:dyDescent="0.2">
      <c r="A445" s="68"/>
      <c r="P445" s="68"/>
      <c r="Q445" s="68"/>
      <c r="R445" s="68"/>
      <c r="S445" s="68"/>
      <c r="T445" s="68"/>
      <c r="U445" s="68"/>
      <c r="V445" s="68"/>
      <c r="W445" s="68"/>
      <c r="X445" s="68"/>
      <c r="Y445" s="68"/>
      <c r="Z445" s="68"/>
      <c r="AA445" s="68"/>
      <c r="AB445" s="68"/>
      <c r="AC445" s="68"/>
      <c r="AD445" s="68"/>
      <c r="AE445" s="68"/>
      <c r="AF445" s="68"/>
      <c r="AG445" s="68"/>
      <c r="AH445" s="68"/>
      <c r="AI445" s="68"/>
      <c r="AJ445" s="68"/>
      <c r="AK445" s="68"/>
      <c r="AL445" s="68"/>
    </row>
    <row r="446" spans="1:38" ht="12.75" customHeight="1" x14ac:dyDescent="0.2">
      <c r="A446" s="68"/>
      <c r="P446" s="68"/>
      <c r="Q446" s="68"/>
      <c r="R446" s="68"/>
      <c r="S446" s="68"/>
      <c r="T446" s="68"/>
      <c r="U446" s="68"/>
      <c r="V446" s="68"/>
      <c r="W446" s="68"/>
      <c r="X446" s="68"/>
      <c r="Y446" s="68"/>
      <c r="Z446" s="68"/>
      <c r="AA446" s="68"/>
      <c r="AB446" s="68"/>
      <c r="AC446" s="68"/>
      <c r="AD446" s="68"/>
      <c r="AE446" s="68"/>
      <c r="AF446" s="68"/>
      <c r="AG446" s="68"/>
      <c r="AH446" s="68"/>
      <c r="AI446" s="68"/>
      <c r="AJ446" s="68"/>
      <c r="AK446" s="68"/>
      <c r="AL446" s="68"/>
    </row>
    <row r="447" spans="1:38" ht="12.75" customHeight="1" x14ac:dyDescent="0.2">
      <c r="A447" s="68"/>
      <c r="P447" s="68"/>
      <c r="Q447" s="68"/>
      <c r="R447" s="68"/>
      <c r="S447" s="68"/>
      <c r="T447" s="68"/>
      <c r="U447" s="68"/>
      <c r="V447" s="68"/>
      <c r="W447" s="68"/>
      <c r="X447" s="68"/>
      <c r="Y447" s="68"/>
      <c r="Z447" s="68"/>
      <c r="AA447" s="68"/>
      <c r="AB447" s="68"/>
      <c r="AC447" s="68"/>
      <c r="AD447" s="68"/>
      <c r="AE447" s="68"/>
      <c r="AF447" s="68"/>
      <c r="AG447" s="68"/>
      <c r="AH447" s="68"/>
      <c r="AI447" s="68"/>
      <c r="AJ447" s="68"/>
      <c r="AK447" s="68"/>
      <c r="AL447" s="68"/>
    </row>
    <row r="448" spans="1:38" ht="12.75" customHeight="1" x14ac:dyDescent="0.2">
      <c r="A448" s="68"/>
      <c r="P448" s="68"/>
      <c r="Q448" s="68"/>
      <c r="R448" s="68"/>
      <c r="S448" s="68"/>
      <c r="T448" s="68"/>
      <c r="U448" s="68"/>
      <c r="V448" s="68"/>
      <c r="W448" s="68"/>
      <c r="X448" s="68"/>
      <c r="Y448" s="68"/>
      <c r="Z448" s="68"/>
      <c r="AA448" s="68"/>
      <c r="AB448" s="68"/>
      <c r="AC448" s="68"/>
      <c r="AD448" s="68"/>
      <c r="AE448" s="68"/>
      <c r="AF448" s="68"/>
      <c r="AG448" s="68"/>
      <c r="AH448" s="68"/>
      <c r="AI448" s="68"/>
      <c r="AJ448" s="68"/>
      <c r="AK448" s="68"/>
      <c r="AL448" s="68"/>
    </row>
    <row r="449" spans="1:38" ht="12.75" customHeight="1" x14ac:dyDescent="0.2">
      <c r="A449" s="68"/>
      <c r="P449" s="68"/>
      <c r="Q449" s="68"/>
      <c r="R449" s="68"/>
      <c r="S449" s="68"/>
      <c r="T449" s="68"/>
      <c r="U449" s="68"/>
      <c r="V449" s="68"/>
      <c r="W449" s="68"/>
      <c r="X449" s="68"/>
      <c r="Y449" s="68"/>
      <c r="Z449" s="68"/>
      <c r="AA449" s="68"/>
      <c r="AB449" s="68"/>
      <c r="AC449" s="68"/>
      <c r="AD449" s="68"/>
      <c r="AE449" s="68"/>
      <c r="AF449" s="68"/>
      <c r="AG449" s="68"/>
      <c r="AH449" s="68"/>
      <c r="AI449" s="68"/>
      <c r="AJ449" s="68"/>
      <c r="AK449" s="68"/>
      <c r="AL449" s="68"/>
    </row>
    <row r="450" spans="1:38" ht="12.75" customHeight="1" x14ac:dyDescent="0.2">
      <c r="A450" s="68"/>
      <c r="P450" s="68"/>
      <c r="Q450" s="68"/>
      <c r="R450" s="68"/>
      <c r="S450" s="68"/>
      <c r="T450" s="68"/>
      <c r="U450" s="68"/>
      <c r="V450" s="68"/>
      <c r="W450" s="68"/>
      <c r="X450" s="68"/>
      <c r="Y450" s="68"/>
      <c r="Z450" s="68"/>
      <c r="AA450" s="68"/>
      <c r="AB450" s="68"/>
      <c r="AC450" s="68"/>
      <c r="AD450" s="68"/>
      <c r="AE450" s="68"/>
      <c r="AF450" s="68"/>
      <c r="AG450" s="68"/>
      <c r="AH450" s="68"/>
      <c r="AI450" s="68"/>
      <c r="AJ450" s="68"/>
      <c r="AK450" s="68"/>
      <c r="AL450" s="68"/>
    </row>
    <row r="451" spans="1:38" ht="12.75" customHeight="1" x14ac:dyDescent="0.2">
      <c r="A451" s="68"/>
      <c r="P451" s="68"/>
      <c r="Q451" s="68"/>
      <c r="R451" s="68"/>
      <c r="S451" s="68"/>
      <c r="T451" s="68"/>
      <c r="U451" s="68"/>
      <c r="V451" s="68"/>
      <c r="W451" s="68"/>
      <c r="X451" s="68"/>
      <c r="Y451" s="68"/>
      <c r="Z451" s="68"/>
      <c r="AA451" s="68"/>
      <c r="AB451" s="68"/>
      <c r="AC451" s="68"/>
      <c r="AD451" s="68"/>
      <c r="AE451" s="68"/>
      <c r="AF451" s="68"/>
      <c r="AG451" s="68"/>
      <c r="AH451" s="68"/>
      <c r="AI451" s="68"/>
      <c r="AJ451" s="68"/>
      <c r="AK451" s="68"/>
      <c r="AL451" s="68"/>
    </row>
    <row r="452" spans="1:38" ht="12.75" customHeight="1" x14ac:dyDescent="0.2">
      <c r="A452" s="68"/>
      <c r="P452" s="68"/>
      <c r="Q452" s="68"/>
      <c r="R452" s="68"/>
      <c r="S452" s="68"/>
      <c r="T452" s="68"/>
      <c r="U452" s="68"/>
      <c r="V452" s="68"/>
      <c r="W452" s="68"/>
      <c r="X452" s="68"/>
      <c r="Y452" s="68"/>
      <c r="Z452" s="68"/>
      <c r="AA452" s="68"/>
      <c r="AB452" s="68"/>
      <c r="AC452" s="68"/>
      <c r="AD452" s="68"/>
      <c r="AE452" s="68"/>
      <c r="AF452" s="68"/>
      <c r="AG452" s="68"/>
      <c r="AH452" s="68"/>
      <c r="AI452" s="68"/>
      <c r="AJ452" s="68"/>
      <c r="AK452" s="68"/>
      <c r="AL452" s="68"/>
    </row>
    <row r="453" spans="1:38" ht="12.75" customHeight="1" x14ac:dyDescent="0.2">
      <c r="A453" s="68"/>
      <c r="P453" s="68"/>
      <c r="Q453" s="68"/>
      <c r="R453" s="68"/>
      <c r="S453" s="68"/>
      <c r="T453" s="68"/>
      <c r="U453" s="68"/>
      <c r="V453" s="68"/>
      <c r="W453" s="68"/>
      <c r="X453" s="68"/>
      <c r="Y453" s="68"/>
      <c r="Z453" s="68"/>
      <c r="AA453" s="68"/>
      <c r="AB453" s="68"/>
      <c r="AC453" s="68"/>
      <c r="AD453" s="68"/>
      <c r="AE453" s="68"/>
      <c r="AF453" s="68"/>
      <c r="AG453" s="68"/>
      <c r="AH453" s="68"/>
      <c r="AI453" s="68"/>
      <c r="AJ453" s="68"/>
      <c r="AK453" s="68"/>
      <c r="AL453" s="68"/>
    </row>
    <row r="454" spans="1:38" ht="12.75" customHeight="1" x14ac:dyDescent="0.2">
      <c r="A454" s="68"/>
      <c r="P454" s="68"/>
      <c r="Q454" s="68"/>
      <c r="R454" s="68"/>
      <c r="S454" s="68"/>
      <c r="T454" s="68"/>
      <c r="U454" s="68"/>
      <c r="V454" s="68"/>
      <c r="W454" s="68"/>
      <c r="X454" s="68"/>
      <c r="Y454" s="68"/>
      <c r="Z454" s="68"/>
      <c r="AA454" s="68"/>
      <c r="AB454" s="68"/>
      <c r="AC454" s="68"/>
      <c r="AD454" s="68"/>
      <c r="AE454" s="68"/>
      <c r="AF454" s="68"/>
      <c r="AG454" s="68"/>
      <c r="AH454" s="68"/>
      <c r="AI454" s="68"/>
      <c r="AJ454" s="68"/>
      <c r="AK454" s="68"/>
      <c r="AL454" s="68"/>
    </row>
    <row r="455" spans="1:38" ht="12.75" customHeight="1" x14ac:dyDescent="0.2">
      <c r="A455" s="68"/>
      <c r="P455" s="68"/>
      <c r="Q455" s="68"/>
      <c r="R455" s="68"/>
      <c r="S455" s="68"/>
      <c r="T455" s="68"/>
      <c r="U455" s="68"/>
      <c r="V455" s="68"/>
      <c r="W455" s="68"/>
      <c r="X455" s="68"/>
      <c r="Y455" s="68"/>
      <c r="Z455" s="68"/>
      <c r="AA455" s="68"/>
      <c r="AB455" s="68"/>
      <c r="AC455" s="68"/>
      <c r="AD455" s="68"/>
      <c r="AE455" s="68"/>
      <c r="AF455" s="68"/>
      <c r="AG455" s="68"/>
      <c r="AH455" s="68"/>
      <c r="AI455" s="68"/>
      <c r="AJ455" s="68"/>
      <c r="AK455" s="68"/>
      <c r="AL455" s="68"/>
    </row>
    <row r="456" spans="1:38" ht="12.75" customHeight="1" x14ac:dyDescent="0.2">
      <c r="A456" s="68"/>
      <c r="P456" s="68"/>
      <c r="Q456" s="68"/>
      <c r="R456" s="68"/>
      <c r="S456" s="68"/>
      <c r="T456" s="68"/>
      <c r="U456" s="68"/>
      <c r="V456" s="68"/>
      <c r="W456" s="68"/>
      <c r="X456" s="68"/>
      <c r="Y456" s="68"/>
      <c r="Z456" s="68"/>
      <c r="AA456" s="68"/>
      <c r="AB456" s="68"/>
      <c r="AC456" s="68"/>
      <c r="AD456" s="68"/>
      <c r="AE456" s="68"/>
      <c r="AF456" s="68"/>
      <c r="AG456" s="68"/>
      <c r="AH456" s="68"/>
      <c r="AI456" s="68"/>
      <c r="AJ456" s="68"/>
      <c r="AK456" s="68"/>
      <c r="AL456" s="68"/>
    </row>
    <row r="457" spans="1:38" ht="12.75" customHeight="1" x14ac:dyDescent="0.2">
      <c r="A457" s="68"/>
      <c r="P457" s="68"/>
      <c r="Q457" s="68"/>
      <c r="R457" s="68"/>
      <c r="S457" s="68"/>
      <c r="T457" s="68"/>
      <c r="U457" s="68"/>
      <c r="V457" s="68"/>
      <c r="W457" s="68"/>
      <c r="X457" s="68"/>
      <c r="Y457" s="68"/>
      <c r="Z457" s="68"/>
      <c r="AA457" s="68"/>
      <c r="AB457" s="68"/>
      <c r="AC457" s="68"/>
      <c r="AD457" s="68"/>
      <c r="AE457" s="68"/>
      <c r="AF457" s="68"/>
      <c r="AG457" s="68"/>
      <c r="AH457" s="68"/>
      <c r="AI457" s="68"/>
      <c r="AJ457" s="68"/>
      <c r="AK457" s="68"/>
      <c r="AL457" s="68"/>
    </row>
    <row r="458" spans="1:38" ht="12.75" customHeight="1" x14ac:dyDescent="0.2">
      <c r="A458" s="68"/>
      <c r="P458" s="68"/>
      <c r="Q458" s="68"/>
      <c r="R458" s="68"/>
      <c r="S458" s="68"/>
      <c r="T458" s="68"/>
      <c r="U458" s="68"/>
      <c r="V458" s="68"/>
      <c r="W458" s="68"/>
      <c r="X458" s="68"/>
      <c r="Y458" s="68"/>
      <c r="Z458" s="68"/>
      <c r="AA458" s="68"/>
      <c r="AB458" s="68"/>
      <c r="AC458" s="68"/>
      <c r="AD458" s="68"/>
      <c r="AE458" s="68"/>
      <c r="AF458" s="68"/>
      <c r="AG458" s="68"/>
      <c r="AH458" s="68"/>
      <c r="AI458" s="68"/>
      <c r="AJ458" s="68"/>
      <c r="AK458" s="68"/>
      <c r="AL458" s="68"/>
    </row>
    <row r="459" spans="1:38" ht="12.75" customHeight="1" x14ac:dyDescent="0.2">
      <c r="A459" s="68"/>
      <c r="P459" s="68"/>
      <c r="Q459" s="68"/>
      <c r="R459" s="68"/>
      <c r="S459" s="68"/>
      <c r="T459" s="68"/>
      <c r="U459" s="68"/>
      <c r="V459" s="68"/>
      <c r="W459" s="68"/>
      <c r="X459" s="68"/>
      <c r="Y459" s="68"/>
      <c r="Z459" s="68"/>
      <c r="AA459" s="68"/>
      <c r="AB459" s="68"/>
      <c r="AC459" s="68"/>
      <c r="AD459" s="68"/>
      <c r="AE459" s="68"/>
      <c r="AF459" s="68"/>
      <c r="AG459" s="68"/>
      <c r="AH459" s="68"/>
      <c r="AI459" s="68"/>
      <c r="AJ459" s="68"/>
      <c r="AK459" s="68"/>
      <c r="AL459" s="68"/>
    </row>
    <row r="460" spans="1:38" ht="12.75" customHeight="1" x14ac:dyDescent="0.2">
      <c r="A460" s="68"/>
      <c r="P460" s="68"/>
      <c r="Q460" s="68"/>
      <c r="R460" s="68"/>
      <c r="S460" s="68"/>
      <c r="T460" s="68"/>
      <c r="U460" s="68"/>
      <c r="V460" s="68"/>
      <c r="W460" s="68"/>
      <c r="X460" s="68"/>
      <c r="Y460" s="68"/>
      <c r="Z460" s="68"/>
      <c r="AA460" s="68"/>
      <c r="AB460" s="68"/>
      <c r="AC460" s="68"/>
      <c r="AD460" s="68"/>
      <c r="AE460" s="68"/>
      <c r="AF460" s="68"/>
      <c r="AG460" s="68"/>
      <c r="AH460" s="68"/>
      <c r="AI460" s="68"/>
      <c r="AJ460" s="68"/>
      <c r="AK460" s="68"/>
      <c r="AL460" s="68"/>
    </row>
    <row r="461" spans="1:38" ht="12.75" customHeight="1" x14ac:dyDescent="0.2">
      <c r="A461" s="68"/>
      <c r="P461" s="68"/>
      <c r="Q461" s="68"/>
      <c r="R461" s="68"/>
      <c r="S461" s="68"/>
      <c r="T461" s="68"/>
      <c r="U461" s="68"/>
      <c r="V461" s="68"/>
      <c r="W461" s="68"/>
      <c r="X461" s="68"/>
      <c r="Y461" s="68"/>
      <c r="Z461" s="68"/>
      <c r="AA461" s="68"/>
      <c r="AB461" s="68"/>
      <c r="AC461" s="68"/>
      <c r="AD461" s="68"/>
      <c r="AE461" s="68"/>
      <c r="AF461" s="68"/>
      <c r="AG461" s="68"/>
      <c r="AH461" s="68"/>
      <c r="AI461" s="68"/>
      <c r="AJ461" s="68"/>
      <c r="AK461" s="68"/>
      <c r="AL461" s="68"/>
    </row>
    <row r="462" spans="1:38" ht="12.75" customHeight="1" x14ac:dyDescent="0.2">
      <c r="A462" s="68"/>
      <c r="P462" s="68"/>
      <c r="Q462" s="68"/>
      <c r="R462" s="68"/>
      <c r="S462" s="68"/>
      <c r="T462" s="68"/>
      <c r="U462" s="68"/>
      <c r="V462" s="68"/>
      <c r="W462" s="68"/>
      <c r="X462" s="68"/>
      <c r="Y462" s="68"/>
      <c r="Z462" s="68"/>
      <c r="AA462" s="68"/>
      <c r="AB462" s="68"/>
      <c r="AC462" s="68"/>
      <c r="AD462" s="68"/>
      <c r="AE462" s="68"/>
      <c r="AF462" s="68"/>
      <c r="AG462" s="68"/>
      <c r="AH462" s="68"/>
      <c r="AI462" s="68"/>
      <c r="AJ462" s="68"/>
      <c r="AK462" s="68"/>
      <c r="AL462" s="68"/>
    </row>
    <row r="463" spans="1:38" ht="12.75" customHeight="1" x14ac:dyDescent="0.2">
      <c r="A463" s="68"/>
      <c r="P463" s="68"/>
      <c r="Q463" s="68"/>
      <c r="R463" s="68"/>
      <c r="S463" s="68"/>
      <c r="T463" s="68"/>
      <c r="U463" s="68"/>
      <c r="V463" s="68"/>
      <c r="W463" s="68"/>
      <c r="X463" s="68"/>
      <c r="Y463" s="68"/>
      <c r="Z463" s="68"/>
      <c r="AA463" s="68"/>
      <c r="AB463" s="68"/>
      <c r="AC463" s="68"/>
      <c r="AD463" s="68"/>
      <c r="AE463" s="68"/>
      <c r="AF463" s="68"/>
      <c r="AG463" s="68"/>
      <c r="AH463" s="68"/>
      <c r="AI463" s="68"/>
      <c r="AJ463" s="68"/>
      <c r="AK463" s="68"/>
      <c r="AL463" s="68"/>
    </row>
    <row r="464" spans="1:38" ht="12.75" customHeight="1" x14ac:dyDescent="0.2">
      <c r="A464" s="68"/>
      <c r="P464" s="68"/>
      <c r="Q464" s="68"/>
      <c r="R464" s="68"/>
      <c r="S464" s="68"/>
      <c r="T464" s="68"/>
      <c r="U464" s="68"/>
      <c r="V464" s="68"/>
      <c r="W464" s="68"/>
      <c r="X464" s="68"/>
      <c r="Y464" s="68"/>
      <c r="Z464" s="68"/>
      <c r="AA464" s="68"/>
      <c r="AB464" s="68"/>
      <c r="AC464" s="68"/>
      <c r="AD464" s="68"/>
      <c r="AE464" s="68"/>
      <c r="AF464" s="68"/>
      <c r="AG464" s="68"/>
      <c r="AH464" s="68"/>
      <c r="AI464" s="68"/>
      <c r="AJ464" s="68"/>
      <c r="AK464" s="68"/>
      <c r="AL464" s="68"/>
    </row>
    <row r="465" spans="1:38" ht="12.75" customHeight="1" x14ac:dyDescent="0.2">
      <c r="A465" s="68"/>
      <c r="P465" s="68"/>
      <c r="Q465" s="68"/>
      <c r="R465" s="68"/>
      <c r="S465" s="68"/>
      <c r="T465" s="68"/>
      <c r="U465" s="68"/>
      <c r="V465" s="68"/>
      <c r="W465" s="68"/>
      <c r="X465" s="68"/>
      <c r="Y465" s="68"/>
      <c r="Z465" s="68"/>
      <c r="AA465" s="68"/>
      <c r="AB465" s="68"/>
      <c r="AC465" s="68"/>
      <c r="AD465" s="68"/>
      <c r="AE465" s="68"/>
      <c r="AF465" s="68"/>
      <c r="AG465" s="68"/>
      <c r="AH465" s="68"/>
      <c r="AI465" s="68"/>
      <c r="AJ465" s="68"/>
      <c r="AK465" s="68"/>
      <c r="AL465" s="68"/>
    </row>
    <row r="466" spans="1:38" ht="12.75" customHeight="1" x14ac:dyDescent="0.2">
      <c r="A466" s="68"/>
      <c r="P466" s="68"/>
      <c r="Q466" s="68"/>
      <c r="R466" s="68"/>
      <c r="S466" s="68"/>
      <c r="T466" s="68"/>
      <c r="U466" s="68"/>
      <c r="V466" s="68"/>
      <c r="W466" s="68"/>
      <c r="X466" s="68"/>
      <c r="Y466" s="68"/>
      <c r="Z466" s="68"/>
      <c r="AA466" s="68"/>
      <c r="AB466" s="68"/>
      <c r="AC466" s="68"/>
      <c r="AD466" s="68"/>
      <c r="AE466" s="68"/>
      <c r="AF466" s="68"/>
      <c r="AG466" s="68"/>
      <c r="AH466" s="68"/>
      <c r="AI466" s="68"/>
      <c r="AJ466" s="68"/>
      <c r="AK466" s="68"/>
      <c r="AL466" s="68"/>
    </row>
    <row r="467" spans="1:38" ht="12.75" customHeight="1" x14ac:dyDescent="0.2">
      <c r="A467" s="68"/>
      <c r="P467" s="68"/>
      <c r="Q467" s="68"/>
      <c r="R467" s="68"/>
      <c r="S467" s="68"/>
      <c r="T467" s="68"/>
      <c r="U467" s="68"/>
      <c r="V467" s="68"/>
      <c r="W467" s="68"/>
      <c r="X467" s="68"/>
      <c r="Y467" s="68"/>
      <c r="Z467" s="68"/>
      <c r="AA467" s="68"/>
      <c r="AB467" s="68"/>
      <c r="AC467" s="68"/>
      <c r="AD467" s="68"/>
      <c r="AE467" s="68"/>
      <c r="AF467" s="68"/>
      <c r="AG467" s="68"/>
      <c r="AH467" s="68"/>
      <c r="AI467" s="68"/>
      <c r="AJ467" s="68"/>
      <c r="AK467" s="68"/>
      <c r="AL467" s="68"/>
    </row>
    <row r="468" spans="1:38" ht="12.75" customHeight="1" x14ac:dyDescent="0.2">
      <c r="A468" s="68"/>
      <c r="P468" s="68"/>
      <c r="Q468" s="68"/>
      <c r="R468" s="68"/>
      <c r="S468" s="68"/>
      <c r="T468" s="68"/>
      <c r="U468" s="68"/>
      <c r="V468" s="68"/>
      <c r="W468" s="68"/>
      <c r="X468" s="68"/>
      <c r="Y468" s="68"/>
      <c r="Z468" s="68"/>
      <c r="AA468" s="68"/>
      <c r="AB468" s="68"/>
      <c r="AC468" s="68"/>
      <c r="AD468" s="68"/>
      <c r="AE468" s="68"/>
      <c r="AF468" s="68"/>
      <c r="AG468" s="68"/>
      <c r="AH468" s="68"/>
      <c r="AI468" s="68"/>
      <c r="AJ468" s="68"/>
      <c r="AK468" s="68"/>
      <c r="AL468" s="68"/>
    </row>
    <row r="469" spans="1:38" ht="12.75" customHeight="1" x14ac:dyDescent="0.2">
      <c r="A469" s="68"/>
      <c r="P469" s="68"/>
      <c r="Q469" s="68"/>
      <c r="R469" s="68"/>
      <c r="S469" s="68"/>
      <c r="T469" s="68"/>
      <c r="U469" s="68"/>
      <c r="V469" s="68"/>
      <c r="W469" s="68"/>
      <c r="X469" s="68"/>
      <c r="Y469" s="68"/>
      <c r="Z469" s="68"/>
      <c r="AA469" s="68"/>
      <c r="AB469" s="68"/>
      <c r="AC469" s="68"/>
      <c r="AD469" s="68"/>
      <c r="AE469" s="68"/>
      <c r="AF469" s="68"/>
      <c r="AG469" s="68"/>
      <c r="AH469" s="68"/>
      <c r="AI469" s="68"/>
      <c r="AJ469" s="68"/>
      <c r="AK469" s="68"/>
      <c r="AL469" s="68"/>
    </row>
    <row r="470" spans="1:38" ht="12.75" customHeight="1" x14ac:dyDescent="0.2">
      <c r="A470" s="68"/>
      <c r="P470" s="68"/>
      <c r="Q470" s="68"/>
      <c r="R470" s="68"/>
      <c r="S470" s="68"/>
      <c r="T470" s="68"/>
      <c r="U470" s="68"/>
      <c r="V470" s="68"/>
      <c r="W470" s="68"/>
      <c r="X470" s="68"/>
      <c r="Y470" s="68"/>
      <c r="Z470" s="68"/>
      <c r="AA470" s="68"/>
      <c r="AB470" s="68"/>
      <c r="AC470" s="68"/>
      <c r="AD470" s="68"/>
      <c r="AE470" s="68"/>
      <c r="AF470" s="68"/>
      <c r="AG470" s="68"/>
      <c r="AH470" s="68"/>
      <c r="AI470" s="68"/>
      <c r="AJ470" s="68"/>
      <c r="AK470" s="68"/>
      <c r="AL470" s="68"/>
    </row>
    <row r="471" spans="1:38" ht="12.75" customHeight="1" x14ac:dyDescent="0.2">
      <c r="A471" s="68"/>
      <c r="P471" s="68"/>
      <c r="Q471" s="68"/>
      <c r="R471" s="68"/>
      <c r="S471" s="68"/>
      <c r="T471" s="68"/>
      <c r="U471" s="68"/>
      <c r="V471" s="68"/>
      <c r="W471" s="68"/>
      <c r="X471" s="68"/>
      <c r="Y471" s="68"/>
      <c r="Z471" s="68"/>
      <c r="AA471" s="68"/>
      <c r="AB471" s="68"/>
      <c r="AC471" s="68"/>
      <c r="AD471" s="68"/>
      <c r="AE471" s="68"/>
      <c r="AF471" s="68"/>
      <c r="AG471" s="68"/>
      <c r="AH471" s="68"/>
      <c r="AI471" s="68"/>
      <c r="AJ471" s="68"/>
      <c r="AK471" s="68"/>
      <c r="AL471" s="68"/>
    </row>
    <row r="472" spans="1:38" ht="12.75" customHeight="1" x14ac:dyDescent="0.2">
      <c r="A472" s="68"/>
      <c r="P472" s="68"/>
      <c r="Q472" s="68"/>
      <c r="R472" s="68"/>
      <c r="S472" s="68"/>
      <c r="T472" s="68"/>
      <c r="U472" s="68"/>
      <c r="V472" s="68"/>
      <c r="W472" s="68"/>
      <c r="X472" s="68"/>
      <c r="Y472" s="68"/>
      <c r="Z472" s="68"/>
      <c r="AA472" s="68"/>
      <c r="AB472" s="68"/>
      <c r="AC472" s="68"/>
      <c r="AD472" s="68"/>
      <c r="AE472" s="68"/>
      <c r="AF472" s="68"/>
      <c r="AG472" s="68"/>
      <c r="AH472" s="68"/>
      <c r="AI472" s="68"/>
      <c r="AJ472" s="68"/>
      <c r="AK472" s="68"/>
      <c r="AL472" s="68"/>
    </row>
    <row r="473" spans="1:38" ht="12.75" customHeight="1" x14ac:dyDescent="0.2">
      <c r="A473" s="68"/>
      <c r="P473" s="68"/>
      <c r="Q473" s="68"/>
      <c r="R473" s="68"/>
      <c r="S473" s="68"/>
      <c r="T473" s="68"/>
      <c r="U473" s="68"/>
      <c r="V473" s="68"/>
      <c r="W473" s="68"/>
      <c r="X473" s="68"/>
      <c r="Y473" s="68"/>
      <c r="Z473" s="68"/>
      <c r="AA473" s="68"/>
      <c r="AB473" s="68"/>
      <c r="AC473" s="68"/>
      <c r="AD473" s="68"/>
      <c r="AE473" s="68"/>
      <c r="AF473" s="68"/>
      <c r="AG473" s="68"/>
      <c r="AH473" s="68"/>
      <c r="AI473" s="68"/>
      <c r="AJ473" s="68"/>
      <c r="AK473" s="68"/>
      <c r="AL473" s="68"/>
    </row>
    <row r="474" spans="1:38" ht="12.75" customHeight="1" x14ac:dyDescent="0.2">
      <c r="A474" s="68"/>
      <c r="P474" s="68"/>
      <c r="Q474" s="68"/>
      <c r="R474" s="68"/>
      <c r="S474" s="68"/>
      <c r="T474" s="68"/>
      <c r="U474" s="68"/>
      <c r="V474" s="68"/>
      <c r="W474" s="68"/>
      <c r="X474" s="68"/>
      <c r="Y474" s="68"/>
      <c r="Z474" s="68"/>
      <c r="AA474" s="68"/>
      <c r="AB474" s="68"/>
      <c r="AC474" s="68"/>
      <c r="AD474" s="68"/>
      <c r="AE474" s="68"/>
      <c r="AF474" s="68"/>
      <c r="AG474" s="68"/>
      <c r="AH474" s="68"/>
      <c r="AI474" s="68"/>
      <c r="AJ474" s="68"/>
      <c r="AK474" s="68"/>
      <c r="AL474" s="68"/>
    </row>
    <row r="475" spans="1:38" ht="12.75" customHeight="1" x14ac:dyDescent="0.2">
      <c r="A475" s="68"/>
      <c r="P475" s="68"/>
      <c r="Q475" s="68"/>
      <c r="R475" s="68"/>
      <c r="S475" s="68"/>
      <c r="T475" s="68"/>
      <c r="U475" s="68"/>
      <c r="V475" s="68"/>
      <c r="W475" s="68"/>
      <c r="X475" s="68"/>
      <c r="Y475" s="68"/>
      <c r="Z475" s="68"/>
      <c r="AA475" s="68"/>
      <c r="AB475" s="68"/>
      <c r="AC475" s="68"/>
      <c r="AD475" s="68"/>
      <c r="AE475" s="68"/>
      <c r="AF475" s="68"/>
      <c r="AG475" s="68"/>
      <c r="AH475" s="68"/>
      <c r="AI475" s="68"/>
      <c r="AJ475" s="68"/>
      <c r="AK475" s="68"/>
      <c r="AL475" s="68"/>
    </row>
    <row r="476" spans="1:38" ht="12.75" customHeight="1" x14ac:dyDescent="0.2">
      <c r="A476" s="68"/>
      <c r="P476" s="68"/>
      <c r="Q476" s="68"/>
      <c r="R476" s="68"/>
      <c r="S476" s="68"/>
      <c r="T476" s="68"/>
      <c r="U476" s="68"/>
      <c r="V476" s="68"/>
      <c r="W476" s="68"/>
      <c r="X476" s="68"/>
      <c r="Y476" s="68"/>
      <c r="Z476" s="68"/>
      <c r="AA476" s="68"/>
      <c r="AB476" s="68"/>
      <c r="AC476" s="68"/>
      <c r="AD476" s="68"/>
      <c r="AE476" s="68"/>
      <c r="AF476" s="68"/>
      <c r="AG476" s="68"/>
      <c r="AH476" s="68"/>
      <c r="AI476" s="68"/>
      <c r="AJ476" s="68"/>
      <c r="AK476" s="68"/>
      <c r="AL476" s="68"/>
    </row>
    <row r="477" spans="1:38" ht="12.75" customHeight="1" x14ac:dyDescent="0.2">
      <c r="A477" s="68"/>
      <c r="P477" s="68"/>
      <c r="Q477" s="68"/>
      <c r="R477" s="68"/>
      <c r="S477" s="68"/>
      <c r="T477" s="68"/>
      <c r="U477" s="68"/>
      <c r="V477" s="68"/>
      <c r="W477" s="68"/>
      <c r="X477" s="68"/>
      <c r="Y477" s="68"/>
      <c r="Z477" s="68"/>
      <c r="AA477" s="68"/>
      <c r="AB477" s="68"/>
      <c r="AC477" s="68"/>
      <c r="AD477" s="68"/>
      <c r="AE477" s="68"/>
      <c r="AF477" s="68"/>
      <c r="AG477" s="68"/>
      <c r="AH477" s="68"/>
      <c r="AI477" s="68"/>
      <c r="AJ477" s="68"/>
      <c r="AK477" s="68"/>
      <c r="AL477" s="68"/>
    </row>
    <row r="478" spans="1:38" ht="12.75" customHeight="1" x14ac:dyDescent="0.2">
      <c r="A478" s="68"/>
      <c r="P478" s="68"/>
      <c r="Q478" s="68"/>
      <c r="R478" s="68"/>
      <c r="S478" s="68"/>
      <c r="T478" s="68"/>
      <c r="U478" s="68"/>
      <c r="V478" s="68"/>
      <c r="W478" s="68"/>
      <c r="X478" s="68"/>
      <c r="Y478" s="68"/>
      <c r="Z478" s="68"/>
      <c r="AA478" s="68"/>
      <c r="AB478" s="68"/>
      <c r="AC478" s="68"/>
      <c r="AD478" s="68"/>
      <c r="AE478" s="68"/>
      <c r="AF478" s="68"/>
      <c r="AG478" s="68"/>
      <c r="AH478" s="68"/>
      <c r="AI478" s="68"/>
      <c r="AJ478" s="68"/>
      <c r="AK478" s="68"/>
      <c r="AL478" s="68"/>
    </row>
    <row r="479" spans="1:38" ht="12.75" customHeight="1" x14ac:dyDescent="0.2">
      <c r="A479" s="68"/>
      <c r="P479" s="68"/>
      <c r="Q479" s="68"/>
      <c r="R479" s="68"/>
      <c r="S479" s="68"/>
      <c r="T479" s="68"/>
      <c r="U479" s="68"/>
      <c r="V479" s="68"/>
      <c r="W479" s="68"/>
      <c r="X479" s="68"/>
      <c r="Y479" s="68"/>
      <c r="Z479" s="68"/>
      <c r="AA479" s="68"/>
      <c r="AB479" s="68"/>
      <c r="AC479" s="68"/>
      <c r="AD479" s="68"/>
      <c r="AE479" s="68"/>
      <c r="AF479" s="68"/>
      <c r="AG479" s="68"/>
      <c r="AH479" s="68"/>
      <c r="AI479" s="68"/>
      <c r="AJ479" s="68"/>
      <c r="AK479" s="68"/>
      <c r="AL479" s="68"/>
    </row>
    <row r="480" spans="1:38" ht="12.75" customHeight="1" x14ac:dyDescent="0.2">
      <c r="A480" s="68"/>
      <c r="P480" s="68"/>
      <c r="Q480" s="68"/>
      <c r="R480" s="68"/>
      <c r="S480" s="68"/>
      <c r="T480" s="68"/>
      <c r="U480" s="68"/>
      <c r="V480" s="68"/>
      <c r="W480" s="68"/>
      <c r="X480" s="68"/>
      <c r="Y480" s="68"/>
      <c r="Z480" s="68"/>
      <c r="AA480" s="68"/>
      <c r="AB480" s="68"/>
      <c r="AC480" s="68"/>
      <c r="AD480" s="68"/>
      <c r="AE480" s="68"/>
      <c r="AF480" s="68"/>
      <c r="AG480" s="68"/>
      <c r="AH480" s="68"/>
      <c r="AI480" s="68"/>
      <c r="AJ480" s="68"/>
      <c r="AK480" s="68"/>
      <c r="AL480" s="68"/>
    </row>
    <row r="481" spans="1:38" ht="12.75" customHeight="1" x14ac:dyDescent="0.2">
      <c r="A481" s="68"/>
      <c r="P481" s="68"/>
      <c r="Q481" s="68"/>
      <c r="R481" s="68"/>
      <c r="S481" s="68"/>
      <c r="T481" s="68"/>
      <c r="U481" s="68"/>
      <c r="V481" s="68"/>
      <c r="W481" s="68"/>
      <c r="X481" s="68"/>
      <c r="Y481" s="68"/>
      <c r="Z481" s="68"/>
      <c r="AA481" s="68"/>
      <c r="AB481" s="68"/>
      <c r="AC481" s="68"/>
      <c r="AD481" s="68"/>
      <c r="AE481" s="68"/>
      <c r="AF481" s="68"/>
      <c r="AG481" s="68"/>
      <c r="AH481" s="68"/>
      <c r="AI481" s="68"/>
      <c r="AJ481" s="68"/>
      <c r="AK481" s="68"/>
      <c r="AL481" s="68"/>
    </row>
    <row r="482" spans="1:38" ht="12.75" customHeight="1" x14ac:dyDescent="0.2">
      <c r="A482" s="68"/>
      <c r="P482" s="68"/>
      <c r="Q482" s="68"/>
      <c r="R482" s="68"/>
      <c r="S482" s="68"/>
      <c r="T482" s="68"/>
      <c r="U482" s="68"/>
      <c r="V482" s="68"/>
      <c r="W482" s="68"/>
      <c r="X482" s="68"/>
      <c r="Y482" s="68"/>
      <c r="Z482" s="68"/>
      <c r="AA482" s="68"/>
      <c r="AB482" s="68"/>
      <c r="AC482" s="68"/>
      <c r="AD482" s="68"/>
      <c r="AE482" s="68"/>
      <c r="AF482" s="68"/>
      <c r="AG482" s="68"/>
      <c r="AH482" s="68"/>
      <c r="AI482" s="68"/>
      <c r="AJ482" s="68"/>
      <c r="AK482" s="68"/>
      <c r="AL482" s="68"/>
    </row>
    <row r="483" spans="1:38" ht="12.75" customHeight="1" x14ac:dyDescent="0.2">
      <c r="A483" s="68"/>
      <c r="P483" s="68"/>
      <c r="Q483" s="68"/>
      <c r="R483" s="68"/>
      <c r="S483" s="68"/>
      <c r="T483" s="68"/>
      <c r="U483" s="68"/>
      <c r="V483" s="68"/>
      <c r="W483" s="68"/>
      <c r="X483" s="68"/>
      <c r="Y483" s="68"/>
      <c r="Z483" s="68"/>
      <c r="AA483" s="68"/>
      <c r="AB483" s="68"/>
      <c r="AC483" s="68"/>
      <c r="AD483" s="68"/>
      <c r="AE483" s="68"/>
      <c r="AF483" s="68"/>
      <c r="AG483" s="68"/>
      <c r="AH483" s="68"/>
      <c r="AI483" s="68"/>
      <c r="AJ483" s="68"/>
      <c r="AK483" s="68"/>
      <c r="AL483" s="68"/>
    </row>
    <row r="484" spans="1:38" ht="12.75" customHeight="1" x14ac:dyDescent="0.2">
      <c r="A484" s="68"/>
      <c r="P484" s="68"/>
      <c r="Q484" s="68"/>
      <c r="R484" s="68"/>
      <c r="S484" s="68"/>
      <c r="T484" s="68"/>
      <c r="U484" s="68"/>
      <c r="V484" s="68"/>
      <c r="W484" s="68"/>
      <c r="X484" s="68"/>
      <c r="Y484" s="68"/>
      <c r="Z484" s="68"/>
      <c r="AA484" s="68"/>
      <c r="AB484" s="68"/>
      <c r="AC484" s="68"/>
      <c r="AD484" s="68"/>
      <c r="AE484" s="68"/>
      <c r="AF484" s="68"/>
      <c r="AG484" s="68"/>
      <c r="AH484" s="68"/>
      <c r="AI484" s="68"/>
      <c r="AJ484" s="68"/>
      <c r="AK484" s="68"/>
      <c r="AL484" s="68"/>
    </row>
    <row r="485" spans="1:38" ht="12.75" customHeight="1" x14ac:dyDescent="0.2">
      <c r="A485" s="68"/>
      <c r="P485" s="68"/>
      <c r="Q485" s="68"/>
      <c r="R485" s="68"/>
      <c r="S485" s="68"/>
      <c r="T485" s="68"/>
      <c r="U485" s="68"/>
      <c r="V485" s="68"/>
      <c r="W485" s="68"/>
      <c r="X485" s="68"/>
      <c r="Y485" s="68"/>
      <c r="Z485" s="68"/>
      <c r="AA485" s="68"/>
      <c r="AB485" s="68"/>
      <c r="AC485" s="68"/>
      <c r="AD485" s="68"/>
      <c r="AE485" s="68"/>
      <c r="AF485" s="68"/>
      <c r="AG485" s="68"/>
      <c r="AH485" s="68"/>
      <c r="AI485" s="68"/>
      <c r="AJ485" s="68"/>
      <c r="AK485" s="68"/>
      <c r="AL485" s="68"/>
    </row>
    <row r="486" spans="1:38" ht="12.75" customHeight="1" x14ac:dyDescent="0.2">
      <c r="A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row>
    <row r="487" spans="1:38" ht="12.75" customHeight="1" x14ac:dyDescent="0.2">
      <c r="A487" s="68"/>
      <c r="P487" s="68"/>
      <c r="Q487" s="68"/>
      <c r="R487" s="68"/>
      <c r="S487" s="68"/>
      <c r="T487" s="68"/>
      <c r="U487" s="68"/>
      <c r="V487" s="68"/>
      <c r="W487" s="68"/>
      <c r="X487" s="68"/>
      <c r="Y487" s="68"/>
      <c r="Z487" s="68"/>
      <c r="AA487" s="68"/>
      <c r="AB487" s="68"/>
      <c r="AC487" s="68"/>
      <c r="AD487" s="68"/>
      <c r="AE487" s="68"/>
      <c r="AF487" s="68"/>
      <c r="AG487" s="68"/>
      <c r="AH487" s="68"/>
      <c r="AI487" s="68"/>
      <c r="AJ487" s="68"/>
      <c r="AK487" s="68"/>
      <c r="AL487" s="68"/>
    </row>
    <row r="488" spans="1:38" ht="12.75" customHeight="1" x14ac:dyDescent="0.2">
      <c r="A488" s="68"/>
      <c r="P488" s="68"/>
      <c r="Q488" s="68"/>
      <c r="R488" s="68"/>
      <c r="S488" s="68"/>
      <c r="T488" s="68"/>
      <c r="U488" s="68"/>
      <c r="V488" s="68"/>
      <c r="W488" s="68"/>
      <c r="X488" s="68"/>
      <c r="Y488" s="68"/>
      <c r="Z488" s="68"/>
      <c r="AA488" s="68"/>
      <c r="AB488" s="68"/>
      <c r="AC488" s="68"/>
      <c r="AD488" s="68"/>
      <c r="AE488" s="68"/>
      <c r="AF488" s="68"/>
      <c r="AG488" s="68"/>
      <c r="AH488" s="68"/>
      <c r="AI488" s="68"/>
      <c r="AJ488" s="68"/>
      <c r="AK488" s="68"/>
      <c r="AL488" s="68"/>
    </row>
    <row r="489" spans="1:38" ht="12.75" customHeight="1" x14ac:dyDescent="0.2">
      <c r="A489" s="68"/>
      <c r="P489" s="68"/>
      <c r="Q489" s="68"/>
      <c r="R489" s="68"/>
      <c r="S489" s="68"/>
      <c r="T489" s="68"/>
      <c r="U489" s="68"/>
      <c r="V489" s="68"/>
      <c r="W489" s="68"/>
      <c r="X489" s="68"/>
      <c r="Y489" s="68"/>
      <c r="Z489" s="68"/>
      <c r="AA489" s="68"/>
      <c r="AB489" s="68"/>
      <c r="AC489" s="68"/>
      <c r="AD489" s="68"/>
      <c r="AE489" s="68"/>
      <c r="AF489" s="68"/>
      <c r="AG489" s="68"/>
      <c r="AH489" s="68"/>
      <c r="AI489" s="68"/>
      <c r="AJ489" s="68"/>
      <c r="AK489" s="68"/>
      <c r="AL489" s="68"/>
    </row>
    <row r="490" spans="1:38" ht="12.75" customHeight="1" x14ac:dyDescent="0.2">
      <c r="A490" s="68"/>
      <c r="P490" s="68"/>
      <c r="Q490" s="68"/>
      <c r="R490" s="68"/>
      <c r="S490" s="68"/>
      <c r="T490" s="68"/>
      <c r="U490" s="68"/>
      <c r="V490" s="68"/>
      <c r="W490" s="68"/>
      <c r="X490" s="68"/>
      <c r="Y490" s="68"/>
      <c r="Z490" s="68"/>
      <c r="AA490" s="68"/>
      <c r="AB490" s="68"/>
      <c r="AC490" s="68"/>
      <c r="AD490" s="68"/>
      <c r="AE490" s="68"/>
      <c r="AF490" s="68"/>
      <c r="AG490" s="68"/>
      <c r="AH490" s="68"/>
      <c r="AI490" s="68"/>
      <c r="AJ490" s="68"/>
      <c r="AK490" s="68"/>
      <c r="AL490" s="68"/>
    </row>
    <row r="491" spans="1:38" ht="12.75" customHeight="1" x14ac:dyDescent="0.2">
      <c r="A491" s="68"/>
      <c r="P491" s="68"/>
      <c r="Q491" s="68"/>
      <c r="R491" s="68"/>
      <c r="S491" s="68"/>
      <c r="T491" s="68"/>
      <c r="U491" s="68"/>
      <c r="V491" s="68"/>
      <c r="W491" s="68"/>
      <c r="X491" s="68"/>
      <c r="Y491" s="68"/>
      <c r="Z491" s="68"/>
      <c r="AA491" s="68"/>
      <c r="AB491" s="68"/>
      <c r="AC491" s="68"/>
      <c r="AD491" s="68"/>
      <c r="AE491" s="68"/>
      <c r="AF491" s="68"/>
      <c r="AG491" s="68"/>
      <c r="AH491" s="68"/>
      <c r="AI491" s="68"/>
      <c r="AJ491" s="68"/>
      <c r="AK491" s="68"/>
      <c r="AL491" s="68"/>
    </row>
    <row r="492" spans="1:38" ht="12.75" customHeight="1" x14ac:dyDescent="0.2">
      <c r="A492" s="68"/>
      <c r="P492" s="68"/>
      <c r="Q492" s="68"/>
      <c r="R492" s="68"/>
      <c r="S492" s="68"/>
      <c r="T492" s="68"/>
      <c r="U492" s="68"/>
      <c r="V492" s="68"/>
      <c r="W492" s="68"/>
      <c r="X492" s="68"/>
      <c r="Y492" s="68"/>
      <c r="Z492" s="68"/>
      <c r="AA492" s="68"/>
      <c r="AB492" s="68"/>
      <c r="AC492" s="68"/>
      <c r="AD492" s="68"/>
      <c r="AE492" s="68"/>
      <c r="AF492" s="68"/>
      <c r="AG492" s="68"/>
      <c r="AH492" s="68"/>
      <c r="AI492" s="68"/>
      <c r="AJ492" s="68"/>
      <c r="AK492" s="68"/>
      <c r="AL492" s="68"/>
    </row>
    <row r="493" spans="1:38" ht="12.75" customHeight="1" x14ac:dyDescent="0.2">
      <c r="A493" s="68"/>
      <c r="P493" s="68"/>
      <c r="Q493" s="68"/>
      <c r="R493" s="68"/>
      <c r="S493" s="68"/>
      <c r="T493" s="68"/>
      <c r="U493" s="68"/>
      <c r="V493" s="68"/>
      <c r="W493" s="68"/>
      <c r="X493" s="68"/>
      <c r="Y493" s="68"/>
      <c r="Z493" s="68"/>
      <c r="AA493" s="68"/>
      <c r="AB493" s="68"/>
      <c r="AC493" s="68"/>
      <c r="AD493" s="68"/>
      <c r="AE493" s="68"/>
      <c r="AF493" s="68"/>
      <c r="AG493" s="68"/>
      <c r="AH493" s="68"/>
      <c r="AI493" s="68"/>
      <c r="AJ493" s="68"/>
      <c r="AK493" s="68"/>
      <c r="AL493" s="68"/>
    </row>
    <row r="494" spans="1:38" ht="12.75" customHeight="1" x14ac:dyDescent="0.2">
      <c r="A494" s="68"/>
      <c r="P494" s="68"/>
      <c r="Q494" s="68"/>
      <c r="R494" s="68"/>
      <c r="S494" s="68"/>
      <c r="T494" s="68"/>
      <c r="U494" s="68"/>
      <c r="V494" s="68"/>
      <c r="W494" s="68"/>
      <c r="X494" s="68"/>
      <c r="Y494" s="68"/>
      <c r="Z494" s="68"/>
      <c r="AA494" s="68"/>
      <c r="AB494" s="68"/>
      <c r="AC494" s="68"/>
      <c r="AD494" s="68"/>
      <c r="AE494" s="68"/>
      <c r="AF494" s="68"/>
      <c r="AG494" s="68"/>
      <c r="AH494" s="68"/>
      <c r="AI494" s="68"/>
      <c r="AJ494" s="68"/>
      <c r="AK494" s="68"/>
      <c r="AL494" s="68"/>
    </row>
    <row r="495" spans="1:38" ht="12.75" customHeight="1" x14ac:dyDescent="0.2">
      <c r="A495" s="68"/>
      <c r="P495" s="68"/>
      <c r="Q495" s="68"/>
      <c r="R495" s="68"/>
      <c r="S495" s="68"/>
      <c r="T495" s="68"/>
      <c r="U495" s="68"/>
      <c r="V495" s="68"/>
      <c r="W495" s="68"/>
      <c r="X495" s="68"/>
      <c r="Y495" s="68"/>
      <c r="Z495" s="68"/>
      <c r="AA495" s="68"/>
      <c r="AB495" s="68"/>
      <c r="AC495" s="68"/>
      <c r="AD495" s="68"/>
      <c r="AE495" s="68"/>
      <c r="AF495" s="68"/>
      <c r="AG495" s="68"/>
      <c r="AH495" s="68"/>
      <c r="AI495" s="68"/>
      <c r="AJ495" s="68"/>
      <c r="AK495" s="68"/>
      <c r="AL495" s="68"/>
    </row>
    <row r="496" spans="1:38" ht="12.75" customHeight="1" x14ac:dyDescent="0.2">
      <c r="A496" s="68"/>
      <c r="P496" s="68"/>
      <c r="Q496" s="68"/>
      <c r="R496" s="68"/>
      <c r="S496" s="68"/>
      <c r="T496" s="68"/>
      <c r="U496" s="68"/>
      <c r="V496" s="68"/>
      <c r="W496" s="68"/>
      <c r="X496" s="68"/>
      <c r="Y496" s="68"/>
      <c r="Z496" s="68"/>
      <c r="AA496" s="68"/>
      <c r="AB496" s="68"/>
      <c r="AC496" s="68"/>
      <c r="AD496" s="68"/>
      <c r="AE496" s="68"/>
      <c r="AF496" s="68"/>
      <c r="AG496" s="68"/>
      <c r="AH496" s="68"/>
      <c r="AI496" s="68"/>
      <c r="AJ496" s="68"/>
      <c r="AK496" s="68"/>
      <c r="AL496" s="68"/>
    </row>
    <row r="497" spans="1:38" ht="12.75" customHeight="1" x14ac:dyDescent="0.2">
      <c r="A497" s="68"/>
      <c r="P497" s="68"/>
      <c r="Q497" s="68"/>
      <c r="R497" s="68"/>
      <c r="S497" s="68"/>
      <c r="T497" s="68"/>
      <c r="U497" s="68"/>
      <c r="V497" s="68"/>
      <c r="W497" s="68"/>
      <c r="X497" s="68"/>
      <c r="Y497" s="68"/>
      <c r="Z497" s="68"/>
      <c r="AA497" s="68"/>
      <c r="AB497" s="68"/>
      <c r="AC497" s="68"/>
      <c r="AD497" s="68"/>
      <c r="AE497" s="68"/>
      <c r="AF497" s="68"/>
      <c r="AG497" s="68"/>
      <c r="AH497" s="68"/>
      <c r="AI497" s="68"/>
      <c r="AJ497" s="68"/>
      <c r="AK497" s="68"/>
      <c r="AL497" s="68"/>
    </row>
    <row r="498" spans="1:38" ht="12.75" customHeight="1" x14ac:dyDescent="0.2">
      <c r="A498" s="68"/>
      <c r="P498" s="68"/>
      <c r="Q498" s="68"/>
      <c r="R498" s="68"/>
      <c r="S498" s="68"/>
      <c r="T498" s="68"/>
      <c r="U498" s="68"/>
      <c r="V498" s="68"/>
      <c r="W498" s="68"/>
      <c r="X498" s="68"/>
      <c r="Y498" s="68"/>
      <c r="Z498" s="68"/>
      <c r="AA498" s="68"/>
      <c r="AB498" s="68"/>
      <c r="AC498" s="68"/>
      <c r="AD498" s="68"/>
      <c r="AE498" s="68"/>
      <c r="AF498" s="68"/>
      <c r="AG498" s="68"/>
      <c r="AH498" s="68"/>
      <c r="AI498" s="68"/>
      <c r="AJ498" s="68"/>
      <c r="AK498" s="68"/>
      <c r="AL498" s="68"/>
    </row>
    <row r="499" spans="1:38" ht="12.75" customHeight="1" x14ac:dyDescent="0.2">
      <c r="A499" s="68"/>
      <c r="P499" s="68"/>
      <c r="Q499" s="68"/>
      <c r="R499" s="68"/>
      <c r="S499" s="68"/>
      <c r="T499" s="68"/>
      <c r="U499" s="68"/>
      <c r="V499" s="68"/>
      <c r="W499" s="68"/>
      <c r="X499" s="68"/>
      <c r="Y499" s="68"/>
      <c r="Z499" s="68"/>
      <c r="AA499" s="68"/>
      <c r="AB499" s="68"/>
      <c r="AC499" s="68"/>
      <c r="AD499" s="68"/>
      <c r="AE499" s="68"/>
      <c r="AF499" s="68"/>
      <c r="AG499" s="68"/>
      <c r="AH499" s="68"/>
      <c r="AI499" s="68"/>
      <c r="AJ499" s="68"/>
      <c r="AK499" s="68"/>
      <c r="AL499" s="68"/>
    </row>
    <row r="500" spans="1:38" ht="12.75" customHeight="1" x14ac:dyDescent="0.2">
      <c r="A500" s="68"/>
      <c r="P500" s="68"/>
      <c r="Q500" s="68"/>
      <c r="R500" s="68"/>
      <c r="S500" s="68"/>
      <c r="T500" s="68"/>
      <c r="U500" s="68"/>
      <c r="V500" s="68"/>
      <c r="W500" s="68"/>
      <c r="X500" s="68"/>
      <c r="Y500" s="68"/>
      <c r="Z500" s="68"/>
      <c r="AA500" s="68"/>
      <c r="AB500" s="68"/>
      <c r="AC500" s="68"/>
      <c r="AD500" s="68"/>
      <c r="AE500" s="68"/>
      <c r="AF500" s="68"/>
      <c r="AG500" s="68"/>
      <c r="AH500" s="68"/>
      <c r="AI500" s="68"/>
      <c r="AJ500" s="68"/>
      <c r="AK500" s="68"/>
      <c r="AL500" s="68"/>
    </row>
    <row r="501" spans="1:38" ht="12.75" customHeight="1" x14ac:dyDescent="0.2">
      <c r="A501" s="68"/>
      <c r="P501" s="68"/>
      <c r="Q501" s="68"/>
      <c r="R501" s="68"/>
      <c r="S501" s="68"/>
      <c r="T501" s="68"/>
      <c r="U501" s="68"/>
      <c r="V501" s="68"/>
      <c r="W501" s="68"/>
      <c r="X501" s="68"/>
      <c r="Y501" s="68"/>
      <c r="Z501" s="68"/>
      <c r="AA501" s="68"/>
      <c r="AB501" s="68"/>
      <c r="AC501" s="68"/>
      <c r="AD501" s="68"/>
      <c r="AE501" s="68"/>
      <c r="AF501" s="68"/>
      <c r="AG501" s="68"/>
      <c r="AH501" s="68"/>
      <c r="AI501" s="68"/>
      <c r="AJ501" s="68"/>
      <c r="AK501" s="68"/>
      <c r="AL501" s="68"/>
    </row>
    <row r="502" spans="1:38" ht="12.75" customHeight="1" x14ac:dyDescent="0.2">
      <c r="A502" s="68"/>
      <c r="P502" s="68"/>
      <c r="Q502" s="68"/>
      <c r="R502" s="68"/>
      <c r="S502" s="68"/>
      <c r="T502" s="68"/>
      <c r="U502" s="68"/>
      <c r="V502" s="68"/>
      <c r="W502" s="68"/>
      <c r="X502" s="68"/>
      <c r="Y502" s="68"/>
      <c r="Z502" s="68"/>
      <c r="AA502" s="68"/>
      <c r="AB502" s="68"/>
      <c r="AC502" s="68"/>
      <c r="AD502" s="68"/>
      <c r="AE502" s="68"/>
      <c r="AF502" s="68"/>
      <c r="AG502" s="68"/>
      <c r="AH502" s="68"/>
      <c r="AI502" s="68"/>
      <c r="AJ502" s="68"/>
      <c r="AK502" s="68"/>
      <c r="AL502" s="68"/>
    </row>
    <row r="503" spans="1:38" ht="12.75" customHeight="1" x14ac:dyDescent="0.2">
      <c r="A503" s="68"/>
      <c r="P503" s="68"/>
      <c r="Q503" s="68"/>
      <c r="R503" s="68"/>
      <c r="S503" s="68"/>
      <c r="T503" s="68"/>
      <c r="U503" s="68"/>
      <c r="V503" s="68"/>
      <c r="W503" s="68"/>
      <c r="X503" s="68"/>
      <c r="Y503" s="68"/>
      <c r="Z503" s="68"/>
      <c r="AA503" s="68"/>
      <c r="AB503" s="68"/>
      <c r="AC503" s="68"/>
      <c r="AD503" s="68"/>
      <c r="AE503" s="68"/>
      <c r="AF503" s="68"/>
      <c r="AG503" s="68"/>
      <c r="AH503" s="68"/>
      <c r="AI503" s="68"/>
      <c r="AJ503" s="68"/>
      <c r="AK503" s="68"/>
      <c r="AL503" s="68"/>
    </row>
    <row r="504" spans="1:38" ht="12.75" customHeight="1" x14ac:dyDescent="0.2">
      <c r="A504" s="68"/>
      <c r="P504" s="68"/>
      <c r="Q504" s="68"/>
      <c r="R504" s="68"/>
      <c r="S504" s="68"/>
      <c r="T504" s="68"/>
      <c r="U504" s="68"/>
      <c r="V504" s="68"/>
      <c r="W504" s="68"/>
      <c r="X504" s="68"/>
      <c r="Y504" s="68"/>
      <c r="Z504" s="68"/>
      <c r="AA504" s="68"/>
      <c r="AB504" s="68"/>
      <c r="AC504" s="68"/>
      <c r="AD504" s="68"/>
      <c r="AE504" s="68"/>
      <c r="AF504" s="68"/>
      <c r="AG504" s="68"/>
      <c r="AH504" s="68"/>
      <c r="AI504" s="68"/>
      <c r="AJ504" s="68"/>
      <c r="AK504" s="68"/>
      <c r="AL504" s="68"/>
    </row>
    <row r="505" spans="1:38" ht="12.75" customHeight="1" x14ac:dyDescent="0.2">
      <c r="A505" s="68"/>
      <c r="P505" s="68"/>
      <c r="Q505" s="68"/>
      <c r="R505" s="68"/>
      <c r="S505" s="68"/>
      <c r="T505" s="68"/>
      <c r="U505" s="68"/>
      <c r="V505" s="68"/>
      <c r="W505" s="68"/>
      <c r="X505" s="68"/>
      <c r="Y505" s="68"/>
      <c r="Z505" s="68"/>
      <c r="AA505" s="68"/>
      <c r="AB505" s="68"/>
      <c r="AC505" s="68"/>
      <c r="AD505" s="68"/>
      <c r="AE505" s="68"/>
      <c r="AF505" s="68"/>
      <c r="AG505" s="68"/>
      <c r="AH505" s="68"/>
      <c r="AI505" s="68"/>
      <c r="AJ505" s="68"/>
      <c r="AK505" s="68"/>
      <c r="AL505" s="68"/>
    </row>
    <row r="506" spans="1:38" ht="12.75" customHeight="1" x14ac:dyDescent="0.2">
      <c r="A506" s="68"/>
      <c r="P506" s="68"/>
      <c r="Q506" s="68"/>
      <c r="R506" s="68"/>
      <c r="S506" s="68"/>
      <c r="T506" s="68"/>
      <c r="U506" s="68"/>
      <c r="V506" s="68"/>
      <c r="W506" s="68"/>
      <c r="X506" s="68"/>
      <c r="Y506" s="68"/>
      <c r="Z506" s="68"/>
      <c r="AA506" s="68"/>
      <c r="AB506" s="68"/>
      <c r="AC506" s="68"/>
      <c r="AD506" s="68"/>
      <c r="AE506" s="68"/>
      <c r="AF506" s="68"/>
      <c r="AG506" s="68"/>
      <c r="AH506" s="68"/>
      <c r="AI506" s="68"/>
      <c r="AJ506" s="68"/>
      <c r="AK506" s="68"/>
      <c r="AL506" s="68"/>
    </row>
    <row r="507" spans="1:38" ht="12.75" customHeight="1" x14ac:dyDescent="0.2">
      <c r="A507" s="68"/>
      <c r="P507" s="68"/>
      <c r="Q507" s="68"/>
      <c r="R507" s="68"/>
      <c r="S507" s="68"/>
      <c r="T507" s="68"/>
      <c r="U507" s="68"/>
      <c r="V507" s="68"/>
      <c r="W507" s="68"/>
      <c r="X507" s="68"/>
      <c r="Y507" s="68"/>
      <c r="Z507" s="68"/>
      <c r="AA507" s="68"/>
      <c r="AB507" s="68"/>
      <c r="AC507" s="68"/>
      <c r="AD507" s="68"/>
      <c r="AE507" s="68"/>
      <c r="AF507" s="68"/>
      <c r="AG507" s="68"/>
      <c r="AH507" s="68"/>
      <c r="AI507" s="68"/>
      <c r="AJ507" s="68"/>
      <c r="AK507" s="68"/>
      <c r="AL507" s="68"/>
    </row>
    <row r="508" spans="1:38" ht="12.75" customHeight="1" x14ac:dyDescent="0.2">
      <c r="A508" s="68"/>
      <c r="P508" s="68"/>
      <c r="Q508" s="68"/>
      <c r="R508" s="68"/>
      <c r="S508" s="68"/>
      <c r="T508" s="68"/>
      <c r="U508" s="68"/>
      <c r="V508" s="68"/>
      <c r="W508" s="68"/>
      <c r="X508" s="68"/>
      <c r="Y508" s="68"/>
      <c r="Z508" s="68"/>
      <c r="AA508" s="68"/>
      <c r="AB508" s="68"/>
      <c r="AC508" s="68"/>
      <c r="AD508" s="68"/>
      <c r="AE508" s="68"/>
      <c r="AF508" s="68"/>
      <c r="AG508" s="68"/>
      <c r="AH508" s="68"/>
      <c r="AI508" s="68"/>
      <c r="AJ508" s="68"/>
      <c r="AK508" s="68"/>
      <c r="AL508" s="68"/>
    </row>
    <row r="509" spans="1:38" ht="12.75" customHeight="1" x14ac:dyDescent="0.2">
      <c r="A509" s="68"/>
      <c r="P509" s="68"/>
      <c r="Q509" s="68"/>
      <c r="R509" s="68"/>
      <c r="S509" s="68"/>
      <c r="T509" s="68"/>
      <c r="U509" s="68"/>
      <c r="V509" s="68"/>
      <c r="W509" s="68"/>
      <c r="X509" s="68"/>
      <c r="Y509" s="68"/>
      <c r="Z509" s="68"/>
      <c r="AA509" s="68"/>
      <c r="AB509" s="68"/>
      <c r="AC509" s="68"/>
      <c r="AD509" s="68"/>
      <c r="AE509" s="68"/>
      <c r="AF509" s="68"/>
      <c r="AG509" s="68"/>
      <c r="AH509" s="68"/>
      <c r="AI509" s="68"/>
      <c r="AJ509" s="68"/>
      <c r="AK509" s="68"/>
      <c r="AL509" s="68"/>
    </row>
    <row r="510" spans="1:38" ht="12.75" customHeight="1" x14ac:dyDescent="0.2">
      <c r="A510" s="68"/>
      <c r="P510" s="68"/>
      <c r="Q510" s="68"/>
      <c r="R510" s="68"/>
      <c r="S510" s="68"/>
      <c r="T510" s="68"/>
      <c r="U510" s="68"/>
      <c r="V510" s="68"/>
      <c r="W510" s="68"/>
      <c r="X510" s="68"/>
      <c r="Y510" s="68"/>
      <c r="Z510" s="68"/>
      <c r="AA510" s="68"/>
      <c r="AB510" s="68"/>
      <c r="AC510" s="68"/>
      <c r="AD510" s="68"/>
      <c r="AE510" s="68"/>
      <c r="AF510" s="68"/>
      <c r="AG510" s="68"/>
      <c r="AH510" s="68"/>
      <c r="AI510" s="68"/>
      <c r="AJ510" s="68"/>
      <c r="AK510" s="68"/>
      <c r="AL510" s="68"/>
    </row>
    <row r="511" spans="1:38" ht="12.75" customHeight="1" x14ac:dyDescent="0.2">
      <c r="A511" s="68"/>
      <c r="P511" s="68"/>
      <c r="Q511" s="68"/>
      <c r="R511" s="68"/>
      <c r="S511" s="68"/>
      <c r="T511" s="68"/>
      <c r="U511" s="68"/>
      <c r="V511" s="68"/>
      <c r="W511" s="68"/>
      <c r="X511" s="68"/>
      <c r="Y511" s="68"/>
      <c r="Z511" s="68"/>
      <c r="AA511" s="68"/>
      <c r="AB511" s="68"/>
      <c r="AC511" s="68"/>
      <c r="AD511" s="68"/>
      <c r="AE511" s="68"/>
      <c r="AF511" s="68"/>
      <c r="AG511" s="68"/>
      <c r="AH511" s="68"/>
      <c r="AI511" s="68"/>
      <c r="AJ511" s="68"/>
      <c r="AK511" s="68"/>
      <c r="AL511" s="68"/>
    </row>
    <row r="512" spans="1:38" ht="12.75" customHeight="1" x14ac:dyDescent="0.2">
      <c r="A512" s="68"/>
      <c r="P512" s="68"/>
      <c r="Q512" s="68"/>
      <c r="R512" s="68"/>
      <c r="S512" s="68"/>
      <c r="T512" s="68"/>
      <c r="U512" s="68"/>
      <c r="V512" s="68"/>
      <c r="W512" s="68"/>
      <c r="X512" s="68"/>
      <c r="Y512" s="68"/>
      <c r="Z512" s="68"/>
      <c r="AA512" s="68"/>
      <c r="AB512" s="68"/>
      <c r="AC512" s="68"/>
      <c r="AD512" s="68"/>
      <c r="AE512" s="68"/>
      <c r="AF512" s="68"/>
      <c r="AG512" s="68"/>
      <c r="AH512" s="68"/>
      <c r="AI512" s="68"/>
      <c r="AJ512" s="68"/>
      <c r="AK512" s="68"/>
      <c r="AL512" s="68"/>
    </row>
    <row r="513" spans="1:38" ht="12.75" customHeight="1" x14ac:dyDescent="0.2">
      <c r="A513" s="68"/>
      <c r="P513" s="68"/>
      <c r="Q513" s="68"/>
      <c r="R513" s="68"/>
      <c r="S513" s="68"/>
      <c r="T513" s="68"/>
      <c r="U513" s="68"/>
      <c r="V513" s="68"/>
      <c r="W513" s="68"/>
      <c r="X513" s="68"/>
      <c r="Y513" s="68"/>
      <c r="Z513" s="68"/>
      <c r="AA513" s="68"/>
      <c r="AB513" s="68"/>
      <c r="AC513" s="68"/>
      <c r="AD513" s="68"/>
      <c r="AE513" s="68"/>
      <c r="AF513" s="68"/>
      <c r="AG513" s="68"/>
      <c r="AH513" s="68"/>
      <c r="AI513" s="68"/>
      <c r="AJ513" s="68"/>
      <c r="AK513" s="68"/>
      <c r="AL513" s="68"/>
    </row>
    <row r="514" spans="1:38" ht="12.75" customHeight="1" x14ac:dyDescent="0.2">
      <c r="A514" s="68"/>
      <c r="P514" s="68"/>
      <c r="Q514" s="68"/>
      <c r="R514" s="68"/>
      <c r="S514" s="68"/>
      <c r="T514" s="68"/>
      <c r="U514" s="68"/>
      <c r="V514" s="68"/>
      <c r="W514" s="68"/>
      <c r="X514" s="68"/>
      <c r="Y514" s="68"/>
      <c r="Z514" s="68"/>
      <c r="AA514" s="68"/>
      <c r="AB514" s="68"/>
      <c r="AC514" s="68"/>
      <c r="AD514" s="68"/>
      <c r="AE514" s="68"/>
      <c r="AF514" s="68"/>
      <c r="AG514" s="68"/>
      <c r="AH514" s="68"/>
      <c r="AI514" s="68"/>
      <c r="AJ514" s="68"/>
      <c r="AK514" s="68"/>
      <c r="AL514" s="68"/>
    </row>
    <row r="515" spans="1:38" ht="12.75" customHeight="1" x14ac:dyDescent="0.2">
      <c r="A515" s="68"/>
      <c r="P515" s="68"/>
      <c r="Q515" s="68"/>
      <c r="R515" s="68"/>
      <c r="S515" s="68"/>
      <c r="T515" s="68"/>
      <c r="U515" s="68"/>
      <c r="V515" s="68"/>
      <c r="W515" s="68"/>
      <c r="X515" s="68"/>
      <c r="Y515" s="68"/>
      <c r="Z515" s="68"/>
      <c r="AA515" s="68"/>
      <c r="AB515" s="68"/>
      <c r="AC515" s="68"/>
      <c r="AD515" s="68"/>
      <c r="AE515" s="68"/>
      <c r="AF515" s="68"/>
      <c r="AG515" s="68"/>
      <c r="AH515" s="68"/>
      <c r="AI515" s="68"/>
      <c r="AJ515" s="68"/>
      <c r="AK515" s="68"/>
      <c r="AL515" s="68"/>
    </row>
    <row r="516" spans="1:38" ht="12.75" customHeight="1" x14ac:dyDescent="0.2">
      <c r="A516" s="68"/>
      <c r="P516" s="68"/>
      <c r="Q516" s="68"/>
      <c r="R516" s="68"/>
      <c r="S516" s="68"/>
      <c r="T516" s="68"/>
      <c r="U516" s="68"/>
      <c r="V516" s="68"/>
      <c r="W516" s="68"/>
      <c r="X516" s="68"/>
      <c r="Y516" s="68"/>
      <c r="Z516" s="68"/>
      <c r="AA516" s="68"/>
      <c r="AB516" s="68"/>
      <c r="AC516" s="68"/>
      <c r="AD516" s="68"/>
      <c r="AE516" s="68"/>
      <c r="AF516" s="68"/>
      <c r="AG516" s="68"/>
      <c r="AH516" s="68"/>
      <c r="AI516" s="68"/>
      <c r="AJ516" s="68"/>
      <c r="AK516" s="68"/>
      <c r="AL516" s="68"/>
    </row>
    <row r="517" spans="1:38" ht="12.75" customHeight="1" x14ac:dyDescent="0.2">
      <c r="A517" s="68"/>
      <c r="P517" s="68"/>
      <c r="Q517" s="68"/>
      <c r="R517" s="68"/>
      <c r="S517" s="68"/>
      <c r="T517" s="68"/>
      <c r="U517" s="68"/>
      <c r="V517" s="68"/>
      <c r="W517" s="68"/>
      <c r="X517" s="68"/>
      <c r="Y517" s="68"/>
      <c r="Z517" s="68"/>
      <c r="AA517" s="68"/>
      <c r="AB517" s="68"/>
      <c r="AC517" s="68"/>
      <c r="AD517" s="68"/>
      <c r="AE517" s="68"/>
      <c r="AF517" s="68"/>
      <c r="AG517" s="68"/>
      <c r="AH517" s="68"/>
      <c r="AI517" s="68"/>
      <c r="AJ517" s="68"/>
      <c r="AK517" s="68"/>
      <c r="AL517" s="68"/>
    </row>
    <row r="518" spans="1:38" ht="12.75" customHeight="1" x14ac:dyDescent="0.2">
      <c r="A518" s="68"/>
      <c r="P518" s="68"/>
      <c r="Q518" s="68"/>
      <c r="R518" s="68"/>
      <c r="S518" s="68"/>
      <c r="T518" s="68"/>
      <c r="U518" s="68"/>
      <c r="V518" s="68"/>
      <c r="W518" s="68"/>
      <c r="X518" s="68"/>
      <c r="Y518" s="68"/>
      <c r="Z518" s="68"/>
      <c r="AA518" s="68"/>
      <c r="AB518" s="68"/>
      <c r="AC518" s="68"/>
      <c r="AD518" s="68"/>
      <c r="AE518" s="68"/>
      <c r="AF518" s="68"/>
      <c r="AG518" s="68"/>
      <c r="AH518" s="68"/>
      <c r="AI518" s="68"/>
      <c r="AJ518" s="68"/>
      <c r="AK518" s="68"/>
      <c r="AL518" s="68"/>
    </row>
    <row r="519" spans="1:38" ht="12.75" customHeight="1" x14ac:dyDescent="0.2">
      <c r="A519" s="68"/>
      <c r="P519" s="68"/>
      <c r="Q519" s="68"/>
      <c r="R519" s="68"/>
      <c r="S519" s="68"/>
      <c r="T519" s="68"/>
      <c r="U519" s="68"/>
      <c r="V519" s="68"/>
      <c r="W519" s="68"/>
      <c r="X519" s="68"/>
      <c r="Y519" s="68"/>
      <c r="Z519" s="68"/>
      <c r="AA519" s="68"/>
      <c r="AB519" s="68"/>
      <c r="AC519" s="68"/>
      <c r="AD519" s="68"/>
      <c r="AE519" s="68"/>
      <c r="AF519" s="68"/>
      <c r="AG519" s="68"/>
      <c r="AH519" s="68"/>
      <c r="AI519" s="68"/>
      <c r="AJ519" s="68"/>
      <c r="AK519" s="68"/>
      <c r="AL519" s="68"/>
    </row>
    <row r="520" spans="1:38" ht="12.75" customHeight="1" x14ac:dyDescent="0.2">
      <c r="A520" s="68"/>
      <c r="P520" s="68"/>
      <c r="Q520" s="68"/>
      <c r="R520" s="68"/>
      <c r="S520" s="68"/>
      <c r="T520" s="68"/>
      <c r="U520" s="68"/>
      <c r="V520" s="68"/>
      <c r="W520" s="68"/>
      <c r="X520" s="68"/>
      <c r="Y520" s="68"/>
      <c r="Z520" s="68"/>
      <c r="AA520" s="68"/>
      <c r="AB520" s="68"/>
      <c r="AC520" s="68"/>
      <c r="AD520" s="68"/>
      <c r="AE520" s="68"/>
      <c r="AF520" s="68"/>
      <c r="AG520" s="68"/>
      <c r="AH520" s="68"/>
      <c r="AI520" s="68"/>
      <c r="AJ520" s="68"/>
      <c r="AK520" s="68"/>
      <c r="AL520" s="68"/>
    </row>
    <row r="521" spans="1:38" ht="12.75" customHeight="1" x14ac:dyDescent="0.2">
      <c r="A521" s="68"/>
      <c r="P521" s="68"/>
      <c r="Q521" s="68"/>
      <c r="R521" s="68"/>
      <c r="S521" s="68"/>
      <c r="T521" s="68"/>
      <c r="U521" s="68"/>
      <c r="V521" s="68"/>
      <c r="W521" s="68"/>
      <c r="X521" s="68"/>
      <c r="Y521" s="68"/>
      <c r="Z521" s="68"/>
      <c r="AA521" s="68"/>
      <c r="AB521" s="68"/>
      <c r="AC521" s="68"/>
      <c r="AD521" s="68"/>
      <c r="AE521" s="68"/>
      <c r="AF521" s="68"/>
      <c r="AG521" s="68"/>
      <c r="AH521" s="68"/>
      <c r="AI521" s="68"/>
      <c r="AJ521" s="68"/>
      <c r="AK521" s="68"/>
      <c r="AL521" s="68"/>
    </row>
    <row r="522" spans="1:38" ht="12.75" customHeight="1" x14ac:dyDescent="0.2">
      <c r="A522" s="68"/>
      <c r="P522" s="68"/>
      <c r="Q522" s="68"/>
      <c r="R522" s="68"/>
      <c r="S522" s="68"/>
      <c r="T522" s="68"/>
      <c r="U522" s="68"/>
      <c r="V522" s="68"/>
      <c r="W522" s="68"/>
      <c r="X522" s="68"/>
      <c r="Y522" s="68"/>
      <c r="Z522" s="68"/>
      <c r="AA522" s="68"/>
      <c r="AB522" s="68"/>
      <c r="AC522" s="68"/>
      <c r="AD522" s="68"/>
      <c r="AE522" s="68"/>
      <c r="AF522" s="68"/>
      <c r="AG522" s="68"/>
      <c r="AH522" s="68"/>
      <c r="AI522" s="68"/>
      <c r="AJ522" s="68"/>
      <c r="AK522" s="68"/>
      <c r="AL522" s="68"/>
    </row>
    <row r="523" spans="1:38" ht="12.75" customHeight="1" x14ac:dyDescent="0.2">
      <c r="A523" s="68"/>
      <c r="P523" s="68"/>
      <c r="Q523" s="68"/>
      <c r="R523" s="68"/>
      <c r="S523" s="68"/>
      <c r="T523" s="68"/>
      <c r="U523" s="68"/>
      <c r="V523" s="68"/>
      <c r="W523" s="68"/>
      <c r="X523" s="68"/>
      <c r="Y523" s="68"/>
      <c r="Z523" s="68"/>
      <c r="AA523" s="68"/>
      <c r="AB523" s="68"/>
      <c r="AC523" s="68"/>
      <c r="AD523" s="68"/>
      <c r="AE523" s="68"/>
      <c r="AF523" s="68"/>
      <c r="AG523" s="68"/>
      <c r="AH523" s="68"/>
      <c r="AI523" s="68"/>
      <c r="AJ523" s="68"/>
      <c r="AK523" s="68"/>
      <c r="AL523" s="68"/>
    </row>
    <row r="524" spans="1:38" ht="12.75" customHeight="1" x14ac:dyDescent="0.2">
      <c r="A524" s="68"/>
      <c r="P524" s="68"/>
      <c r="Q524" s="68"/>
      <c r="R524" s="68"/>
      <c r="S524" s="68"/>
      <c r="T524" s="68"/>
      <c r="U524" s="68"/>
      <c r="V524" s="68"/>
      <c r="W524" s="68"/>
      <c r="X524" s="68"/>
      <c r="Y524" s="68"/>
      <c r="Z524" s="68"/>
      <c r="AA524" s="68"/>
      <c r="AB524" s="68"/>
      <c r="AC524" s="68"/>
      <c r="AD524" s="68"/>
      <c r="AE524" s="68"/>
      <c r="AF524" s="68"/>
      <c r="AG524" s="68"/>
      <c r="AH524" s="68"/>
      <c r="AI524" s="68"/>
      <c r="AJ524" s="68"/>
      <c r="AK524" s="68"/>
      <c r="AL524" s="68"/>
    </row>
    <row r="525" spans="1:38" ht="12.75" customHeight="1" x14ac:dyDescent="0.2">
      <c r="A525" s="68"/>
      <c r="P525" s="68"/>
      <c r="Q525" s="68"/>
      <c r="R525" s="68"/>
      <c r="S525" s="68"/>
      <c r="T525" s="68"/>
      <c r="U525" s="68"/>
      <c r="V525" s="68"/>
      <c r="W525" s="68"/>
      <c r="X525" s="68"/>
      <c r="Y525" s="68"/>
      <c r="Z525" s="68"/>
      <c r="AA525" s="68"/>
      <c r="AB525" s="68"/>
      <c r="AC525" s="68"/>
      <c r="AD525" s="68"/>
      <c r="AE525" s="68"/>
      <c r="AF525" s="68"/>
      <c r="AG525" s="68"/>
      <c r="AH525" s="68"/>
      <c r="AI525" s="68"/>
      <c r="AJ525" s="68"/>
      <c r="AK525" s="68"/>
      <c r="AL525" s="68"/>
    </row>
    <row r="526" spans="1:38" ht="12.75" customHeight="1" x14ac:dyDescent="0.2">
      <c r="A526" s="68"/>
      <c r="P526" s="68"/>
      <c r="Q526" s="68"/>
      <c r="R526" s="68"/>
      <c r="S526" s="68"/>
      <c r="T526" s="68"/>
      <c r="U526" s="68"/>
      <c r="V526" s="68"/>
      <c r="W526" s="68"/>
      <c r="X526" s="68"/>
      <c r="Y526" s="68"/>
      <c r="Z526" s="68"/>
      <c r="AA526" s="68"/>
      <c r="AB526" s="68"/>
      <c r="AC526" s="68"/>
      <c r="AD526" s="68"/>
      <c r="AE526" s="68"/>
      <c r="AF526" s="68"/>
      <c r="AG526" s="68"/>
      <c r="AH526" s="68"/>
      <c r="AI526" s="68"/>
      <c r="AJ526" s="68"/>
      <c r="AK526" s="68"/>
      <c r="AL526" s="68"/>
    </row>
    <row r="527" spans="1:38" ht="12.75" customHeight="1" x14ac:dyDescent="0.2">
      <c r="A527" s="68"/>
      <c r="P527" s="68"/>
      <c r="Q527" s="68"/>
      <c r="R527" s="68"/>
      <c r="S527" s="68"/>
      <c r="T527" s="68"/>
      <c r="U527" s="68"/>
      <c r="V527" s="68"/>
      <c r="W527" s="68"/>
      <c r="X527" s="68"/>
      <c r="Y527" s="68"/>
      <c r="Z527" s="68"/>
      <c r="AA527" s="68"/>
      <c r="AB527" s="68"/>
      <c r="AC527" s="68"/>
      <c r="AD527" s="68"/>
      <c r="AE527" s="68"/>
      <c r="AF527" s="68"/>
      <c r="AG527" s="68"/>
      <c r="AH527" s="68"/>
      <c r="AI527" s="68"/>
      <c r="AJ527" s="68"/>
      <c r="AK527" s="68"/>
      <c r="AL527" s="68"/>
    </row>
    <row r="528" spans="1:38" ht="12.75" customHeight="1" x14ac:dyDescent="0.2">
      <c r="A528" s="68"/>
      <c r="P528" s="68"/>
      <c r="Q528" s="68"/>
      <c r="R528" s="68"/>
      <c r="S528" s="68"/>
      <c r="T528" s="68"/>
      <c r="U528" s="68"/>
      <c r="V528" s="68"/>
      <c r="W528" s="68"/>
      <c r="X528" s="68"/>
      <c r="Y528" s="68"/>
      <c r="Z528" s="68"/>
      <c r="AA528" s="68"/>
      <c r="AB528" s="68"/>
      <c r="AC528" s="68"/>
      <c r="AD528" s="68"/>
      <c r="AE528" s="68"/>
      <c r="AF528" s="68"/>
      <c r="AG528" s="68"/>
      <c r="AH528" s="68"/>
      <c r="AI528" s="68"/>
      <c r="AJ528" s="68"/>
      <c r="AK528" s="68"/>
      <c r="AL528" s="68"/>
    </row>
    <row r="529" spans="1:38" ht="12.75" customHeight="1" x14ac:dyDescent="0.2">
      <c r="A529" s="68"/>
      <c r="P529" s="68"/>
      <c r="Q529" s="68"/>
      <c r="R529" s="68"/>
      <c r="S529" s="68"/>
      <c r="T529" s="68"/>
      <c r="U529" s="68"/>
      <c r="V529" s="68"/>
      <c r="W529" s="68"/>
      <c r="X529" s="68"/>
      <c r="Y529" s="68"/>
      <c r="Z529" s="68"/>
      <c r="AA529" s="68"/>
      <c r="AB529" s="68"/>
      <c r="AC529" s="68"/>
      <c r="AD529" s="68"/>
      <c r="AE529" s="68"/>
      <c r="AF529" s="68"/>
      <c r="AG529" s="68"/>
      <c r="AH529" s="68"/>
      <c r="AI529" s="68"/>
      <c r="AJ529" s="68"/>
      <c r="AK529" s="68"/>
      <c r="AL529" s="68"/>
    </row>
    <row r="530" spans="1:38" ht="12.75" customHeight="1" x14ac:dyDescent="0.2">
      <c r="A530" s="68"/>
      <c r="P530" s="68"/>
      <c r="Q530" s="68"/>
      <c r="R530" s="68"/>
      <c r="S530" s="68"/>
      <c r="T530" s="68"/>
      <c r="U530" s="68"/>
      <c r="V530" s="68"/>
      <c r="W530" s="68"/>
      <c r="X530" s="68"/>
      <c r="Y530" s="68"/>
      <c r="Z530" s="68"/>
      <c r="AA530" s="68"/>
      <c r="AB530" s="68"/>
      <c r="AC530" s="68"/>
      <c r="AD530" s="68"/>
      <c r="AE530" s="68"/>
      <c r="AF530" s="68"/>
      <c r="AG530" s="68"/>
      <c r="AH530" s="68"/>
      <c r="AI530" s="68"/>
      <c r="AJ530" s="68"/>
      <c r="AK530" s="68"/>
      <c r="AL530" s="68"/>
    </row>
    <row r="531" spans="1:38" ht="12.75" customHeight="1" x14ac:dyDescent="0.2">
      <c r="A531" s="68"/>
      <c r="P531" s="68"/>
      <c r="Q531" s="68"/>
      <c r="R531" s="68"/>
      <c r="S531" s="68"/>
      <c r="T531" s="68"/>
      <c r="U531" s="68"/>
      <c r="V531" s="68"/>
      <c r="W531" s="68"/>
      <c r="X531" s="68"/>
      <c r="Y531" s="68"/>
      <c r="Z531" s="68"/>
      <c r="AA531" s="68"/>
      <c r="AB531" s="68"/>
      <c r="AC531" s="68"/>
      <c r="AD531" s="68"/>
      <c r="AE531" s="68"/>
      <c r="AF531" s="68"/>
      <c r="AG531" s="68"/>
      <c r="AH531" s="68"/>
      <c r="AI531" s="68"/>
      <c r="AJ531" s="68"/>
      <c r="AK531" s="68"/>
      <c r="AL531" s="68"/>
    </row>
    <row r="532" spans="1:38" ht="12.75" customHeight="1" x14ac:dyDescent="0.2">
      <c r="A532" s="68"/>
      <c r="P532" s="68"/>
      <c r="Q532" s="68"/>
      <c r="R532" s="68"/>
      <c r="S532" s="68"/>
      <c r="T532" s="68"/>
      <c r="U532" s="68"/>
      <c r="V532" s="68"/>
      <c r="W532" s="68"/>
      <c r="X532" s="68"/>
      <c r="Y532" s="68"/>
      <c r="Z532" s="68"/>
      <c r="AA532" s="68"/>
      <c r="AB532" s="68"/>
      <c r="AC532" s="68"/>
      <c r="AD532" s="68"/>
      <c r="AE532" s="68"/>
      <c r="AF532" s="68"/>
      <c r="AG532" s="68"/>
      <c r="AH532" s="68"/>
      <c r="AI532" s="68"/>
      <c r="AJ532" s="68"/>
      <c r="AK532" s="68"/>
      <c r="AL532" s="68"/>
    </row>
    <row r="533" spans="1:38" ht="12.75" customHeight="1" x14ac:dyDescent="0.2">
      <c r="A533" s="68"/>
      <c r="P533" s="68"/>
      <c r="Q533" s="68"/>
      <c r="R533" s="68"/>
      <c r="S533" s="68"/>
      <c r="T533" s="68"/>
      <c r="U533" s="68"/>
      <c r="V533" s="68"/>
      <c r="W533" s="68"/>
      <c r="X533" s="68"/>
      <c r="Y533" s="68"/>
      <c r="Z533" s="68"/>
      <c r="AA533" s="68"/>
      <c r="AB533" s="68"/>
      <c r="AC533" s="68"/>
      <c r="AD533" s="68"/>
      <c r="AE533" s="68"/>
      <c r="AF533" s="68"/>
      <c r="AG533" s="68"/>
      <c r="AH533" s="68"/>
      <c r="AI533" s="68"/>
      <c r="AJ533" s="68"/>
      <c r="AK533" s="68"/>
      <c r="AL533" s="68"/>
    </row>
    <row r="534" spans="1:38" ht="12.75" customHeight="1" x14ac:dyDescent="0.2">
      <c r="A534" s="68"/>
      <c r="P534" s="68"/>
      <c r="Q534" s="68"/>
      <c r="R534" s="68"/>
      <c r="S534" s="68"/>
      <c r="T534" s="68"/>
      <c r="U534" s="68"/>
      <c r="V534" s="68"/>
      <c r="W534" s="68"/>
      <c r="X534" s="68"/>
      <c r="Y534" s="68"/>
      <c r="Z534" s="68"/>
      <c r="AA534" s="68"/>
      <c r="AB534" s="68"/>
      <c r="AC534" s="68"/>
      <c r="AD534" s="68"/>
      <c r="AE534" s="68"/>
      <c r="AF534" s="68"/>
      <c r="AG534" s="68"/>
      <c r="AH534" s="68"/>
      <c r="AI534" s="68"/>
      <c r="AJ534" s="68"/>
      <c r="AK534" s="68"/>
      <c r="AL534" s="68"/>
    </row>
    <row r="535" spans="1:38" ht="12.75" customHeight="1" x14ac:dyDescent="0.2">
      <c r="A535" s="68"/>
      <c r="P535" s="68"/>
      <c r="Q535" s="68"/>
      <c r="R535" s="68"/>
      <c r="S535" s="68"/>
      <c r="T535" s="68"/>
      <c r="U535" s="68"/>
      <c r="V535" s="68"/>
      <c r="W535" s="68"/>
      <c r="X535" s="68"/>
      <c r="Y535" s="68"/>
      <c r="Z535" s="68"/>
      <c r="AA535" s="68"/>
      <c r="AB535" s="68"/>
      <c r="AC535" s="68"/>
      <c r="AD535" s="68"/>
      <c r="AE535" s="68"/>
      <c r="AF535" s="68"/>
      <c r="AG535" s="68"/>
      <c r="AH535" s="68"/>
      <c r="AI535" s="68"/>
      <c r="AJ535" s="68"/>
      <c r="AK535" s="68"/>
      <c r="AL535" s="68"/>
    </row>
    <row r="536" spans="1:38" ht="12.75" customHeight="1" x14ac:dyDescent="0.2">
      <c r="A536" s="68"/>
      <c r="P536" s="68"/>
      <c r="Q536" s="68"/>
      <c r="R536" s="68"/>
      <c r="S536" s="68"/>
      <c r="T536" s="68"/>
      <c r="U536" s="68"/>
      <c r="V536" s="68"/>
      <c r="W536" s="68"/>
      <c r="X536" s="68"/>
      <c r="Y536" s="68"/>
      <c r="Z536" s="68"/>
      <c r="AA536" s="68"/>
      <c r="AB536" s="68"/>
      <c r="AC536" s="68"/>
      <c r="AD536" s="68"/>
      <c r="AE536" s="68"/>
      <c r="AF536" s="68"/>
      <c r="AG536" s="68"/>
      <c r="AH536" s="68"/>
      <c r="AI536" s="68"/>
      <c r="AJ536" s="68"/>
      <c r="AK536" s="68"/>
      <c r="AL536" s="68"/>
    </row>
    <row r="537" spans="1:38" ht="12.75" customHeight="1" x14ac:dyDescent="0.2">
      <c r="A537" s="68"/>
      <c r="P537" s="68"/>
      <c r="Q537" s="68"/>
      <c r="R537" s="68"/>
      <c r="S537" s="68"/>
      <c r="T537" s="68"/>
      <c r="U537" s="68"/>
      <c r="V537" s="68"/>
      <c r="W537" s="68"/>
      <c r="X537" s="68"/>
      <c r="Y537" s="68"/>
      <c r="Z537" s="68"/>
      <c r="AA537" s="68"/>
      <c r="AB537" s="68"/>
      <c r="AC537" s="68"/>
      <c r="AD537" s="68"/>
      <c r="AE537" s="68"/>
      <c r="AF537" s="68"/>
      <c r="AG537" s="68"/>
      <c r="AH537" s="68"/>
      <c r="AI537" s="68"/>
      <c r="AJ537" s="68"/>
      <c r="AK537" s="68"/>
      <c r="AL537" s="68"/>
    </row>
    <row r="538" spans="1:38" ht="12.75" customHeight="1" x14ac:dyDescent="0.2">
      <c r="A538" s="68"/>
      <c r="P538" s="68"/>
      <c r="Q538" s="68"/>
      <c r="R538" s="68"/>
      <c r="S538" s="68"/>
      <c r="T538" s="68"/>
      <c r="U538" s="68"/>
      <c r="V538" s="68"/>
      <c r="W538" s="68"/>
      <c r="X538" s="68"/>
      <c r="Y538" s="68"/>
      <c r="Z538" s="68"/>
      <c r="AA538" s="68"/>
      <c r="AB538" s="68"/>
      <c r="AC538" s="68"/>
      <c r="AD538" s="68"/>
      <c r="AE538" s="68"/>
      <c r="AF538" s="68"/>
      <c r="AG538" s="68"/>
      <c r="AH538" s="68"/>
      <c r="AI538" s="68"/>
      <c r="AJ538" s="68"/>
      <c r="AK538" s="68"/>
      <c r="AL538" s="68"/>
    </row>
    <row r="539" spans="1:38" ht="12.75" customHeight="1" x14ac:dyDescent="0.2">
      <c r="A539" s="68"/>
      <c r="P539" s="68"/>
      <c r="Q539" s="68"/>
      <c r="R539" s="68"/>
      <c r="S539" s="68"/>
      <c r="T539" s="68"/>
      <c r="U539" s="68"/>
      <c r="V539" s="68"/>
      <c r="W539" s="68"/>
      <c r="X539" s="68"/>
      <c r="Y539" s="68"/>
      <c r="Z539" s="68"/>
      <c r="AA539" s="68"/>
      <c r="AB539" s="68"/>
      <c r="AC539" s="68"/>
      <c r="AD539" s="68"/>
      <c r="AE539" s="68"/>
      <c r="AF539" s="68"/>
      <c r="AG539" s="68"/>
      <c r="AH539" s="68"/>
      <c r="AI539" s="68"/>
      <c r="AJ539" s="68"/>
      <c r="AK539" s="68"/>
      <c r="AL539" s="68"/>
    </row>
    <row r="540" spans="1:38" ht="12.75" customHeight="1" x14ac:dyDescent="0.2">
      <c r="A540" s="68"/>
      <c r="P540" s="68"/>
      <c r="Q540" s="68"/>
      <c r="R540" s="68"/>
      <c r="S540" s="68"/>
      <c r="T540" s="68"/>
      <c r="U540" s="68"/>
      <c r="V540" s="68"/>
      <c r="W540" s="68"/>
      <c r="X540" s="68"/>
      <c r="Y540" s="68"/>
      <c r="Z540" s="68"/>
      <c r="AA540" s="68"/>
      <c r="AB540" s="68"/>
      <c r="AC540" s="68"/>
      <c r="AD540" s="68"/>
      <c r="AE540" s="68"/>
      <c r="AF540" s="68"/>
      <c r="AG540" s="68"/>
      <c r="AH540" s="68"/>
      <c r="AI540" s="68"/>
      <c r="AJ540" s="68"/>
      <c r="AK540" s="68"/>
      <c r="AL540" s="68"/>
    </row>
    <row r="541" spans="1:38" ht="12.75" customHeight="1" x14ac:dyDescent="0.2">
      <c r="A541" s="68"/>
      <c r="P541" s="68"/>
      <c r="Q541" s="68"/>
      <c r="R541" s="68"/>
      <c r="S541" s="68"/>
      <c r="T541" s="68"/>
      <c r="U541" s="68"/>
      <c r="V541" s="68"/>
      <c r="W541" s="68"/>
      <c r="X541" s="68"/>
      <c r="Y541" s="68"/>
      <c r="Z541" s="68"/>
      <c r="AA541" s="68"/>
      <c r="AB541" s="68"/>
      <c r="AC541" s="68"/>
      <c r="AD541" s="68"/>
      <c r="AE541" s="68"/>
      <c r="AF541" s="68"/>
      <c r="AG541" s="68"/>
      <c r="AH541" s="68"/>
      <c r="AI541" s="68"/>
      <c r="AJ541" s="68"/>
      <c r="AK541" s="68"/>
      <c r="AL541" s="68"/>
    </row>
    <row r="542" spans="1:38" ht="12.75" customHeight="1" x14ac:dyDescent="0.2">
      <c r="A542" s="68"/>
      <c r="P542" s="68"/>
      <c r="Q542" s="68"/>
      <c r="R542" s="68"/>
      <c r="S542" s="68"/>
      <c r="T542" s="68"/>
      <c r="U542" s="68"/>
      <c r="V542" s="68"/>
      <c r="W542" s="68"/>
      <c r="X542" s="68"/>
      <c r="Y542" s="68"/>
      <c r="Z542" s="68"/>
      <c r="AA542" s="68"/>
      <c r="AB542" s="68"/>
      <c r="AC542" s="68"/>
      <c r="AD542" s="68"/>
      <c r="AE542" s="68"/>
      <c r="AF542" s="68"/>
      <c r="AG542" s="68"/>
      <c r="AH542" s="68"/>
      <c r="AI542" s="68"/>
      <c r="AJ542" s="68"/>
      <c r="AK542" s="68"/>
      <c r="AL542" s="68"/>
    </row>
    <row r="543" spans="1:38" ht="12.75" customHeight="1" x14ac:dyDescent="0.2">
      <c r="A543" s="68"/>
      <c r="P543" s="68"/>
      <c r="Q543" s="68"/>
      <c r="R543" s="68"/>
      <c r="S543" s="68"/>
      <c r="T543" s="68"/>
      <c r="U543" s="68"/>
      <c r="V543" s="68"/>
      <c r="W543" s="68"/>
      <c r="X543" s="68"/>
      <c r="Y543" s="68"/>
      <c r="Z543" s="68"/>
      <c r="AA543" s="68"/>
      <c r="AB543" s="68"/>
      <c r="AC543" s="68"/>
      <c r="AD543" s="68"/>
      <c r="AE543" s="68"/>
      <c r="AF543" s="68"/>
      <c r="AG543" s="68"/>
      <c r="AH543" s="68"/>
      <c r="AI543" s="68"/>
      <c r="AJ543" s="68"/>
      <c r="AK543" s="68"/>
      <c r="AL543" s="68"/>
    </row>
    <row r="544" spans="1:38" ht="12.75" customHeight="1" x14ac:dyDescent="0.2">
      <c r="A544" s="68"/>
      <c r="P544" s="68"/>
      <c r="Q544" s="68"/>
      <c r="R544" s="68"/>
      <c r="S544" s="68"/>
      <c r="T544" s="68"/>
      <c r="U544" s="68"/>
      <c r="V544" s="68"/>
      <c r="W544" s="68"/>
      <c r="X544" s="68"/>
      <c r="Y544" s="68"/>
      <c r="Z544" s="68"/>
      <c r="AA544" s="68"/>
      <c r="AB544" s="68"/>
      <c r="AC544" s="68"/>
      <c r="AD544" s="68"/>
      <c r="AE544" s="68"/>
      <c r="AF544" s="68"/>
      <c r="AG544" s="68"/>
      <c r="AH544" s="68"/>
      <c r="AI544" s="68"/>
      <c r="AJ544" s="68"/>
      <c r="AK544" s="68"/>
      <c r="AL544" s="68"/>
    </row>
    <row r="545" spans="1:38" ht="12.75" customHeight="1" x14ac:dyDescent="0.2">
      <c r="A545" s="68"/>
      <c r="P545" s="68"/>
      <c r="Q545" s="68"/>
      <c r="R545" s="68"/>
      <c r="S545" s="68"/>
      <c r="T545" s="68"/>
      <c r="U545" s="68"/>
      <c r="V545" s="68"/>
      <c r="W545" s="68"/>
      <c r="X545" s="68"/>
      <c r="Y545" s="68"/>
      <c r="Z545" s="68"/>
      <c r="AA545" s="68"/>
      <c r="AB545" s="68"/>
      <c r="AC545" s="68"/>
      <c r="AD545" s="68"/>
      <c r="AE545" s="68"/>
      <c r="AF545" s="68"/>
      <c r="AG545" s="68"/>
      <c r="AH545" s="68"/>
      <c r="AI545" s="68"/>
      <c r="AJ545" s="68"/>
      <c r="AK545" s="68"/>
      <c r="AL545" s="68"/>
    </row>
    <row r="546" spans="1:38" ht="12.75" customHeight="1" x14ac:dyDescent="0.2">
      <c r="A546" s="68"/>
      <c r="P546" s="68"/>
      <c r="Q546" s="68"/>
      <c r="R546" s="68"/>
      <c r="S546" s="68"/>
      <c r="T546" s="68"/>
      <c r="U546" s="68"/>
      <c r="V546" s="68"/>
      <c r="W546" s="68"/>
      <c r="X546" s="68"/>
      <c r="Y546" s="68"/>
      <c r="Z546" s="68"/>
      <c r="AA546" s="68"/>
      <c r="AB546" s="68"/>
      <c r="AC546" s="68"/>
      <c r="AD546" s="68"/>
      <c r="AE546" s="68"/>
      <c r="AF546" s="68"/>
      <c r="AG546" s="68"/>
      <c r="AH546" s="68"/>
      <c r="AI546" s="68"/>
      <c r="AJ546" s="68"/>
      <c r="AK546" s="68"/>
      <c r="AL546" s="68"/>
    </row>
    <row r="547" spans="1:38" ht="12.75" customHeight="1" x14ac:dyDescent="0.2">
      <c r="A547" s="68"/>
      <c r="P547" s="68"/>
      <c r="Q547" s="68"/>
      <c r="R547" s="68"/>
      <c r="S547" s="68"/>
      <c r="T547" s="68"/>
      <c r="U547" s="68"/>
      <c r="V547" s="68"/>
      <c r="W547" s="68"/>
      <c r="X547" s="68"/>
      <c r="Y547" s="68"/>
      <c r="Z547" s="68"/>
      <c r="AA547" s="68"/>
      <c r="AB547" s="68"/>
      <c r="AC547" s="68"/>
      <c r="AD547" s="68"/>
      <c r="AE547" s="68"/>
      <c r="AF547" s="68"/>
      <c r="AG547" s="68"/>
      <c r="AH547" s="68"/>
      <c r="AI547" s="68"/>
      <c r="AJ547" s="68"/>
      <c r="AK547" s="68"/>
      <c r="AL547" s="68"/>
    </row>
    <row r="548" spans="1:38" ht="12.75" customHeight="1" x14ac:dyDescent="0.2">
      <c r="A548" s="68"/>
      <c r="P548" s="68"/>
      <c r="Q548" s="68"/>
      <c r="R548" s="68"/>
      <c r="S548" s="68"/>
      <c r="T548" s="68"/>
      <c r="U548" s="68"/>
      <c r="V548" s="68"/>
      <c r="W548" s="68"/>
      <c r="X548" s="68"/>
      <c r="Y548" s="68"/>
      <c r="Z548" s="68"/>
      <c r="AA548" s="68"/>
      <c r="AB548" s="68"/>
      <c r="AC548" s="68"/>
      <c r="AD548" s="68"/>
      <c r="AE548" s="68"/>
      <c r="AF548" s="68"/>
      <c r="AG548" s="68"/>
      <c r="AH548" s="68"/>
      <c r="AI548" s="68"/>
      <c r="AJ548" s="68"/>
      <c r="AK548" s="68"/>
      <c r="AL548" s="68"/>
    </row>
    <row r="549" spans="1:38" ht="12.75" customHeight="1" x14ac:dyDescent="0.2">
      <c r="A549" s="68"/>
      <c r="P549" s="68"/>
      <c r="Q549" s="68"/>
      <c r="R549" s="68"/>
      <c r="S549" s="68"/>
      <c r="T549" s="68"/>
      <c r="U549" s="68"/>
      <c r="V549" s="68"/>
      <c r="W549" s="68"/>
      <c r="X549" s="68"/>
      <c r="Y549" s="68"/>
      <c r="Z549" s="68"/>
      <c r="AA549" s="68"/>
      <c r="AB549" s="68"/>
      <c r="AC549" s="68"/>
      <c r="AD549" s="68"/>
      <c r="AE549" s="68"/>
      <c r="AF549" s="68"/>
      <c r="AG549" s="68"/>
      <c r="AH549" s="68"/>
      <c r="AI549" s="68"/>
      <c r="AJ549" s="68"/>
      <c r="AK549" s="68"/>
      <c r="AL549" s="68"/>
    </row>
    <row r="550" spans="1:38" ht="12.75" customHeight="1" x14ac:dyDescent="0.2">
      <c r="A550" s="68"/>
      <c r="P550" s="68"/>
      <c r="Q550" s="68"/>
      <c r="R550" s="68"/>
      <c r="S550" s="68"/>
      <c r="T550" s="68"/>
      <c r="U550" s="68"/>
      <c r="V550" s="68"/>
      <c r="W550" s="68"/>
      <c r="X550" s="68"/>
      <c r="Y550" s="68"/>
      <c r="Z550" s="68"/>
      <c r="AA550" s="68"/>
      <c r="AB550" s="68"/>
      <c r="AC550" s="68"/>
      <c r="AD550" s="68"/>
      <c r="AE550" s="68"/>
      <c r="AF550" s="68"/>
      <c r="AG550" s="68"/>
      <c r="AH550" s="68"/>
      <c r="AI550" s="68"/>
      <c r="AJ550" s="68"/>
      <c r="AK550" s="68"/>
      <c r="AL550" s="68"/>
    </row>
    <row r="551" spans="1:38" ht="12.75" customHeight="1" x14ac:dyDescent="0.2">
      <c r="A551" s="68"/>
      <c r="P551" s="68"/>
      <c r="Q551" s="68"/>
      <c r="R551" s="68"/>
      <c r="S551" s="68"/>
      <c r="T551" s="68"/>
      <c r="U551" s="68"/>
      <c r="V551" s="68"/>
      <c r="W551" s="68"/>
      <c r="X551" s="68"/>
      <c r="Y551" s="68"/>
      <c r="Z551" s="68"/>
      <c r="AA551" s="68"/>
      <c r="AB551" s="68"/>
      <c r="AC551" s="68"/>
      <c r="AD551" s="68"/>
      <c r="AE551" s="68"/>
      <c r="AF551" s="68"/>
      <c r="AG551" s="68"/>
      <c r="AH551" s="68"/>
      <c r="AI551" s="68"/>
      <c r="AJ551" s="68"/>
      <c r="AK551" s="68"/>
      <c r="AL551" s="68"/>
    </row>
    <row r="552" spans="1:38" ht="12.75" customHeight="1" x14ac:dyDescent="0.2">
      <c r="A552" s="68"/>
      <c r="P552" s="68"/>
      <c r="Q552" s="68"/>
      <c r="R552" s="68"/>
      <c r="S552" s="68"/>
      <c r="T552" s="68"/>
      <c r="U552" s="68"/>
      <c r="V552" s="68"/>
      <c r="W552" s="68"/>
      <c r="X552" s="68"/>
      <c r="Y552" s="68"/>
      <c r="Z552" s="68"/>
      <c r="AA552" s="68"/>
      <c r="AB552" s="68"/>
      <c r="AC552" s="68"/>
      <c r="AD552" s="68"/>
      <c r="AE552" s="68"/>
      <c r="AF552" s="68"/>
      <c r="AG552" s="68"/>
      <c r="AH552" s="68"/>
      <c r="AI552" s="68"/>
      <c r="AJ552" s="68"/>
      <c r="AK552" s="68"/>
      <c r="AL552" s="68"/>
    </row>
    <row r="553" spans="1:38" ht="12.75" customHeight="1" x14ac:dyDescent="0.2">
      <c r="A553" s="68"/>
      <c r="P553" s="68"/>
      <c r="Q553" s="68"/>
      <c r="R553" s="68"/>
      <c r="S553" s="68"/>
      <c r="T553" s="68"/>
      <c r="U553" s="68"/>
      <c r="V553" s="68"/>
      <c r="W553" s="68"/>
      <c r="X553" s="68"/>
      <c r="Y553" s="68"/>
      <c r="Z553" s="68"/>
      <c r="AA553" s="68"/>
      <c r="AB553" s="68"/>
      <c r="AC553" s="68"/>
      <c r="AD553" s="68"/>
      <c r="AE553" s="68"/>
      <c r="AF553" s="68"/>
      <c r="AG553" s="68"/>
      <c r="AH553" s="68"/>
      <c r="AI553" s="68"/>
      <c r="AJ553" s="68"/>
      <c r="AK553" s="68"/>
      <c r="AL553" s="68"/>
    </row>
    <row r="554" spans="1:38" ht="12.75" customHeight="1" x14ac:dyDescent="0.2">
      <c r="A554" s="68"/>
      <c r="P554" s="68"/>
      <c r="Q554" s="68"/>
      <c r="R554" s="68"/>
      <c r="S554" s="68"/>
      <c r="T554" s="68"/>
      <c r="U554" s="68"/>
      <c r="V554" s="68"/>
      <c r="W554" s="68"/>
      <c r="X554" s="68"/>
      <c r="Y554" s="68"/>
      <c r="Z554" s="68"/>
      <c r="AA554" s="68"/>
      <c r="AB554" s="68"/>
      <c r="AC554" s="68"/>
      <c r="AD554" s="68"/>
      <c r="AE554" s="68"/>
      <c r="AF554" s="68"/>
      <c r="AG554" s="68"/>
      <c r="AH554" s="68"/>
      <c r="AI554" s="68"/>
      <c r="AJ554" s="68"/>
      <c r="AK554" s="68"/>
      <c r="AL554" s="68"/>
    </row>
    <row r="555" spans="1:38" ht="12.75" customHeight="1" x14ac:dyDescent="0.2">
      <c r="A555" s="68"/>
      <c r="P555" s="68"/>
      <c r="Q555" s="68"/>
      <c r="R555" s="68"/>
      <c r="S555" s="68"/>
      <c r="T555" s="68"/>
      <c r="U555" s="68"/>
      <c r="V555" s="68"/>
      <c r="W555" s="68"/>
      <c r="X555" s="68"/>
      <c r="Y555" s="68"/>
      <c r="Z555" s="68"/>
      <c r="AA555" s="68"/>
      <c r="AB555" s="68"/>
      <c r="AC555" s="68"/>
      <c r="AD555" s="68"/>
      <c r="AE555" s="68"/>
      <c r="AF555" s="68"/>
      <c r="AG555" s="68"/>
      <c r="AH555" s="68"/>
      <c r="AI555" s="68"/>
      <c r="AJ555" s="68"/>
      <c r="AK555" s="68"/>
      <c r="AL555" s="68"/>
    </row>
    <row r="556" spans="1:38" ht="12.75" customHeight="1" x14ac:dyDescent="0.2">
      <c r="A556" s="68"/>
      <c r="P556" s="68"/>
      <c r="Q556" s="68"/>
      <c r="R556" s="68"/>
      <c r="S556" s="68"/>
      <c r="T556" s="68"/>
      <c r="U556" s="68"/>
      <c r="V556" s="68"/>
      <c r="W556" s="68"/>
      <c r="X556" s="68"/>
      <c r="Y556" s="68"/>
      <c r="Z556" s="68"/>
      <c r="AA556" s="68"/>
      <c r="AB556" s="68"/>
      <c r="AC556" s="68"/>
      <c r="AD556" s="68"/>
      <c r="AE556" s="68"/>
      <c r="AF556" s="68"/>
      <c r="AG556" s="68"/>
      <c r="AH556" s="68"/>
      <c r="AI556" s="68"/>
      <c r="AJ556" s="68"/>
      <c r="AK556" s="68"/>
      <c r="AL556" s="68"/>
    </row>
    <row r="557" spans="1:38" ht="12.75" customHeight="1" x14ac:dyDescent="0.2">
      <c r="A557" s="68"/>
      <c r="P557" s="68"/>
      <c r="Q557" s="68"/>
      <c r="R557" s="68"/>
      <c r="S557" s="68"/>
      <c r="T557" s="68"/>
      <c r="U557" s="68"/>
      <c r="V557" s="68"/>
      <c r="W557" s="68"/>
      <c r="X557" s="68"/>
      <c r="Y557" s="68"/>
      <c r="Z557" s="68"/>
      <c r="AA557" s="68"/>
      <c r="AB557" s="68"/>
      <c r="AC557" s="68"/>
      <c r="AD557" s="68"/>
      <c r="AE557" s="68"/>
      <c r="AF557" s="68"/>
      <c r="AG557" s="68"/>
      <c r="AH557" s="68"/>
      <c r="AI557" s="68"/>
      <c r="AJ557" s="68"/>
      <c r="AK557" s="68"/>
      <c r="AL557" s="68"/>
    </row>
    <row r="558" spans="1:38" ht="12.75" customHeight="1" x14ac:dyDescent="0.2">
      <c r="A558" s="68"/>
      <c r="P558" s="68"/>
      <c r="Q558" s="68"/>
      <c r="R558" s="68"/>
      <c r="S558" s="68"/>
      <c r="T558" s="68"/>
      <c r="U558" s="68"/>
      <c r="V558" s="68"/>
      <c r="W558" s="68"/>
      <c r="X558" s="68"/>
      <c r="Y558" s="68"/>
      <c r="Z558" s="68"/>
      <c r="AA558" s="68"/>
      <c r="AB558" s="68"/>
      <c r="AC558" s="68"/>
      <c r="AD558" s="68"/>
      <c r="AE558" s="68"/>
      <c r="AF558" s="68"/>
      <c r="AG558" s="68"/>
      <c r="AH558" s="68"/>
      <c r="AI558" s="68"/>
      <c r="AJ558" s="68"/>
      <c r="AK558" s="68"/>
      <c r="AL558" s="68"/>
    </row>
    <row r="559" spans="1:38" ht="12.75" customHeight="1" x14ac:dyDescent="0.2">
      <c r="A559" s="68"/>
      <c r="P559" s="68"/>
      <c r="Q559" s="68"/>
      <c r="R559" s="68"/>
      <c r="S559" s="68"/>
      <c r="T559" s="68"/>
      <c r="U559" s="68"/>
      <c r="V559" s="68"/>
      <c r="W559" s="68"/>
      <c r="X559" s="68"/>
      <c r="Y559" s="68"/>
      <c r="Z559" s="68"/>
      <c r="AA559" s="68"/>
      <c r="AB559" s="68"/>
      <c r="AC559" s="68"/>
      <c r="AD559" s="68"/>
      <c r="AE559" s="68"/>
      <c r="AF559" s="68"/>
      <c r="AG559" s="68"/>
      <c r="AH559" s="68"/>
      <c r="AI559" s="68"/>
      <c r="AJ559" s="68"/>
      <c r="AK559" s="68"/>
      <c r="AL559" s="68"/>
    </row>
    <row r="560" spans="1:38" ht="12.75" customHeight="1" x14ac:dyDescent="0.2">
      <c r="A560" s="68"/>
      <c r="P560" s="68"/>
      <c r="Q560" s="68"/>
      <c r="R560" s="68"/>
      <c r="S560" s="68"/>
      <c r="T560" s="68"/>
      <c r="U560" s="68"/>
      <c r="V560" s="68"/>
      <c r="W560" s="68"/>
      <c r="X560" s="68"/>
      <c r="Y560" s="68"/>
      <c r="Z560" s="68"/>
      <c r="AA560" s="68"/>
      <c r="AB560" s="68"/>
      <c r="AC560" s="68"/>
      <c r="AD560" s="68"/>
      <c r="AE560" s="68"/>
      <c r="AF560" s="68"/>
      <c r="AG560" s="68"/>
      <c r="AH560" s="68"/>
      <c r="AI560" s="68"/>
      <c r="AJ560" s="68"/>
      <c r="AK560" s="68"/>
      <c r="AL560" s="68"/>
    </row>
    <row r="561" spans="1:38" ht="12.75" customHeight="1" x14ac:dyDescent="0.2">
      <c r="A561" s="68"/>
      <c r="P561" s="68"/>
      <c r="Q561" s="68"/>
      <c r="R561" s="68"/>
      <c r="S561" s="68"/>
      <c r="T561" s="68"/>
      <c r="U561" s="68"/>
      <c r="V561" s="68"/>
      <c r="W561" s="68"/>
      <c r="X561" s="68"/>
      <c r="Y561" s="68"/>
      <c r="Z561" s="68"/>
      <c r="AA561" s="68"/>
      <c r="AB561" s="68"/>
      <c r="AC561" s="68"/>
      <c r="AD561" s="68"/>
      <c r="AE561" s="68"/>
      <c r="AF561" s="68"/>
      <c r="AG561" s="68"/>
      <c r="AH561" s="68"/>
      <c r="AI561" s="68"/>
      <c r="AJ561" s="68"/>
      <c r="AK561" s="68"/>
      <c r="AL561" s="68"/>
    </row>
    <row r="562" spans="1:38" ht="12.75" customHeight="1" x14ac:dyDescent="0.2">
      <c r="A562" s="68"/>
      <c r="P562" s="68"/>
      <c r="Q562" s="68"/>
      <c r="R562" s="68"/>
      <c r="S562" s="68"/>
      <c r="T562" s="68"/>
      <c r="U562" s="68"/>
      <c r="V562" s="68"/>
      <c r="W562" s="68"/>
      <c r="X562" s="68"/>
      <c r="Y562" s="68"/>
      <c r="Z562" s="68"/>
      <c r="AA562" s="68"/>
      <c r="AB562" s="68"/>
      <c r="AC562" s="68"/>
      <c r="AD562" s="68"/>
      <c r="AE562" s="68"/>
      <c r="AF562" s="68"/>
      <c r="AG562" s="68"/>
      <c r="AH562" s="68"/>
      <c r="AI562" s="68"/>
      <c r="AJ562" s="68"/>
      <c r="AK562" s="68"/>
      <c r="AL562" s="68"/>
    </row>
    <row r="563" spans="1:38" ht="12.75" customHeight="1" x14ac:dyDescent="0.2">
      <c r="A563" s="68"/>
      <c r="P563" s="68"/>
      <c r="Q563" s="68"/>
      <c r="R563" s="68"/>
      <c r="S563" s="68"/>
      <c r="T563" s="68"/>
      <c r="U563" s="68"/>
      <c r="V563" s="68"/>
      <c r="W563" s="68"/>
      <c r="X563" s="68"/>
      <c r="Y563" s="68"/>
      <c r="Z563" s="68"/>
      <c r="AA563" s="68"/>
      <c r="AB563" s="68"/>
      <c r="AC563" s="68"/>
      <c r="AD563" s="68"/>
      <c r="AE563" s="68"/>
      <c r="AF563" s="68"/>
      <c r="AG563" s="68"/>
      <c r="AH563" s="68"/>
      <c r="AI563" s="68"/>
      <c r="AJ563" s="68"/>
      <c r="AK563" s="68"/>
      <c r="AL563" s="68"/>
    </row>
    <row r="564" spans="1:38" ht="12.75" customHeight="1" x14ac:dyDescent="0.2">
      <c r="A564" s="68"/>
      <c r="P564" s="68"/>
      <c r="Q564" s="68"/>
      <c r="R564" s="68"/>
      <c r="S564" s="68"/>
      <c r="T564" s="68"/>
      <c r="U564" s="68"/>
      <c r="V564" s="68"/>
      <c r="W564" s="68"/>
      <c r="X564" s="68"/>
      <c r="Y564" s="68"/>
      <c r="Z564" s="68"/>
      <c r="AA564" s="68"/>
      <c r="AB564" s="68"/>
      <c r="AC564" s="68"/>
      <c r="AD564" s="68"/>
      <c r="AE564" s="68"/>
      <c r="AF564" s="68"/>
      <c r="AG564" s="68"/>
      <c r="AH564" s="68"/>
      <c r="AI564" s="68"/>
      <c r="AJ564" s="68"/>
      <c r="AK564" s="68"/>
      <c r="AL564" s="68"/>
    </row>
    <row r="565" spans="1:38" ht="12.75" customHeight="1" x14ac:dyDescent="0.2">
      <c r="A565" s="68"/>
      <c r="P565" s="68"/>
      <c r="Q565" s="68"/>
      <c r="R565" s="68"/>
      <c r="S565" s="68"/>
      <c r="T565" s="68"/>
      <c r="U565" s="68"/>
      <c r="V565" s="68"/>
      <c r="W565" s="68"/>
      <c r="X565" s="68"/>
      <c r="Y565" s="68"/>
      <c r="Z565" s="68"/>
      <c r="AA565" s="68"/>
      <c r="AB565" s="68"/>
      <c r="AC565" s="68"/>
      <c r="AD565" s="68"/>
      <c r="AE565" s="68"/>
      <c r="AF565" s="68"/>
      <c r="AG565" s="68"/>
      <c r="AH565" s="68"/>
      <c r="AI565" s="68"/>
      <c r="AJ565" s="68"/>
      <c r="AK565" s="68"/>
      <c r="AL565" s="68"/>
    </row>
    <row r="566" spans="1:38" ht="12.75" customHeight="1" x14ac:dyDescent="0.2">
      <c r="A566" s="68"/>
      <c r="P566" s="68"/>
      <c r="Q566" s="68"/>
      <c r="R566" s="68"/>
      <c r="S566" s="68"/>
      <c r="T566" s="68"/>
      <c r="U566" s="68"/>
      <c r="V566" s="68"/>
      <c r="W566" s="68"/>
      <c r="X566" s="68"/>
      <c r="Y566" s="68"/>
      <c r="Z566" s="68"/>
      <c r="AA566" s="68"/>
      <c r="AB566" s="68"/>
      <c r="AC566" s="68"/>
      <c r="AD566" s="68"/>
      <c r="AE566" s="68"/>
      <c r="AF566" s="68"/>
      <c r="AG566" s="68"/>
      <c r="AH566" s="68"/>
      <c r="AI566" s="68"/>
      <c r="AJ566" s="68"/>
      <c r="AK566" s="68"/>
      <c r="AL566" s="68"/>
    </row>
    <row r="567" spans="1:38" ht="12.75" customHeight="1" x14ac:dyDescent="0.2">
      <c r="A567" s="68"/>
      <c r="P567" s="68"/>
      <c r="Q567" s="68"/>
      <c r="R567" s="68"/>
      <c r="S567" s="68"/>
      <c r="T567" s="68"/>
      <c r="U567" s="68"/>
      <c r="V567" s="68"/>
      <c r="W567" s="68"/>
      <c r="X567" s="68"/>
      <c r="Y567" s="68"/>
      <c r="Z567" s="68"/>
      <c r="AA567" s="68"/>
      <c r="AB567" s="68"/>
      <c r="AC567" s="68"/>
      <c r="AD567" s="68"/>
      <c r="AE567" s="68"/>
      <c r="AF567" s="68"/>
      <c r="AG567" s="68"/>
      <c r="AH567" s="68"/>
      <c r="AI567" s="68"/>
      <c r="AJ567" s="68"/>
      <c r="AK567" s="68"/>
      <c r="AL567" s="68"/>
    </row>
    <row r="568" spans="1:38" ht="12.75" customHeight="1" x14ac:dyDescent="0.2">
      <c r="A568" s="68"/>
      <c r="P568" s="68"/>
      <c r="Q568" s="68"/>
      <c r="R568" s="68"/>
      <c r="S568" s="68"/>
      <c r="T568" s="68"/>
      <c r="U568" s="68"/>
      <c r="V568" s="68"/>
      <c r="W568" s="68"/>
      <c r="X568" s="68"/>
      <c r="Y568" s="68"/>
      <c r="Z568" s="68"/>
      <c r="AA568" s="68"/>
      <c r="AB568" s="68"/>
      <c r="AC568" s="68"/>
      <c r="AD568" s="68"/>
      <c r="AE568" s="68"/>
      <c r="AF568" s="68"/>
      <c r="AG568" s="68"/>
      <c r="AH568" s="68"/>
      <c r="AI568" s="68"/>
      <c r="AJ568" s="68"/>
      <c r="AK568" s="68"/>
      <c r="AL568" s="68"/>
    </row>
    <row r="569" spans="1:38" ht="12.75" customHeight="1" x14ac:dyDescent="0.2">
      <c r="A569" s="68"/>
      <c r="P569" s="68"/>
      <c r="Q569" s="68"/>
      <c r="R569" s="68"/>
      <c r="S569" s="68"/>
      <c r="T569" s="68"/>
      <c r="U569" s="68"/>
      <c r="V569" s="68"/>
      <c r="W569" s="68"/>
      <c r="X569" s="68"/>
      <c r="Y569" s="68"/>
      <c r="Z569" s="68"/>
      <c r="AA569" s="68"/>
      <c r="AB569" s="68"/>
      <c r="AC569" s="68"/>
      <c r="AD569" s="68"/>
      <c r="AE569" s="68"/>
      <c r="AF569" s="68"/>
      <c r="AG569" s="68"/>
      <c r="AH569" s="68"/>
      <c r="AI569" s="68"/>
      <c r="AJ569" s="68"/>
      <c r="AK569" s="68"/>
      <c r="AL569" s="68"/>
    </row>
    <row r="570" spans="1:38" ht="12.75" customHeight="1" x14ac:dyDescent="0.2">
      <c r="A570" s="68"/>
      <c r="P570" s="68"/>
      <c r="Q570" s="68"/>
      <c r="R570" s="68"/>
      <c r="S570" s="68"/>
      <c r="T570" s="68"/>
      <c r="U570" s="68"/>
      <c r="V570" s="68"/>
      <c r="W570" s="68"/>
      <c r="X570" s="68"/>
      <c r="Y570" s="68"/>
      <c r="Z570" s="68"/>
      <c r="AA570" s="68"/>
      <c r="AB570" s="68"/>
      <c r="AC570" s="68"/>
      <c r="AD570" s="68"/>
      <c r="AE570" s="68"/>
      <c r="AF570" s="68"/>
      <c r="AG570" s="68"/>
      <c r="AH570" s="68"/>
      <c r="AI570" s="68"/>
      <c r="AJ570" s="68"/>
      <c r="AK570" s="68"/>
      <c r="AL570" s="68"/>
    </row>
    <row r="571" spans="1:38" ht="12.75" customHeight="1" x14ac:dyDescent="0.2">
      <c r="A571" s="68"/>
      <c r="P571" s="68"/>
      <c r="Q571" s="68"/>
      <c r="R571" s="68"/>
      <c r="S571" s="68"/>
      <c r="T571" s="68"/>
      <c r="U571" s="68"/>
      <c r="V571" s="68"/>
      <c r="W571" s="68"/>
      <c r="X571" s="68"/>
      <c r="Y571" s="68"/>
      <c r="Z571" s="68"/>
      <c r="AA571" s="68"/>
      <c r="AB571" s="68"/>
      <c r="AC571" s="68"/>
      <c r="AD571" s="68"/>
      <c r="AE571" s="68"/>
      <c r="AF571" s="68"/>
      <c r="AG571" s="68"/>
      <c r="AH571" s="68"/>
      <c r="AI571" s="68"/>
      <c r="AJ571" s="68"/>
      <c r="AK571" s="68"/>
      <c r="AL571" s="68"/>
    </row>
    <row r="572" spans="1:38" ht="12.75" customHeight="1" x14ac:dyDescent="0.2">
      <c r="A572" s="68"/>
      <c r="P572" s="68"/>
      <c r="Q572" s="68"/>
      <c r="R572" s="68"/>
      <c r="S572" s="68"/>
      <c r="T572" s="68"/>
      <c r="U572" s="68"/>
      <c r="V572" s="68"/>
      <c r="W572" s="68"/>
      <c r="X572" s="68"/>
      <c r="Y572" s="68"/>
      <c r="Z572" s="68"/>
      <c r="AA572" s="68"/>
      <c r="AB572" s="68"/>
      <c r="AC572" s="68"/>
      <c r="AD572" s="68"/>
      <c r="AE572" s="68"/>
      <c r="AF572" s="68"/>
      <c r="AG572" s="68"/>
      <c r="AH572" s="68"/>
      <c r="AI572" s="68"/>
      <c r="AJ572" s="68"/>
      <c r="AK572" s="68"/>
      <c r="AL572" s="68"/>
    </row>
    <row r="573" spans="1:38" ht="12.75" customHeight="1" x14ac:dyDescent="0.2">
      <c r="A573" s="68"/>
      <c r="P573" s="68"/>
      <c r="Q573" s="68"/>
      <c r="R573" s="68"/>
      <c r="S573" s="68"/>
      <c r="T573" s="68"/>
      <c r="U573" s="68"/>
      <c r="V573" s="68"/>
      <c r="W573" s="68"/>
      <c r="X573" s="68"/>
      <c r="Y573" s="68"/>
      <c r="Z573" s="68"/>
      <c r="AA573" s="68"/>
      <c r="AB573" s="68"/>
      <c r="AC573" s="68"/>
      <c r="AD573" s="68"/>
      <c r="AE573" s="68"/>
      <c r="AF573" s="68"/>
      <c r="AG573" s="68"/>
      <c r="AH573" s="68"/>
      <c r="AI573" s="68"/>
      <c r="AJ573" s="68"/>
      <c r="AK573" s="68"/>
      <c r="AL573" s="68"/>
    </row>
    <row r="574" spans="1:38" ht="12.75" customHeight="1" x14ac:dyDescent="0.2">
      <c r="A574" s="68"/>
      <c r="P574" s="68"/>
      <c r="Q574" s="68"/>
      <c r="R574" s="68"/>
      <c r="S574" s="68"/>
      <c r="T574" s="68"/>
      <c r="U574" s="68"/>
      <c r="V574" s="68"/>
      <c r="W574" s="68"/>
      <c r="X574" s="68"/>
      <c r="Y574" s="68"/>
      <c r="Z574" s="68"/>
      <c r="AA574" s="68"/>
      <c r="AB574" s="68"/>
      <c r="AC574" s="68"/>
      <c r="AD574" s="68"/>
      <c r="AE574" s="68"/>
      <c r="AF574" s="68"/>
      <c r="AG574" s="68"/>
      <c r="AH574" s="68"/>
      <c r="AI574" s="68"/>
      <c r="AJ574" s="68"/>
      <c r="AK574" s="68"/>
      <c r="AL574" s="68"/>
    </row>
    <row r="575" spans="1:38" ht="12.75" customHeight="1" x14ac:dyDescent="0.2">
      <c r="A575" s="68"/>
      <c r="P575" s="68"/>
      <c r="Q575" s="68"/>
      <c r="R575" s="68"/>
      <c r="S575" s="68"/>
      <c r="T575" s="68"/>
      <c r="U575" s="68"/>
      <c r="V575" s="68"/>
      <c r="W575" s="68"/>
      <c r="X575" s="68"/>
      <c r="Y575" s="68"/>
      <c r="Z575" s="68"/>
      <c r="AA575" s="68"/>
      <c r="AB575" s="68"/>
      <c r="AC575" s="68"/>
      <c r="AD575" s="68"/>
      <c r="AE575" s="68"/>
      <c r="AF575" s="68"/>
      <c r="AG575" s="68"/>
      <c r="AH575" s="68"/>
      <c r="AI575" s="68"/>
      <c r="AJ575" s="68"/>
      <c r="AK575" s="68"/>
      <c r="AL575" s="68"/>
    </row>
    <row r="576" spans="1:38" ht="12.75" customHeight="1" x14ac:dyDescent="0.2">
      <c r="A576" s="68"/>
      <c r="P576" s="68"/>
      <c r="Q576" s="68"/>
      <c r="R576" s="68"/>
      <c r="S576" s="68"/>
      <c r="T576" s="68"/>
      <c r="U576" s="68"/>
      <c r="V576" s="68"/>
      <c r="W576" s="68"/>
      <c r="X576" s="68"/>
      <c r="Y576" s="68"/>
      <c r="Z576" s="68"/>
      <c r="AA576" s="68"/>
      <c r="AB576" s="68"/>
      <c r="AC576" s="68"/>
      <c r="AD576" s="68"/>
      <c r="AE576" s="68"/>
      <c r="AF576" s="68"/>
      <c r="AG576" s="68"/>
      <c r="AH576" s="68"/>
      <c r="AI576" s="68"/>
      <c r="AJ576" s="68"/>
      <c r="AK576" s="68"/>
      <c r="AL576" s="68"/>
    </row>
    <row r="577" spans="1:38" ht="12.75" customHeight="1" x14ac:dyDescent="0.2">
      <c r="A577" s="68"/>
      <c r="P577" s="68"/>
      <c r="Q577" s="68"/>
      <c r="R577" s="68"/>
      <c r="S577" s="68"/>
      <c r="T577" s="68"/>
      <c r="U577" s="68"/>
      <c r="V577" s="68"/>
      <c r="W577" s="68"/>
      <c r="X577" s="68"/>
      <c r="Y577" s="68"/>
      <c r="Z577" s="68"/>
      <c r="AA577" s="68"/>
      <c r="AB577" s="68"/>
      <c r="AC577" s="68"/>
      <c r="AD577" s="68"/>
      <c r="AE577" s="68"/>
      <c r="AF577" s="68"/>
      <c r="AG577" s="68"/>
      <c r="AH577" s="68"/>
      <c r="AI577" s="68"/>
      <c r="AJ577" s="68"/>
      <c r="AK577" s="68"/>
      <c r="AL577" s="68"/>
    </row>
    <row r="578" spans="1:38" ht="12.75" customHeight="1" x14ac:dyDescent="0.2">
      <c r="A578" s="68"/>
      <c r="P578" s="68"/>
      <c r="Q578" s="68"/>
      <c r="R578" s="68"/>
      <c r="S578" s="68"/>
      <c r="T578" s="68"/>
      <c r="U578" s="68"/>
      <c r="V578" s="68"/>
      <c r="W578" s="68"/>
      <c r="X578" s="68"/>
      <c r="Y578" s="68"/>
      <c r="Z578" s="68"/>
      <c r="AA578" s="68"/>
      <c r="AB578" s="68"/>
      <c r="AC578" s="68"/>
      <c r="AD578" s="68"/>
      <c r="AE578" s="68"/>
      <c r="AF578" s="68"/>
      <c r="AG578" s="68"/>
      <c r="AH578" s="68"/>
      <c r="AI578" s="68"/>
      <c r="AJ578" s="68"/>
      <c r="AK578" s="68"/>
      <c r="AL578" s="68"/>
    </row>
    <row r="579" spans="1:38" ht="12.75" customHeight="1" x14ac:dyDescent="0.2">
      <c r="A579" s="68"/>
      <c r="P579" s="68"/>
      <c r="Q579" s="68"/>
      <c r="R579" s="68"/>
      <c r="S579" s="68"/>
      <c r="T579" s="68"/>
      <c r="U579" s="68"/>
      <c r="V579" s="68"/>
      <c r="W579" s="68"/>
      <c r="X579" s="68"/>
      <c r="Y579" s="68"/>
      <c r="Z579" s="68"/>
      <c r="AA579" s="68"/>
      <c r="AB579" s="68"/>
      <c r="AC579" s="68"/>
      <c r="AD579" s="68"/>
      <c r="AE579" s="68"/>
      <c r="AF579" s="68"/>
      <c r="AG579" s="68"/>
      <c r="AH579" s="68"/>
      <c r="AI579" s="68"/>
      <c r="AJ579" s="68"/>
      <c r="AK579" s="68"/>
      <c r="AL579" s="68"/>
    </row>
    <row r="580" spans="1:38" ht="12.75" customHeight="1" x14ac:dyDescent="0.2">
      <c r="A580" s="68"/>
      <c r="P580" s="68"/>
      <c r="Q580" s="68"/>
      <c r="R580" s="68"/>
      <c r="S580" s="68"/>
      <c r="T580" s="68"/>
      <c r="U580" s="68"/>
      <c r="V580" s="68"/>
      <c r="W580" s="68"/>
      <c r="X580" s="68"/>
      <c r="Y580" s="68"/>
      <c r="Z580" s="68"/>
      <c r="AA580" s="68"/>
      <c r="AB580" s="68"/>
      <c r="AC580" s="68"/>
      <c r="AD580" s="68"/>
      <c r="AE580" s="68"/>
      <c r="AF580" s="68"/>
      <c r="AG580" s="68"/>
      <c r="AH580" s="68"/>
      <c r="AI580" s="68"/>
      <c r="AJ580" s="68"/>
      <c r="AK580" s="68"/>
      <c r="AL580" s="68"/>
    </row>
    <row r="581" spans="1:38" ht="12.75" customHeight="1" x14ac:dyDescent="0.2">
      <c r="A581" s="68"/>
      <c r="P581" s="68"/>
      <c r="Q581" s="68"/>
      <c r="R581" s="68"/>
      <c r="S581" s="68"/>
      <c r="T581" s="68"/>
      <c r="U581" s="68"/>
      <c r="V581" s="68"/>
      <c r="W581" s="68"/>
      <c r="X581" s="68"/>
      <c r="Y581" s="68"/>
      <c r="Z581" s="68"/>
      <c r="AA581" s="68"/>
      <c r="AB581" s="68"/>
      <c r="AC581" s="68"/>
      <c r="AD581" s="68"/>
      <c r="AE581" s="68"/>
      <c r="AF581" s="68"/>
      <c r="AG581" s="68"/>
      <c r="AH581" s="68"/>
      <c r="AI581" s="68"/>
      <c r="AJ581" s="68"/>
      <c r="AK581" s="68"/>
      <c r="AL581" s="68"/>
    </row>
    <row r="582" spans="1:38" ht="12.75" customHeight="1" x14ac:dyDescent="0.2">
      <c r="A582" s="68"/>
      <c r="P582" s="68"/>
      <c r="Q582" s="68"/>
      <c r="R582" s="68"/>
      <c r="S582" s="68"/>
      <c r="T582" s="68"/>
      <c r="U582" s="68"/>
      <c r="V582" s="68"/>
      <c r="W582" s="68"/>
      <c r="X582" s="68"/>
      <c r="Y582" s="68"/>
      <c r="Z582" s="68"/>
      <c r="AA582" s="68"/>
      <c r="AB582" s="68"/>
      <c r="AC582" s="68"/>
      <c r="AD582" s="68"/>
      <c r="AE582" s="68"/>
      <c r="AF582" s="68"/>
      <c r="AG582" s="68"/>
      <c r="AH582" s="68"/>
      <c r="AI582" s="68"/>
      <c r="AJ582" s="68"/>
      <c r="AK582" s="68"/>
      <c r="AL582" s="68"/>
    </row>
    <row r="583" spans="1:38" ht="12.75" customHeight="1" x14ac:dyDescent="0.2">
      <c r="A583" s="68"/>
      <c r="P583" s="68"/>
      <c r="Q583" s="68"/>
      <c r="R583" s="68"/>
      <c r="S583" s="68"/>
      <c r="T583" s="68"/>
      <c r="U583" s="68"/>
      <c r="V583" s="68"/>
      <c r="W583" s="68"/>
      <c r="X583" s="68"/>
      <c r="Y583" s="68"/>
      <c r="Z583" s="68"/>
      <c r="AA583" s="68"/>
      <c r="AB583" s="68"/>
      <c r="AC583" s="68"/>
      <c r="AD583" s="68"/>
      <c r="AE583" s="68"/>
      <c r="AF583" s="68"/>
      <c r="AG583" s="68"/>
      <c r="AH583" s="68"/>
      <c r="AI583" s="68"/>
      <c r="AJ583" s="68"/>
      <c r="AK583" s="68"/>
      <c r="AL583" s="68"/>
    </row>
    <row r="584" spans="1:38" ht="12.75" customHeight="1" x14ac:dyDescent="0.2">
      <c r="A584" s="68"/>
      <c r="P584" s="68"/>
      <c r="Q584" s="68"/>
      <c r="R584" s="68"/>
      <c r="S584" s="68"/>
      <c r="T584" s="68"/>
      <c r="U584" s="68"/>
      <c r="V584" s="68"/>
      <c r="W584" s="68"/>
      <c r="X584" s="68"/>
      <c r="Y584" s="68"/>
      <c r="Z584" s="68"/>
      <c r="AA584" s="68"/>
      <c r="AB584" s="68"/>
      <c r="AC584" s="68"/>
      <c r="AD584" s="68"/>
      <c r="AE584" s="68"/>
      <c r="AF584" s="68"/>
      <c r="AG584" s="68"/>
      <c r="AH584" s="68"/>
      <c r="AI584" s="68"/>
      <c r="AJ584" s="68"/>
      <c r="AK584" s="68"/>
      <c r="AL584" s="68"/>
    </row>
    <row r="585" spans="1:38" ht="12.75" customHeight="1" x14ac:dyDescent="0.2">
      <c r="A585" s="68"/>
      <c r="P585" s="68"/>
      <c r="Q585" s="68"/>
      <c r="R585" s="68"/>
      <c r="S585" s="68"/>
      <c r="T585" s="68"/>
      <c r="U585" s="68"/>
      <c r="V585" s="68"/>
      <c r="W585" s="68"/>
      <c r="X585" s="68"/>
      <c r="Y585" s="68"/>
      <c r="Z585" s="68"/>
      <c r="AA585" s="68"/>
      <c r="AB585" s="68"/>
      <c r="AC585" s="68"/>
      <c r="AD585" s="68"/>
      <c r="AE585" s="68"/>
      <c r="AF585" s="68"/>
      <c r="AG585" s="68"/>
      <c r="AH585" s="68"/>
      <c r="AI585" s="68"/>
      <c r="AJ585" s="68"/>
      <c r="AK585" s="68"/>
      <c r="AL585" s="68"/>
    </row>
    <row r="586" spans="1:38" ht="12.75" customHeight="1" x14ac:dyDescent="0.2">
      <c r="A586" s="68"/>
      <c r="P586" s="68"/>
      <c r="Q586" s="68"/>
      <c r="R586" s="68"/>
      <c r="S586" s="68"/>
      <c r="T586" s="68"/>
      <c r="U586" s="68"/>
      <c r="V586" s="68"/>
      <c r="W586" s="68"/>
      <c r="X586" s="68"/>
      <c r="Y586" s="68"/>
      <c r="Z586" s="68"/>
      <c r="AA586" s="68"/>
      <c r="AB586" s="68"/>
      <c r="AC586" s="68"/>
      <c r="AD586" s="68"/>
      <c r="AE586" s="68"/>
      <c r="AF586" s="68"/>
      <c r="AG586" s="68"/>
      <c r="AH586" s="68"/>
      <c r="AI586" s="68"/>
      <c r="AJ586" s="68"/>
      <c r="AK586" s="68"/>
      <c r="AL586" s="68"/>
    </row>
    <row r="587" spans="1:38" ht="12.75" customHeight="1" x14ac:dyDescent="0.2">
      <c r="A587" s="68"/>
      <c r="P587" s="68"/>
      <c r="Q587" s="68"/>
      <c r="R587" s="68"/>
      <c r="S587" s="68"/>
      <c r="T587" s="68"/>
      <c r="U587" s="68"/>
      <c r="V587" s="68"/>
      <c r="W587" s="68"/>
      <c r="X587" s="68"/>
      <c r="Y587" s="68"/>
      <c r="Z587" s="68"/>
      <c r="AA587" s="68"/>
      <c r="AB587" s="68"/>
      <c r="AC587" s="68"/>
      <c r="AD587" s="68"/>
      <c r="AE587" s="68"/>
      <c r="AF587" s="68"/>
      <c r="AG587" s="68"/>
      <c r="AH587" s="68"/>
      <c r="AI587" s="68"/>
      <c r="AJ587" s="68"/>
      <c r="AK587" s="68"/>
      <c r="AL587" s="68"/>
    </row>
    <row r="588" spans="1:38" ht="12.75" customHeight="1" x14ac:dyDescent="0.2">
      <c r="A588" s="68"/>
      <c r="P588" s="68"/>
      <c r="Q588" s="68"/>
      <c r="R588" s="68"/>
      <c r="S588" s="68"/>
      <c r="T588" s="68"/>
      <c r="U588" s="68"/>
      <c r="V588" s="68"/>
      <c r="W588" s="68"/>
      <c r="X588" s="68"/>
      <c r="Y588" s="68"/>
      <c r="Z588" s="68"/>
      <c r="AA588" s="68"/>
      <c r="AB588" s="68"/>
      <c r="AC588" s="68"/>
      <c r="AD588" s="68"/>
      <c r="AE588" s="68"/>
      <c r="AF588" s="68"/>
      <c r="AG588" s="68"/>
      <c r="AH588" s="68"/>
      <c r="AI588" s="68"/>
      <c r="AJ588" s="68"/>
      <c r="AK588" s="68"/>
      <c r="AL588" s="68"/>
    </row>
    <row r="589" spans="1:38" ht="12.75" customHeight="1" x14ac:dyDescent="0.2">
      <c r="A589" s="68"/>
      <c r="P589" s="68"/>
      <c r="Q589" s="68"/>
      <c r="R589" s="68"/>
      <c r="S589" s="68"/>
      <c r="T589" s="68"/>
      <c r="U589" s="68"/>
      <c r="V589" s="68"/>
      <c r="W589" s="68"/>
      <c r="X589" s="68"/>
      <c r="Y589" s="68"/>
      <c r="Z589" s="68"/>
      <c r="AA589" s="68"/>
      <c r="AB589" s="68"/>
      <c r="AC589" s="68"/>
      <c r="AD589" s="68"/>
      <c r="AE589" s="68"/>
      <c r="AF589" s="68"/>
      <c r="AG589" s="68"/>
      <c r="AH589" s="68"/>
      <c r="AI589" s="68"/>
      <c r="AJ589" s="68"/>
      <c r="AK589" s="68"/>
      <c r="AL589" s="68"/>
    </row>
    <row r="590" spans="1:38" ht="12.75" customHeight="1" x14ac:dyDescent="0.2">
      <c r="A590" s="68"/>
      <c r="P590" s="68"/>
      <c r="Q590" s="68"/>
      <c r="R590" s="68"/>
      <c r="S590" s="68"/>
      <c r="T590" s="68"/>
      <c r="U590" s="68"/>
      <c r="V590" s="68"/>
      <c r="W590" s="68"/>
      <c r="X590" s="68"/>
      <c r="Y590" s="68"/>
      <c r="Z590" s="68"/>
      <c r="AA590" s="68"/>
      <c r="AB590" s="68"/>
      <c r="AC590" s="68"/>
      <c r="AD590" s="68"/>
      <c r="AE590" s="68"/>
      <c r="AF590" s="68"/>
      <c r="AG590" s="68"/>
      <c r="AH590" s="68"/>
      <c r="AI590" s="68"/>
      <c r="AJ590" s="68"/>
      <c r="AK590" s="68"/>
      <c r="AL590" s="68"/>
    </row>
    <row r="591" spans="1:38" ht="12.75" customHeight="1" x14ac:dyDescent="0.2">
      <c r="A591" s="68"/>
      <c r="P591" s="68"/>
      <c r="Q591" s="68"/>
      <c r="R591" s="68"/>
      <c r="S591" s="68"/>
      <c r="T591" s="68"/>
      <c r="U591" s="68"/>
      <c r="V591" s="68"/>
      <c r="W591" s="68"/>
      <c r="X591" s="68"/>
      <c r="Y591" s="68"/>
      <c r="Z591" s="68"/>
      <c r="AA591" s="68"/>
      <c r="AB591" s="68"/>
      <c r="AC591" s="68"/>
      <c r="AD591" s="68"/>
      <c r="AE591" s="68"/>
      <c r="AF591" s="68"/>
      <c r="AG591" s="68"/>
      <c r="AH591" s="68"/>
      <c r="AI591" s="68"/>
      <c r="AJ591" s="68"/>
      <c r="AK591" s="68"/>
      <c r="AL591" s="68"/>
    </row>
    <row r="592" spans="1:38" ht="12.75" customHeight="1" x14ac:dyDescent="0.2">
      <c r="A592" s="68"/>
      <c r="P592" s="68"/>
      <c r="Q592" s="68"/>
      <c r="R592" s="68"/>
      <c r="S592" s="68"/>
      <c r="T592" s="68"/>
      <c r="U592" s="68"/>
      <c r="V592" s="68"/>
      <c r="W592" s="68"/>
      <c r="X592" s="68"/>
      <c r="Y592" s="68"/>
      <c r="Z592" s="68"/>
      <c r="AA592" s="68"/>
      <c r="AB592" s="68"/>
      <c r="AC592" s="68"/>
      <c r="AD592" s="68"/>
      <c r="AE592" s="68"/>
      <c r="AF592" s="68"/>
      <c r="AG592" s="68"/>
      <c r="AH592" s="68"/>
      <c r="AI592" s="68"/>
      <c r="AJ592" s="68"/>
      <c r="AK592" s="68"/>
      <c r="AL592" s="68"/>
    </row>
    <row r="593" spans="1:38" ht="12.75" customHeight="1" x14ac:dyDescent="0.2">
      <c r="A593" s="68"/>
      <c r="P593" s="68"/>
      <c r="Q593" s="68"/>
      <c r="R593" s="68"/>
      <c r="S593" s="68"/>
      <c r="T593" s="68"/>
      <c r="U593" s="68"/>
      <c r="V593" s="68"/>
      <c r="W593" s="68"/>
      <c r="X593" s="68"/>
      <c r="Y593" s="68"/>
      <c r="Z593" s="68"/>
      <c r="AA593" s="68"/>
      <c r="AB593" s="68"/>
      <c r="AC593" s="68"/>
      <c r="AD593" s="68"/>
      <c r="AE593" s="68"/>
      <c r="AF593" s="68"/>
      <c r="AG593" s="68"/>
      <c r="AH593" s="68"/>
      <c r="AI593" s="68"/>
      <c r="AJ593" s="68"/>
      <c r="AK593" s="68"/>
      <c r="AL593" s="68"/>
    </row>
    <row r="594" spans="1:38" ht="12.75" customHeight="1" x14ac:dyDescent="0.2">
      <c r="A594" s="68"/>
      <c r="P594" s="68"/>
      <c r="Q594" s="68"/>
      <c r="R594" s="68"/>
      <c r="S594" s="68"/>
      <c r="T594" s="68"/>
      <c r="U594" s="68"/>
      <c r="V594" s="68"/>
      <c r="W594" s="68"/>
      <c r="X594" s="68"/>
      <c r="Y594" s="68"/>
      <c r="Z594" s="68"/>
      <c r="AA594" s="68"/>
      <c r="AB594" s="68"/>
      <c r="AC594" s="68"/>
      <c r="AD594" s="68"/>
      <c r="AE594" s="68"/>
      <c r="AF594" s="68"/>
      <c r="AG594" s="68"/>
      <c r="AH594" s="68"/>
      <c r="AI594" s="68"/>
      <c r="AJ594" s="68"/>
      <c r="AK594" s="68"/>
      <c r="AL594" s="68"/>
    </row>
    <row r="595" spans="1:38" ht="12.75" customHeight="1" x14ac:dyDescent="0.2">
      <c r="A595" s="68"/>
      <c r="P595" s="68"/>
      <c r="Q595" s="68"/>
      <c r="R595" s="68"/>
      <c r="S595" s="68"/>
      <c r="T595" s="68"/>
      <c r="U595" s="68"/>
      <c r="V595" s="68"/>
      <c r="W595" s="68"/>
      <c r="X595" s="68"/>
      <c r="Y595" s="68"/>
      <c r="Z595" s="68"/>
      <c r="AA595" s="68"/>
      <c r="AB595" s="68"/>
      <c r="AC595" s="68"/>
      <c r="AD595" s="68"/>
      <c r="AE595" s="68"/>
      <c r="AF595" s="68"/>
      <c r="AG595" s="68"/>
      <c r="AH595" s="68"/>
      <c r="AI595" s="68"/>
      <c r="AJ595" s="68"/>
      <c r="AK595" s="68"/>
      <c r="AL595" s="68"/>
    </row>
    <row r="596" spans="1:38" ht="12.75" customHeight="1" x14ac:dyDescent="0.2">
      <c r="A596" s="68"/>
      <c r="P596" s="68"/>
      <c r="Q596" s="68"/>
      <c r="R596" s="68"/>
      <c r="S596" s="68"/>
      <c r="T596" s="68"/>
      <c r="U596" s="68"/>
      <c r="V596" s="68"/>
      <c r="W596" s="68"/>
      <c r="X596" s="68"/>
      <c r="Y596" s="68"/>
      <c r="Z596" s="68"/>
      <c r="AA596" s="68"/>
      <c r="AB596" s="68"/>
      <c r="AC596" s="68"/>
      <c r="AD596" s="68"/>
      <c r="AE596" s="68"/>
      <c r="AF596" s="68"/>
      <c r="AG596" s="68"/>
      <c r="AH596" s="68"/>
      <c r="AI596" s="68"/>
      <c r="AJ596" s="68"/>
      <c r="AK596" s="68"/>
      <c r="AL596" s="68"/>
    </row>
    <row r="597" spans="1:38" ht="12.75" customHeight="1" x14ac:dyDescent="0.2">
      <c r="A597" s="68"/>
      <c r="P597" s="68"/>
      <c r="Q597" s="68"/>
      <c r="R597" s="68"/>
      <c r="S597" s="68"/>
      <c r="T597" s="68"/>
      <c r="U597" s="68"/>
      <c r="V597" s="68"/>
      <c r="W597" s="68"/>
      <c r="X597" s="68"/>
      <c r="Y597" s="68"/>
      <c r="Z597" s="68"/>
      <c r="AA597" s="68"/>
      <c r="AB597" s="68"/>
      <c r="AC597" s="68"/>
      <c r="AD597" s="68"/>
      <c r="AE597" s="68"/>
      <c r="AF597" s="68"/>
      <c r="AG597" s="68"/>
      <c r="AH597" s="68"/>
      <c r="AI597" s="68"/>
      <c r="AJ597" s="68"/>
      <c r="AK597" s="68"/>
      <c r="AL597" s="68"/>
    </row>
    <row r="598" spans="1:38" ht="12.75" customHeight="1" x14ac:dyDescent="0.2">
      <c r="A598" s="68"/>
      <c r="P598" s="68"/>
      <c r="Q598" s="68"/>
      <c r="R598" s="68"/>
      <c r="S598" s="68"/>
      <c r="T598" s="68"/>
      <c r="U598" s="68"/>
      <c r="V598" s="68"/>
      <c r="W598" s="68"/>
      <c r="X598" s="68"/>
      <c r="Y598" s="68"/>
      <c r="Z598" s="68"/>
      <c r="AA598" s="68"/>
      <c r="AB598" s="68"/>
      <c r="AC598" s="68"/>
      <c r="AD598" s="68"/>
      <c r="AE598" s="68"/>
      <c r="AF598" s="68"/>
      <c r="AG598" s="68"/>
      <c r="AH598" s="68"/>
      <c r="AI598" s="68"/>
      <c r="AJ598" s="68"/>
      <c r="AK598" s="68"/>
      <c r="AL598" s="68"/>
    </row>
    <row r="599" spans="1:38" ht="12.75" customHeight="1" x14ac:dyDescent="0.2">
      <c r="A599" s="68"/>
      <c r="P599" s="68"/>
      <c r="Q599" s="68"/>
      <c r="R599" s="68"/>
      <c r="S599" s="68"/>
      <c r="T599" s="68"/>
      <c r="U599" s="68"/>
      <c r="V599" s="68"/>
      <c r="W599" s="68"/>
      <c r="X599" s="68"/>
      <c r="Y599" s="68"/>
      <c r="Z599" s="68"/>
      <c r="AA599" s="68"/>
      <c r="AB599" s="68"/>
      <c r="AC599" s="68"/>
      <c r="AD599" s="68"/>
      <c r="AE599" s="68"/>
      <c r="AF599" s="68"/>
      <c r="AG599" s="68"/>
      <c r="AH599" s="68"/>
      <c r="AI599" s="68"/>
      <c r="AJ599" s="68"/>
      <c r="AK599" s="68"/>
      <c r="AL599" s="68"/>
    </row>
    <row r="600" spans="1:38" ht="12.75" customHeight="1" x14ac:dyDescent="0.2">
      <c r="A600" s="68"/>
      <c r="P600" s="68"/>
      <c r="Q600" s="68"/>
      <c r="R600" s="68"/>
      <c r="S600" s="68"/>
      <c r="T600" s="68"/>
      <c r="U600" s="68"/>
      <c r="V600" s="68"/>
      <c r="W600" s="68"/>
      <c r="X600" s="68"/>
      <c r="Y600" s="68"/>
      <c r="Z600" s="68"/>
      <c r="AA600" s="68"/>
      <c r="AB600" s="68"/>
      <c r="AC600" s="68"/>
      <c r="AD600" s="68"/>
      <c r="AE600" s="68"/>
      <c r="AF600" s="68"/>
      <c r="AG600" s="68"/>
      <c r="AH600" s="68"/>
      <c r="AI600" s="68"/>
      <c r="AJ600" s="68"/>
      <c r="AK600" s="68"/>
      <c r="AL600" s="68"/>
    </row>
    <row r="601" spans="1:38" ht="12.75" customHeight="1" x14ac:dyDescent="0.2">
      <c r="A601" s="68"/>
      <c r="P601" s="68"/>
      <c r="Q601" s="68"/>
      <c r="R601" s="68"/>
      <c r="S601" s="68"/>
      <c r="T601" s="68"/>
      <c r="U601" s="68"/>
      <c r="V601" s="68"/>
      <c r="W601" s="68"/>
      <c r="X601" s="68"/>
      <c r="Y601" s="68"/>
      <c r="Z601" s="68"/>
      <c r="AA601" s="68"/>
      <c r="AB601" s="68"/>
      <c r="AC601" s="68"/>
      <c r="AD601" s="68"/>
      <c r="AE601" s="68"/>
      <c r="AF601" s="68"/>
      <c r="AG601" s="68"/>
      <c r="AH601" s="68"/>
      <c r="AI601" s="68"/>
      <c r="AJ601" s="68"/>
      <c r="AK601" s="68"/>
      <c r="AL601" s="68"/>
    </row>
    <row r="602" spans="1:38" ht="12.75" customHeight="1" x14ac:dyDescent="0.2">
      <c r="A602" s="68"/>
      <c r="P602" s="68"/>
      <c r="Q602" s="68"/>
      <c r="R602" s="68"/>
      <c r="S602" s="68"/>
      <c r="T602" s="68"/>
      <c r="U602" s="68"/>
      <c r="V602" s="68"/>
      <c r="W602" s="68"/>
      <c r="X602" s="68"/>
      <c r="Y602" s="68"/>
      <c r="Z602" s="68"/>
      <c r="AA602" s="68"/>
      <c r="AB602" s="68"/>
      <c r="AC602" s="68"/>
      <c r="AD602" s="68"/>
      <c r="AE602" s="68"/>
      <c r="AF602" s="68"/>
      <c r="AG602" s="68"/>
      <c r="AH602" s="68"/>
      <c r="AI602" s="68"/>
      <c r="AJ602" s="68"/>
      <c r="AK602" s="68"/>
      <c r="AL602" s="68"/>
    </row>
    <row r="603" spans="1:38" ht="12.75" customHeight="1" x14ac:dyDescent="0.2">
      <c r="A603" s="68"/>
      <c r="P603" s="68"/>
      <c r="Q603" s="68"/>
      <c r="R603" s="68"/>
      <c r="S603" s="68"/>
      <c r="T603" s="68"/>
      <c r="U603" s="68"/>
      <c r="V603" s="68"/>
      <c r="W603" s="68"/>
      <c r="X603" s="68"/>
      <c r="Y603" s="68"/>
      <c r="Z603" s="68"/>
      <c r="AA603" s="68"/>
      <c r="AB603" s="68"/>
      <c r="AC603" s="68"/>
      <c r="AD603" s="68"/>
      <c r="AE603" s="68"/>
      <c r="AF603" s="68"/>
      <c r="AG603" s="68"/>
      <c r="AH603" s="68"/>
      <c r="AI603" s="68"/>
      <c r="AJ603" s="68"/>
      <c r="AK603" s="68"/>
      <c r="AL603" s="68"/>
    </row>
    <row r="604" spans="1:38" ht="12.75" customHeight="1" x14ac:dyDescent="0.2">
      <c r="A604" s="68"/>
      <c r="P604" s="68"/>
      <c r="Q604" s="68"/>
      <c r="R604" s="68"/>
      <c r="S604" s="68"/>
      <c r="T604" s="68"/>
      <c r="U604" s="68"/>
      <c r="V604" s="68"/>
      <c r="W604" s="68"/>
      <c r="X604" s="68"/>
      <c r="Y604" s="68"/>
      <c r="Z604" s="68"/>
      <c r="AA604" s="68"/>
      <c r="AB604" s="68"/>
      <c r="AC604" s="68"/>
      <c r="AD604" s="68"/>
      <c r="AE604" s="68"/>
      <c r="AF604" s="68"/>
      <c r="AG604" s="68"/>
      <c r="AH604" s="68"/>
      <c r="AI604" s="68"/>
      <c r="AJ604" s="68"/>
      <c r="AK604" s="68"/>
      <c r="AL604" s="68"/>
    </row>
    <row r="605" spans="1:38" ht="12.75" customHeight="1" x14ac:dyDescent="0.2">
      <c r="A605" s="68"/>
      <c r="P605" s="68"/>
      <c r="Q605" s="68"/>
      <c r="R605" s="68"/>
      <c r="S605" s="68"/>
      <c r="T605" s="68"/>
      <c r="U605" s="68"/>
      <c r="V605" s="68"/>
      <c r="W605" s="68"/>
      <c r="X605" s="68"/>
      <c r="Y605" s="68"/>
      <c r="Z605" s="68"/>
      <c r="AA605" s="68"/>
      <c r="AB605" s="68"/>
      <c r="AC605" s="68"/>
      <c r="AD605" s="68"/>
      <c r="AE605" s="68"/>
      <c r="AF605" s="68"/>
      <c r="AG605" s="68"/>
      <c r="AH605" s="68"/>
      <c r="AI605" s="68"/>
      <c r="AJ605" s="68"/>
      <c r="AK605" s="68"/>
      <c r="AL605" s="68"/>
    </row>
    <row r="606" spans="1:38" ht="12.75" customHeight="1" x14ac:dyDescent="0.2">
      <c r="A606" s="68"/>
      <c r="P606" s="68"/>
      <c r="Q606" s="68"/>
      <c r="R606" s="68"/>
      <c r="S606" s="68"/>
      <c r="T606" s="68"/>
      <c r="U606" s="68"/>
      <c r="V606" s="68"/>
      <c r="W606" s="68"/>
      <c r="X606" s="68"/>
      <c r="Y606" s="68"/>
      <c r="Z606" s="68"/>
      <c r="AA606" s="68"/>
      <c r="AB606" s="68"/>
      <c r="AC606" s="68"/>
      <c r="AD606" s="68"/>
      <c r="AE606" s="68"/>
      <c r="AF606" s="68"/>
      <c r="AG606" s="68"/>
      <c r="AH606" s="68"/>
      <c r="AI606" s="68"/>
      <c r="AJ606" s="68"/>
      <c r="AK606" s="68"/>
      <c r="AL606" s="68"/>
    </row>
    <row r="607" spans="1:38" ht="12.75" customHeight="1" x14ac:dyDescent="0.2">
      <c r="A607" s="68"/>
      <c r="P607" s="68"/>
      <c r="Q607" s="68"/>
      <c r="R607" s="68"/>
      <c r="S607" s="68"/>
      <c r="T607" s="68"/>
      <c r="U607" s="68"/>
      <c r="V607" s="68"/>
      <c r="W607" s="68"/>
      <c r="X607" s="68"/>
      <c r="Y607" s="68"/>
      <c r="Z607" s="68"/>
      <c r="AA607" s="68"/>
      <c r="AB607" s="68"/>
      <c r="AC607" s="68"/>
      <c r="AD607" s="68"/>
      <c r="AE607" s="68"/>
      <c r="AF607" s="68"/>
      <c r="AG607" s="68"/>
      <c r="AH607" s="68"/>
      <c r="AI607" s="68"/>
      <c r="AJ607" s="68"/>
      <c r="AK607" s="68"/>
      <c r="AL607" s="68"/>
    </row>
    <row r="608" spans="1:38" ht="12.75" customHeight="1" x14ac:dyDescent="0.2">
      <c r="A608" s="68"/>
      <c r="P608" s="68"/>
      <c r="Q608" s="68"/>
      <c r="R608" s="68"/>
      <c r="S608" s="68"/>
      <c r="T608" s="68"/>
      <c r="U608" s="68"/>
      <c r="V608" s="68"/>
      <c r="W608" s="68"/>
      <c r="X608" s="68"/>
      <c r="Y608" s="68"/>
      <c r="Z608" s="68"/>
      <c r="AA608" s="68"/>
      <c r="AB608" s="68"/>
      <c r="AC608" s="68"/>
      <c r="AD608" s="68"/>
      <c r="AE608" s="68"/>
      <c r="AF608" s="68"/>
      <c r="AG608" s="68"/>
      <c r="AH608" s="68"/>
      <c r="AI608" s="68"/>
      <c r="AJ608" s="68"/>
      <c r="AK608" s="68"/>
      <c r="AL608" s="68"/>
    </row>
    <row r="609" spans="1:38" ht="12.75" customHeight="1" x14ac:dyDescent="0.2">
      <c r="A609" s="68"/>
      <c r="P609" s="68"/>
      <c r="Q609" s="68"/>
      <c r="R609" s="68"/>
      <c r="S609" s="68"/>
      <c r="T609" s="68"/>
      <c r="U609" s="68"/>
      <c r="V609" s="68"/>
      <c r="W609" s="68"/>
      <c r="X609" s="68"/>
      <c r="Y609" s="68"/>
      <c r="Z609" s="68"/>
      <c r="AA609" s="68"/>
      <c r="AB609" s="68"/>
      <c r="AC609" s="68"/>
      <c r="AD609" s="68"/>
      <c r="AE609" s="68"/>
      <c r="AF609" s="68"/>
      <c r="AG609" s="68"/>
      <c r="AH609" s="68"/>
      <c r="AI609" s="68"/>
      <c r="AJ609" s="68"/>
      <c r="AK609" s="68"/>
      <c r="AL609" s="68"/>
    </row>
    <row r="610" spans="1:38" ht="12.75" customHeight="1" x14ac:dyDescent="0.2">
      <c r="A610" s="68"/>
      <c r="P610" s="68"/>
      <c r="Q610" s="68"/>
      <c r="R610" s="68"/>
      <c r="S610" s="68"/>
      <c r="T610" s="68"/>
      <c r="U610" s="68"/>
      <c r="V610" s="68"/>
      <c r="W610" s="68"/>
      <c r="X610" s="68"/>
      <c r="Y610" s="68"/>
      <c r="Z610" s="68"/>
      <c r="AA610" s="68"/>
      <c r="AB610" s="68"/>
      <c r="AC610" s="68"/>
      <c r="AD610" s="68"/>
      <c r="AE610" s="68"/>
      <c r="AF610" s="68"/>
      <c r="AG610" s="68"/>
      <c r="AH610" s="68"/>
      <c r="AI610" s="68"/>
      <c r="AJ610" s="68"/>
      <c r="AK610" s="68"/>
      <c r="AL610" s="68"/>
    </row>
    <row r="611" spans="1:38" ht="12.75" customHeight="1" x14ac:dyDescent="0.2">
      <c r="A611" s="68"/>
      <c r="P611" s="68"/>
      <c r="Q611" s="68"/>
      <c r="R611" s="68"/>
      <c r="S611" s="68"/>
      <c r="T611" s="68"/>
      <c r="U611" s="68"/>
      <c r="V611" s="68"/>
      <c r="W611" s="68"/>
      <c r="X611" s="68"/>
      <c r="Y611" s="68"/>
      <c r="Z611" s="68"/>
      <c r="AA611" s="68"/>
      <c r="AB611" s="68"/>
      <c r="AC611" s="68"/>
      <c r="AD611" s="68"/>
      <c r="AE611" s="68"/>
      <c r="AF611" s="68"/>
      <c r="AG611" s="68"/>
      <c r="AH611" s="68"/>
      <c r="AI611" s="68"/>
      <c r="AJ611" s="68"/>
      <c r="AK611" s="68"/>
      <c r="AL611" s="68"/>
    </row>
    <row r="612" spans="1:38" ht="12.75" customHeight="1" x14ac:dyDescent="0.2">
      <c r="A612" s="68"/>
      <c r="P612" s="68"/>
      <c r="Q612" s="68"/>
      <c r="R612" s="68"/>
      <c r="S612" s="68"/>
      <c r="T612" s="68"/>
      <c r="U612" s="68"/>
      <c r="V612" s="68"/>
      <c r="W612" s="68"/>
      <c r="X612" s="68"/>
      <c r="Y612" s="68"/>
      <c r="Z612" s="68"/>
      <c r="AA612" s="68"/>
      <c r="AB612" s="68"/>
      <c r="AC612" s="68"/>
      <c r="AD612" s="68"/>
      <c r="AE612" s="68"/>
      <c r="AF612" s="68"/>
      <c r="AG612" s="68"/>
      <c r="AH612" s="68"/>
      <c r="AI612" s="68"/>
      <c r="AJ612" s="68"/>
      <c r="AK612" s="68"/>
      <c r="AL612" s="68"/>
    </row>
    <row r="613" spans="1:38" ht="12.75" customHeight="1" x14ac:dyDescent="0.2">
      <c r="A613" s="68"/>
      <c r="P613" s="68"/>
      <c r="Q613" s="68"/>
      <c r="R613" s="68"/>
      <c r="S613" s="68"/>
      <c r="T613" s="68"/>
      <c r="U613" s="68"/>
      <c r="V613" s="68"/>
      <c r="W613" s="68"/>
      <c r="X613" s="68"/>
      <c r="Y613" s="68"/>
      <c r="Z613" s="68"/>
      <c r="AA613" s="68"/>
      <c r="AB613" s="68"/>
      <c r="AC613" s="68"/>
      <c r="AD613" s="68"/>
      <c r="AE613" s="68"/>
      <c r="AF613" s="68"/>
      <c r="AG613" s="68"/>
      <c r="AH613" s="68"/>
      <c r="AI613" s="68"/>
      <c r="AJ613" s="68"/>
      <c r="AK613" s="68"/>
      <c r="AL613" s="68"/>
    </row>
    <row r="614" spans="1:38" ht="12.75" customHeight="1" x14ac:dyDescent="0.2">
      <c r="A614" s="68"/>
      <c r="P614" s="68"/>
      <c r="Q614" s="68"/>
      <c r="R614" s="68"/>
      <c r="S614" s="68"/>
      <c r="T614" s="68"/>
      <c r="U614" s="68"/>
      <c r="V614" s="68"/>
      <c r="W614" s="68"/>
      <c r="X614" s="68"/>
      <c r="Y614" s="68"/>
      <c r="Z614" s="68"/>
      <c r="AA614" s="68"/>
      <c r="AB614" s="68"/>
      <c r="AC614" s="68"/>
      <c r="AD614" s="68"/>
      <c r="AE614" s="68"/>
      <c r="AF614" s="68"/>
      <c r="AG614" s="68"/>
      <c r="AH614" s="68"/>
      <c r="AI614" s="68"/>
      <c r="AJ614" s="68"/>
      <c r="AK614" s="68"/>
      <c r="AL614" s="68"/>
    </row>
    <row r="615" spans="1:38" ht="12.75" customHeight="1" x14ac:dyDescent="0.2">
      <c r="A615" s="68"/>
      <c r="P615" s="68"/>
      <c r="Q615" s="68"/>
      <c r="R615" s="68"/>
      <c r="S615" s="68"/>
      <c r="T615" s="68"/>
      <c r="U615" s="68"/>
      <c r="V615" s="68"/>
      <c r="W615" s="68"/>
      <c r="X615" s="68"/>
      <c r="Y615" s="68"/>
      <c r="Z615" s="68"/>
      <c r="AA615" s="68"/>
      <c r="AB615" s="68"/>
      <c r="AC615" s="68"/>
      <c r="AD615" s="68"/>
      <c r="AE615" s="68"/>
      <c r="AF615" s="68"/>
      <c r="AG615" s="68"/>
      <c r="AH615" s="68"/>
      <c r="AI615" s="68"/>
      <c r="AJ615" s="68"/>
      <c r="AK615" s="68"/>
      <c r="AL615" s="68"/>
    </row>
    <row r="616" spans="1:38" ht="12.75" customHeight="1" x14ac:dyDescent="0.2">
      <c r="A616" s="68"/>
      <c r="P616" s="68"/>
      <c r="Q616" s="68"/>
      <c r="R616" s="68"/>
      <c r="S616" s="68"/>
      <c r="T616" s="68"/>
      <c r="U616" s="68"/>
      <c r="V616" s="68"/>
      <c r="W616" s="68"/>
      <c r="X616" s="68"/>
      <c r="Y616" s="68"/>
      <c r="Z616" s="68"/>
      <c r="AA616" s="68"/>
      <c r="AB616" s="68"/>
      <c r="AC616" s="68"/>
      <c r="AD616" s="68"/>
      <c r="AE616" s="68"/>
      <c r="AF616" s="68"/>
      <c r="AG616" s="68"/>
      <c r="AH616" s="68"/>
      <c r="AI616" s="68"/>
      <c r="AJ616" s="68"/>
      <c r="AK616" s="68"/>
      <c r="AL616" s="68"/>
    </row>
    <row r="617" spans="1:38" ht="12.75" customHeight="1" x14ac:dyDescent="0.2">
      <c r="A617" s="68"/>
      <c r="P617" s="68"/>
      <c r="Q617" s="68"/>
      <c r="R617" s="68"/>
      <c r="S617" s="68"/>
      <c r="T617" s="68"/>
      <c r="U617" s="68"/>
      <c r="V617" s="68"/>
      <c r="W617" s="68"/>
      <c r="X617" s="68"/>
      <c r="Y617" s="68"/>
      <c r="Z617" s="68"/>
      <c r="AA617" s="68"/>
      <c r="AB617" s="68"/>
      <c r="AC617" s="68"/>
      <c r="AD617" s="68"/>
      <c r="AE617" s="68"/>
      <c r="AF617" s="68"/>
      <c r="AG617" s="68"/>
      <c r="AH617" s="68"/>
      <c r="AI617" s="68"/>
      <c r="AJ617" s="68"/>
      <c r="AK617" s="68"/>
      <c r="AL617" s="68"/>
    </row>
    <row r="618" spans="1:38" ht="12.75" customHeight="1" x14ac:dyDescent="0.2">
      <c r="A618" s="68"/>
      <c r="P618" s="68"/>
      <c r="Q618" s="68"/>
      <c r="R618" s="68"/>
      <c r="S618" s="68"/>
      <c r="T618" s="68"/>
      <c r="U618" s="68"/>
      <c r="V618" s="68"/>
      <c r="W618" s="68"/>
      <c r="X618" s="68"/>
      <c r="Y618" s="68"/>
      <c r="Z618" s="68"/>
      <c r="AA618" s="68"/>
      <c r="AB618" s="68"/>
      <c r="AC618" s="68"/>
      <c r="AD618" s="68"/>
      <c r="AE618" s="68"/>
      <c r="AF618" s="68"/>
      <c r="AG618" s="68"/>
      <c r="AH618" s="68"/>
      <c r="AI618" s="68"/>
      <c r="AJ618" s="68"/>
      <c r="AK618" s="68"/>
      <c r="AL618" s="68"/>
    </row>
    <row r="619" spans="1:38" ht="12.75" customHeight="1" x14ac:dyDescent="0.2">
      <c r="A619" s="68"/>
      <c r="P619" s="68"/>
      <c r="Q619" s="68"/>
      <c r="R619" s="68"/>
      <c r="S619" s="68"/>
      <c r="T619" s="68"/>
      <c r="U619" s="68"/>
      <c r="V619" s="68"/>
      <c r="W619" s="68"/>
      <c r="X619" s="68"/>
      <c r="Y619" s="68"/>
      <c r="Z619" s="68"/>
      <c r="AA619" s="68"/>
      <c r="AB619" s="68"/>
      <c r="AC619" s="68"/>
      <c r="AD619" s="68"/>
      <c r="AE619" s="68"/>
      <c r="AF619" s="68"/>
      <c r="AG619" s="68"/>
      <c r="AH619" s="68"/>
      <c r="AI619" s="68"/>
      <c r="AJ619" s="68"/>
      <c r="AK619" s="68"/>
      <c r="AL619" s="68"/>
    </row>
    <row r="620" spans="1:38" ht="12.75" customHeight="1" x14ac:dyDescent="0.2">
      <c r="A620" s="68"/>
      <c r="P620" s="68"/>
      <c r="Q620" s="68"/>
      <c r="R620" s="68"/>
      <c r="S620" s="68"/>
      <c r="T620" s="68"/>
      <c r="U620" s="68"/>
      <c r="V620" s="68"/>
      <c r="W620" s="68"/>
      <c r="X620" s="68"/>
      <c r="Y620" s="68"/>
      <c r="Z620" s="68"/>
      <c r="AA620" s="68"/>
      <c r="AB620" s="68"/>
      <c r="AC620" s="68"/>
      <c r="AD620" s="68"/>
      <c r="AE620" s="68"/>
      <c r="AF620" s="68"/>
      <c r="AG620" s="68"/>
      <c r="AH620" s="68"/>
      <c r="AI620" s="68"/>
      <c r="AJ620" s="68"/>
      <c r="AK620" s="68"/>
      <c r="AL620" s="68"/>
    </row>
    <row r="621" spans="1:38" ht="12.75" customHeight="1" x14ac:dyDescent="0.2">
      <c r="A621" s="68"/>
      <c r="P621" s="68"/>
      <c r="Q621" s="68"/>
      <c r="R621" s="68"/>
      <c r="S621" s="68"/>
      <c r="T621" s="68"/>
      <c r="U621" s="68"/>
      <c r="V621" s="68"/>
      <c r="W621" s="68"/>
      <c r="X621" s="68"/>
      <c r="Y621" s="68"/>
      <c r="Z621" s="68"/>
      <c r="AA621" s="68"/>
      <c r="AB621" s="68"/>
      <c r="AC621" s="68"/>
      <c r="AD621" s="68"/>
      <c r="AE621" s="68"/>
      <c r="AF621" s="68"/>
      <c r="AG621" s="68"/>
      <c r="AH621" s="68"/>
      <c r="AI621" s="68"/>
      <c r="AJ621" s="68"/>
      <c r="AK621" s="68"/>
      <c r="AL621" s="68"/>
    </row>
    <row r="622" spans="1:38" ht="12.75" customHeight="1" x14ac:dyDescent="0.2">
      <c r="A622" s="68"/>
      <c r="P622" s="68"/>
      <c r="Q622" s="68"/>
      <c r="R622" s="68"/>
      <c r="S622" s="68"/>
      <c r="T622" s="68"/>
      <c r="U622" s="68"/>
      <c r="V622" s="68"/>
      <c r="W622" s="68"/>
      <c r="X622" s="68"/>
      <c r="Y622" s="68"/>
      <c r="Z622" s="68"/>
      <c r="AA622" s="68"/>
      <c r="AB622" s="68"/>
      <c r="AC622" s="68"/>
      <c r="AD622" s="68"/>
      <c r="AE622" s="68"/>
      <c r="AF622" s="68"/>
      <c r="AG622" s="68"/>
      <c r="AH622" s="68"/>
      <c r="AI622" s="68"/>
      <c r="AJ622" s="68"/>
      <c r="AK622" s="68"/>
      <c r="AL622" s="68"/>
    </row>
    <row r="623" spans="1:38" ht="12.75" customHeight="1" x14ac:dyDescent="0.2">
      <c r="A623" s="68"/>
      <c r="P623" s="68"/>
      <c r="Q623" s="68"/>
      <c r="R623" s="68"/>
      <c r="S623" s="68"/>
      <c r="T623" s="68"/>
      <c r="U623" s="68"/>
      <c r="V623" s="68"/>
      <c r="W623" s="68"/>
      <c r="X623" s="68"/>
      <c r="Y623" s="68"/>
      <c r="Z623" s="68"/>
      <c r="AA623" s="68"/>
      <c r="AB623" s="68"/>
      <c r="AC623" s="68"/>
      <c r="AD623" s="68"/>
      <c r="AE623" s="68"/>
      <c r="AF623" s="68"/>
      <c r="AG623" s="68"/>
      <c r="AH623" s="68"/>
      <c r="AI623" s="68"/>
      <c r="AJ623" s="68"/>
      <c r="AK623" s="68"/>
      <c r="AL623" s="68"/>
    </row>
    <row r="624" spans="1:38" ht="12.75" customHeight="1" x14ac:dyDescent="0.2">
      <c r="A624" s="68"/>
      <c r="P624" s="68"/>
      <c r="Q624" s="68"/>
      <c r="R624" s="68"/>
      <c r="S624" s="68"/>
      <c r="T624" s="68"/>
      <c r="U624" s="68"/>
      <c r="V624" s="68"/>
      <c r="W624" s="68"/>
      <c r="X624" s="68"/>
      <c r="Y624" s="68"/>
      <c r="Z624" s="68"/>
      <c r="AA624" s="68"/>
      <c r="AB624" s="68"/>
      <c r="AC624" s="68"/>
      <c r="AD624" s="68"/>
      <c r="AE624" s="68"/>
      <c r="AF624" s="68"/>
      <c r="AG624" s="68"/>
      <c r="AH624" s="68"/>
      <c r="AI624" s="68"/>
      <c r="AJ624" s="68"/>
      <c r="AK624" s="68"/>
      <c r="AL624" s="68"/>
    </row>
    <row r="625" spans="1:38" ht="12.75" customHeight="1" x14ac:dyDescent="0.2">
      <c r="A625" s="68"/>
      <c r="P625" s="68"/>
      <c r="Q625" s="68"/>
      <c r="R625" s="68"/>
      <c r="S625" s="68"/>
      <c r="T625" s="68"/>
      <c r="U625" s="68"/>
      <c r="V625" s="68"/>
      <c r="W625" s="68"/>
      <c r="X625" s="68"/>
      <c r="Y625" s="68"/>
      <c r="Z625" s="68"/>
      <c r="AA625" s="68"/>
      <c r="AB625" s="68"/>
      <c r="AC625" s="68"/>
      <c r="AD625" s="68"/>
      <c r="AE625" s="68"/>
      <c r="AF625" s="68"/>
      <c r="AG625" s="68"/>
      <c r="AH625" s="68"/>
      <c r="AI625" s="68"/>
      <c r="AJ625" s="68"/>
      <c r="AK625" s="68"/>
      <c r="AL625" s="68"/>
    </row>
    <row r="626" spans="1:38" ht="12.75" customHeight="1" x14ac:dyDescent="0.2">
      <c r="A626" s="68"/>
      <c r="P626" s="68"/>
      <c r="Q626" s="68"/>
      <c r="R626" s="68"/>
      <c r="S626" s="68"/>
      <c r="T626" s="68"/>
      <c r="U626" s="68"/>
      <c r="V626" s="68"/>
      <c r="W626" s="68"/>
      <c r="X626" s="68"/>
      <c r="Y626" s="68"/>
      <c r="Z626" s="68"/>
      <c r="AA626" s="68"/>
      <c r="AB626" s="68"/>
      <c r="AC626" s="68"/>
      <c r="AD626" s="68"/>
      <c r="AE626" s="68"/>
      <c r="AF626" s="68"/>
      <c r="AG626" s="68"/>
      <c r="AH626" s="68"/>
      <c r="AI626" s="68"/>
      <c r="AJ626" s="68"/>
      <c r="AK626" s="68"/>
      <c r="AL626" s="68"/>
    </row>
    <row r="627" spans="1:38" ht="12.75" customHeight="1" x14ac:dyDescent="0.2">
      <c r="A627" s="68"/>
      <c r="P627" s="68"/>
      <c r="Q627" s="68"/>
      <c r="R627" s="68"/>
      <c r="S627" s="68"/>
      <c r="T627" s="68"/>
      <c r="U627" s="68"/>
      <c r="V627" s="68"/>
      <c r="W627" s="68"/>
      <c r="X627" s="68"/>
      <c r="Y627" s="68"/>
      <c r="Z627" s="68"/>
      <c r="AA627" s="68"/>
      <c r="AB627" s="68"/>
      <c r="AC627" s="68"/>
      <c r="AD627" s="68"/>
      <c r="AE627" s="68"/>
      <c r="AF627" s="68"/>
      <c r="AG627" s="68"/>
      <c r="AH627" s="68"/>
      <c r="AI627" s="68"/>
      <c r="AJ627" s="68"/>
      <c r="AK627" s="68"/>
      <c r="AL627" s="68"/>
    </row>
    <row r="628" spans="1:38" ht="12.75" customHeight="1" x14ac:dyDescent="0.2">
      <c r="A628" s="68"/>
      <c r="P628" s="68"/>
      <c r="Q628" s="68"/>
      <c r="R628" s="68"/>
      <c r="S628" s="68"/>
      <c r="T628" s="68"/>
      <c r="U628" s="68"/>
      <c r="V628" s="68"/>
      <c r="W628" s="68"/>
      <c r="X628" s="68"/>
      <c r="Y628" s="68"/>
      <c r="Z628" s="68"/>
      <c r="AA628" s="68"/>
      <c r="AB628" s="68"/>
      <c r="AC628" s="68"/>
      <c r="AD628" s="68"/>
      <c r="AE628" s="68"/>
      <c r="AF628" s="68"/>
      <c r="AG628" s="68"/>
      <c r="AH628" s="68"/>
      <c r="AI628" s="68"/>
      <c r="AJ628" s="68"/>
      <c r="AK628" s="68"/>
      <c r="AL628" s="68"/>
    </row>
    <row r="629" spans="1:38" ht="12.75" customHeight="1" x14ac:dyDescent="0.2">
      <c r="A629" s="68"/>
      <c r="P629" s="68"/>
      <c r="Q629" s="68"/>
      <c r="R629" s="68"/>
      <c r="S629" s="68"/>
      <c r="T629" s="68"/>
      <c r="U629" s="68"/>
      <c r="V629" s="68"/>
      <c r="W629" s="68"/>
      <c r="X629" s="68"/>
      <c r="Y629" s="68"/>
      <c r="Z629" s="68"/>
      <c r="AA629" s="68"/>
      <c r="AB629" s="68"/>
      <c r="AC629" s="68"/>
      <c r="AD629" s="68"/>
      <c r="AE629" s="68"/>
      <c r="AF629" s="68"/>
      <c r="AG629" s="68"/>
      <c r="AH629" s="68"/>
      <c r="AI629" s="68"/>
      <c r="AJ629" s="68"/>
      <c r="AK629" s="68"/>
      <c r="AL629" s="68"/>
    </row>
    <row r="630" spans="1:38" ht="12.75" customHeight="1" x14ac:dyDescent="0.2">
      <c r="A630" s="68"/>
      <c r="P630" s="68"/>
      <c r="Q630" s="68"/>
      <c r="R630" s="68"/>
      <c r="S630" s="68"/>
      <c r="T630" s="68"/>
      <c r="U630" s="68"/>
      <c r="V630" s="68"/>
      <c r="W630" s="68"/>
      <c r="X630" s="68"/>
      <c r="Y630" s="68"/>
      <c r="Z630" s="68"/>
      <c r="AA630" s="68"/>
      <c r="AB630" s="68"/>
      <c r="AC630" s="68"/>
      <c r="AD630" s="68"/>
      <c r="AE630" s="68"/>
      <c r="AF630" s="68"/>
      <c r="AG630" s="68"/>
      <c r="AH630" s="68"/>
      <c r="AI630" s="68"/>
      <c r="AJ630" s="68"/>
      <c r="AK630" s="68"/>
      <c r="AL630" s="68"/>
    </row>
    <row r="631" spans="1:38" ht="12.75" customHeight="1" x14ac:dyDescent="0.2">
      <c r="A631" s="68"/>
      <c r="P631" s="68"/>
      <c r="Q631" s="68"/>
      <c r="R631" s="68"/>
      <c r="S631" s="68"/>
      <c r="T631" s="68"/>
      <c r="U631" s="68"/>
      <c r="V631" s="68"/>
      <c r="W631" s="68"/>
      <c r="X631" s="68"/>
      <c r="Y631" s="68"/>
      <c r="Z631" s="68"/>
      <c r="AA631" s="68"/>
      <c r="AB631" s="68"/>
      <c r="AC631" s="68"/>
      <c r="AD631" s="68"/>
      <c r="AE631" s="68"/>
      <c r="AF631" s="68"/>
      <c r="AG631" s="68"/>
      <c r="AH631" s="68"/>
      <c r="AI631" s="68"/>
      <c r="AJ631" s="68"/>
      <c r="AK631" s="68"/>
      <c r="AL631" s="68"/>
    </row>
    <row r="632" spans="1:38" ht="12.75" customHeight="1" x14ac:dyDescent="0.2">
      <c r="A632" s="68"/>
      <c r="P632" s="68"/>
      <c r="Q632" s="68"/>
      <c r="R632" s="68"/>
      <c r="S632" s="68"/>
      <c r="T632" s="68"/>
      <c r="U632" s="68"/>
      <c r="V632" s="68"/>
      <c r="W632" s="68"/>
      <c r="X632" s="68"/>
      <c r="Y632" s="68"/>
      <c r="Z632" s="68"/>
      <c r="AA632" s="68"/>
      <c r="AB632" s="68"/>
      <c r="AC632" s="68"/>
      <c r="AD632" s="68"/>
      <c r="AE632" s="68"/>
      <c r="AF632" s="68"/>
      <c r="AG632" s="68"/>
      <c r="AH632" s="68"/>
      <c r="AI632" s="68"/>
      <c r="AJ632" s="68"/>
      <c r="AK632" s="68"/>
      <c r="AL632" s="68"/>
    </row>
    <row r="633" spans="1:38" ht="12.75" customHeight="1" x14ac:dyDescent="0.2">
      <c r="A633" s="68"/>
      <c r="P633" s="68"/>
      <c r="Q633" s="68"/>
      <c r="R633" s="68"/>
      <c r="S633" s="68"/>
      <c r="T633" s="68"/>
      <c r="U633" s="68"/>
      <c r="V633" s="68"/>
      <c r="W633" s="68"/>
      <c r="X633" s="68"/>
      <c r="Y633" s="68"/>
      <c r="Z633" s="68"/>
      <c r="AA633" s="68"/>
      <c r="AB633" s="68"/>
      <c r="AC633" s="68"/>
      <c r="AD633" s="68"/>
      <c r="AE633" s="68"/>
      <c r="AF633" s="68"/>
      <c r="AG633" s="68"/>
      <c r="AH633" s="68"/>
      <c r="AI633" s="68"/>
      <c r="AJ633" s="68"/>
      <c r="AK633" s="68"/>
      <c r="AL633" s="68"/>
    </row>
    <row r="634" spans="1:38" ht="12.75" customHeight="1" x14ac:dyDescent="0.2">
      <c r="A634" s="68"/>
      <c r="P634" s="68"/>
      <c r="Q634" s="68"/>
      <c r="R634" s="68"/>
      <c r="S634" s="68"/>
      <c r="T634" s="68"/>
      <c r="U634" s="68"/>
      <c r="V634" s="68"/>
      <c r="W634" s="68"/>
      <c r="X634" s="68"/>
      <c r="Y634" s="68"/>
      <c r="Z634" s="68"/>
      <c r="AA634" s="68"/>
      <c r="AB634" s="68"/>
      <c r="AC634" s="68"/>
      <c r="AD634" s="68"/>
      <c r="AE634" s="68"/>
      <c r="AF634" s="68"/>
      <c r="AG634" s="68"/>
      <c r="AH634" s="68"/>
      <c r="AI634" s="68"/>
      <c r="AJ634" s="68"/>
      <c r="AK634" s="68"/>
      <c r="AL634" s="68"/>
    </row>
    <row r="635" spans="1:38" ht="12.75" customHeight="1" x14ac:dyDescent="0.2">
      <c r="A635" s="68"/>
      <c r="P635" s="68"/>
      <c r="Q635" s="68"/>
      <c r="R635" s="68"/>
      <c r="S635" s="68"/>
      <c r="T635" s="68"/>
      <c r="U635" s="68"/>
      <c r="V635" s="68"/>
      <c r="W635" s="68"/>
      <c r="X635" s="68"/>
      <c r="Y635" s="68"/>
      <c r="Z635" s="68"/>
      <c r="AA635" s="68"/>
      <c r="AB635" s="68"/>
      <c r="AC635" s="68"/>
      <c r="AD635" s="68"/>
      <c r="AE635" s="68"/>
      <c r="AF635" s="68"/>
      <c r="AG635" s="68"/>
      <c r="AH635" s="68"/>
      <c r="AI635" s="68"/>
      <c r="AJ635" s="68"/>
      <c r="AK635" s="68"/>
      <c r="AL635" s="68"/>
    </row>
    <row r="636" spans="1:38" ht="12.75" customHeight="1" x14ac:dyDescent="0.2">
      <c r="A636" s="68"/>
      <c r="P636" s="68"/>
      <c r="Q636" s="68"/>
      <c r="R636" s="68"/>
      <c r="S636" s="68"/>
      <c r="T636" s="68"/>
      <c r="U636" s="68"/>
      <c r="V636" s="68"/>
      <c r="W636" s="68"/>
      <c r="X636" s="68"/>
      <c r="Y636" s="68"/>
      <c r="Z636" s="68"/>
      <c r="AA636" s="68"/>
      <c r="AB636" s="68"/>
      <c r="AC636" s="68"/>
      <c r="AD636" s="68"/>
      <c r="AE636" s="68"/>
      <c r="AF636" s="68"/>
      <c r="AG636" s="68"/>
      <c r="AH636" s="68"/>
      <c r="AI636" s="68"/>
      <c r="AJ636" s="68"/>
      <c r="AK636" s="68"/>
      <c r="AL636" s="68"/>
    </row>
    <row r="637" spans="1:38" ht="12.75" customHeight="1" x14ac:dyDescent="0.2">
      <c r="A637" s="68"/>
      <c r="P637" s="68"/>
      <c r="Q637" s="68"/>
      <c r="R637" s="68"/>
      <c r="S637" s="68"/>
      <c r="T637" s="68"/>
      <c r="U637" s="68"/>
      <c r="V637" s="68"/>
      <c r="W637" s="68"/>
      <c r="X637" s="68"/>
      <c r="Y637" s="68"/>
      <c r="Z637" s="68"/>
      <c r="AA637" s="68"/>
      <c r="AB637" s="68"/>
      <c r="AC637" s="68"/>
      <c r="AD637" s="68"/>
      <c r="AE637" s="68"/>
      <c r="AF637" s="68"/>
      <c r="AG637" s="68"/>
      <c r="AH637" s="68"/>
      <c r="AI637" s="68"/>
      <c r="AJ637" s="68"/>
      <c r="AK637" s="68"/>
      <c r="AL637" s="68"/>
    </row>
    <row r="638" spans="1:38" ht="12.75" customHeight="1" x14ac:dyDescent="0.2">
      <c r="A638" s="68"/>
      <c r="P638" s="68"/>
      <c r="Q638" s="68"/>
      <c r="R638" s="68"/>
      <c r="S638" s="68"/>
      <c r="T638" s="68"/>
      <c r="U638" s="68"/>
      <c r="V638" s="68"/>
      <c r="W638" s="68"/>
      <c r="X638" s="68"/>
      <c r="Y638" s="68"/>
      <c r="Z638" s="68"/>
      <c r="AA638" s="68"/>
      <c r="AB638" s="68"/>
      <c r="AC638" s="68"/>
      <c r="AD638" s="68"/>
      <c r="AE638" s="68"/>
      <c r="AF638" s="68"/>
      <c r="AG638" s="68"/>
      <c r="AH638" s="68"/>
      <c r="AI638" s="68"/>
      <c r="AJ638" s="68"/>
      <c r="AK638" s="68"/>
      <c r="AL638" s="68"/>
    </row>
    <row r="639" spans="1:38" ht="12.75" customHeight="1" x14ac:dyDescent="0.2">
      <c r="A639" s="68"/>
      <c r="P639" s="68"/>
      <c r="Q639" s="68"/>
      <c r="R639" s="68"/>
      <c r="S639" s="68"/>
      <c r="T639" s="68"/>
      <c r="U639" s="68"/>
      <c r="V639" s="68"/>
      <c r="W639" s="68"/>
      <c r="X639" s="68"/>
      <c r="Y639" s="68"/>
      <c r="Z639" s="68"/>
      <c r="AA639" s="68"/>
      <c r="AB639" s="68"/>
      <c r="AC639" s="68"/>
      <c r="AD639" s="68"/>
      <c r="AE639" s="68"/>
      <c r="AF639" s="68"/>
      <c r="AG639" s="68"/>
      <c r="AH639" s="68"/>
      <c r="AI639" s="68"/>
      <c r="AJ639" s="68"/>
      <c r="AK639" s="68"/>
      <c r="AL639" s="68"/>
    </row>
    <row r="640" spans="1:38" ht="12.75" customHeight="1" x14ac:dyDescent="0.2">
      <c r="A640" s="68"/>
      <c r="P640" s="68"/>
      <c r="Q640" s="68"/>
      <c r="R640" s="68"/>
      <c r="S640" s="68"/>
      <c r="T640" s="68"/>
      <c r="U640" s="68"/>
      <c r="V640" s="68"/>
      <c r="W640" s="68"/>
      <c r="X640" s="68"/>
      <c r="Y640" s="68"/>
      <c r="Z640" s="68"/>
      <c r="AA640" s="68"/>
      <c r="AB640" s="68"/>
      <c r="AC640" s="68"/>
      <c r="AD640" s="68"/>
      <c r="AE640" s="68"/>
      <c r="AF640" s="68"/>
      <c r="AG640" s="68"/>
      <c r="AH640" s="68"/>
      <c r="AI640" s="68"/>
      <c r="AJ640" s="68"/>
      <c r="AK640" s="68"/>
      <c r="AL640" s="68"/>
    </row>
    <row r="641" spans="1:38" ht="12.75" customHeight="1" x14ac:dyDescent="0.2">
      <c r="A641" s="68"/>
      <c r="P641" s="68"/>
      <c r="Q641" s="68"/>
      <c r="R641" s="68"/>
      <c r="S641" s="68"/>
      <c r="T641" s="68"/>
      <c r="U641" s="68"/>
      <c r="V641" s="68"/>
      <c r="W641" s="68"/>
      <c r="X641" s="68"/>
      <c r="Y641" s="68"/>
      <c r="Z641" s="68"/>
      <c r="AA641" s="68"/>
      <c r="AB641" s="68"/>
      <c r="AC641" s="68"/>
      <c r="AD641" s="68"/>
      <c r="AE641" s="68"/>
      <c r="AF641" s="68"/>
      <c r="AG641" s="68"/>
      <c r="AH641" s="68"/>
      <c r="AI641" s="68"/>
      <c r="AJ641" s="68"/>
      <c r="AK641" s="68"/>
      <c r="AL641" s="68"/>
    </row>
    <row r="642" spans="1:38" ht="12.75" customHeight="1" x14ac:dyDescent="0.2">
      <c r="A642" s="68"/>
      <c r="P642" s="68"/>
      <c r="Q642" s="68"/>
      <c r="R642" s="68"/>
      <c r="S642" s="68"/>
      <c r="T642" s="68"/>
      <c r="U642" s="68"/>
      <c r="V642" s="68"/>
      <c r="W642" s="68"/>
      <c r="X642" s="68"/>
      <c r="Y642" s="68"/>
      <c r="Z642" s="68"/>
      <c r="AA642" s="68"/>
      <c r="AB642" s="68"/>
      <c r="AC642" s="68"/>
      <c r="AD642" s="68"/>
      <c r="AE642" s="68"/>
      <c r="AF642" s="68"/>
      <c r="AG642" s="68"/>
      <c r="AH642" s="68"/>
      <c r="AI642" s="68"/>
      <c r="AJ642" s="68"/>
      <c r="AK642" s="68"/>
      <c r="AL642" s="68"/>
    </row>
    <row r="643" spans="1:38" ht="12.75" customHeight="1" x14ac:dyDescent="0.2">
      <c r="A643" s="68"/>
      <c r="P643" s="68"/>
      <c r="Q643" s="68"/>
      <c r="R643" s="68"/>
      <c r="S643" s="68"/>
      <c r="T643" s="68"/>
      <c r="U643" s="68"/>
      <c r="V643" s="68"/>
      <c r="W643" s="68"/>
      <c r="X643" s="68"/>
      <c r="Y643" s="68"/>
      <c r="Z643" s="68"/>
      <c r="AA643" s="68"/>
      <c r="AB643" s="68"/>
      <c r="AC643" s="68"/>
      <c r="AD643" s="68"/>
      <c r="AE643" s="68"/>
      <c r="AF643" s="68"/>
      <c r="AG643" s="68"/>
      <c r="AH643" s="68"/>
      <c r="AI643" s="68"/>
      <c r="AJ643" s="68"/>
      <c r="AK643" s="68"/>
      <c r="AL643" s="68"/>
    </row>
    <row r="644" spans="1:38" ht="12.75" customHeight="1" x14ac:dyDescent="0.2">
      <c r="A644" s="68"/>
      <c r="P644" s="68"/>
      <c r="Q644" s="68"/>
      <c r="R644" s="68"/>
      <c r="S644" s="68"/>
      <c r="T644" s="68"/>
      <c r="U644" s="68"/>
      <c r="V644" s="68"/>
      <c r="W644" s="68"/>
      <c r="X644" s="68"/>
      <c r="Y644" s="68"/>
      <c r="Z644" s="68"/>
      <c r="AA644" s="68"/>
      <c r="AB644" s="68"/>
      <c r="AC644" s="68"/>
      <c r="AD644" s="68"/>
      <c r="AE644" s="68"/>
      <c r="AF644" s="68"/>
      <c r="AG644" s="68"/>
      <c r="AH644" s="68"/>
      <c r="AI644" s="68"/>
      <c r="AJ644" s="68"/>
      <c r="AK644" s="68"/>
      <c r="AL644" s="68"/>
    </row>
    <row r="645" spans="1:38" ht="12.75" customHeight="1" x14ac:dyDescent="0.2">
      <c r="A645" s="68"/>
      <c r="P645" s="68"/>
      <c r="Q645" s="68"/>
      <c r="R645" s="68"/>
      <c r="S645" s="68"/>
      <c r="T645" s="68"/>
      <c r="U645" s="68"/>
      <c r="V645" s="68"/>
      <c r="W645" s="68"/>
      <c r="X645" s="68"/>
      <c r="Y645" s="68"/>
      <c r="Z645" s="68"/>
      <c r="AA645" s="68"/>
      <c r="AB645" s="68"/>
      <c r="AC645" s="68"/>
      <c r="AD645" s="68"/>
      <c r="AE645" s="68"/>
      <c r="AF645" s="68"/>
      <c r="AG645" s="68"/>
      <c r="AH645" s="68"/>
      <c r="AI645" s="68"/>
      <c r="AJ645" s="68"/>
      <c r="AK645" s="68"/>
      <c r="AL645" s="68"/>
    </row>
    <row r="646" spans="1:38" ht="12.75" customHeight="1" x14ac:dyDescent="0.2">
      <c r="A646" s="68"/>
      <c r="P646" s="68"/>
      <c r="Q646" s="68"/>
      <c r="R646" s="68"/>
      <c r="S646" s="68"/>
      <c r="T646" s="68"/>
      <c r="U646" s="68"/>
      <c r="V646" s="68"/>
      <c r="W646" s="68"/>
      <c r="X646" s="68"/>
      <c r="Y646" s="68"/>
      <c r="Z646" s="68"/>
      <c r="AA646" s="68"/>
      <c r="AB646" s="68"/>
      <c r="AC646" s="68"/>
      <c r="AD646" s="68"/>
      <c r="AE646" s="68"/>
      <c r="AF646" s="68"/>
      <c r="AG646" s="68"/>
      <c r="AH646" s="68"/>
      <c r="AI646" s="68"/>
      <c r="AJ646" s="68"/>
      <c r="AK646" s="68"/>
      <c r="AL646" s="68"/>
    </row>
    <row r="647" spans="1:38" ht="12.75" customHeight="1" x14ac:dyDescent="0.2">
      <c r="A647" s="68"/>
      <c r="P647" s="68"/>
      <c r="Q647" s="68"/>
      <c r="R647" s="68"/>
      <c r="S647" s="68"/>
      <c r="T647" s="68"/>
      <c r="U647" s="68"/>
      <c r="V647" s="68"/>
      <c r="W647" s="68"/>
      <c r="X647" s="68"/>
      <c r="Y647" s="68"/>
      <c r="Z647" s="68"/>
      <c r="AA647" s="68"/>
      <c r="AB647" s="68"/>
      <c r="AC647" s="68"/>
      <c r="AD647" s="68"/>
      <c r="AE647" s="68"/>
      <c r="AF647" s="68"/>
      <c r="AG647" s="68"/>
      <c r="AH647" s="68"/>
      <c r="AI647" s="68"/>
      <c r="AJ647" s="68"/>
      <c r="AK647" s="68"/>
      <c r="AL647" s="68"/>
    </row>
    <row r="648" spans="1:38" ht="12.75" customHeight="1" x14ac:dyDescent="0.2">
      <c r="A648" s="68"/>
      <c r="P648" s="68"/>
      <c r="Q648" s="68"/>
      <c r="R648" s="68"/>
      <c r="S648" s="68"/>
      <c r="T648" s="68"/>
      <c r="U648" s="68"/>
      <c r="V648" s="68"/>
      <c r="W648" s="68"/>
      <c r="X648" s="68"/>
      <c r="Y648" s="68"/>
      <c r="Z648" s="68"/>
      <c r="AA648" s="68"/>
      <c r="AB648" s="68"/>
      <c r="AC648" s="68"/>
      <c r="AD648" s="68"/>
      <c r="AE648" s="68"/>
      <c r="AF648" s="68"/>
      <c r="AG648" s="68"/>
      <c r="AH648" s="68"/>
      <c r="AI648" s="68"/>
      <c r="AJ648" s="68"/>
      <c r="AK648" s="68"/>
      <c r="AL648" s="68"/>
    </row>
    <row r="649" spans="1:38" ht="12.75" customHeight="1" x14ac:dyDescent="0.2">
      <c r="A649" s="68"/>
      <c r="P649" s="68"/>
      <c r="Q649" s="68"/>
      <c r="R649" s="68"/>
      <c r="S649" s="68"/>
      <c r="T649" s="68"/>
      <c r="U649" s="68"/>
      <c r="V649" s="68"/>
      <c r="W649" s="68"/>
      <c r="X649" s="68"/>
      <c r="Y649" s="68"/>
      <c r="Z649" s="68"/>
      <c r="AA649" s="68"/>
      <c r="AB649" s="68"/>
      <c r="AC649" s="68"/>
      <c r="AD649" s="68"/>
      <c r="AE649" s="68"/>
      <c r="AF649" s="68"/>
      <c r="AG649" s="68"/>
      <c r="AH649" s="68"/>
      <c r="AI649" s="68"/>
      <c r="AJ649" s="68"/>
      <c r="AK649" s="68"/>
      <c r="AL649" s="68"/>
    </row>
    <row r="650" spans="1:38" ht="12.75" customHeight="1" x14ac:dyDescent="0.2">
      <c r="A650" s="68"/>
      <c r="P650" s="68"/>
      <c r="Q650" s="68"/>
      <c r="R650" s="68"/>
      <c r="S650" s="68"/>
      <c r="T650" s="68"/>
      <c r="U650" s="68"/>
      <c r="V650" s="68"/>
      <c r="W650" s="68"/>
      <c r="X650" s="68"/>
      <c r="Y650" s="68"/>
      <c r="Z650" s="68"/>
      <c r="AA650" s="68"/>
      <c r="AB650" s="68"/>
      <c r="AC650" s="68"/>
      <c r="AD650" s="68"/>
      <c r="AE650" s="68"/>
      <c r="AF650" s="68"/>
      <c r="AG650" s="68"/>
      <c r="AH650" s="68"/>
      <c r="AI650" s="68"/>
      <c r="AJ650" s="68"/>
      <c r="AK650" s="68"/>
      <c r="AL650" s="68"/>
    </row>
    <row r="651" spans="1:38" ht="12.75" customHeight="1" x14ac:dyDescent="0.2">
      <c r="A651" s="68"/>
      <c r="P651" s="68"/>
      <c r="Q651" s="68"/>
      <c r="R651" s="68"/>
      <c r="S651" s="68"/>
      <c r="T651" s="68"/>
      <c r="U651" s="68"/>
      <c r="V651" s="68"/>
      <c r="W651" s="68"/>
      <c r="X651" s="68"/>
      <c r="Y651" s="68"/>
      <c r="Z651" s="68"/>
      <c r="AA651" s="68"/>
      <c r="AB651" s="68"/>
      <c r="AC651" s="68"/>
      <c r="AD651" s="68"/>
      <c r="AE651" s="68"/>
      <c r="AF651" s="68"/>
      <c r="AG651" s="68"/>
      <c r="AH651" s="68"/>
      <c r="AI651" s="68"/>
      <c r="AJ651" s="68"/>
      <c r="AK651" s="68"/>
      <c r="AL651" s="68"/>
    </row>
    <row r="652" spans="1:38" ht="12.75" customHeight="1" x14ac:dyDescent="0.2">
      <c r="A652" s="68"/>
      <c r="P652" s="68"/>
      <c r="Q652" s="68"/>
      <c r="R652" s="68"/>
      <c r="S652" s="68"/>
      <c r="T652" s="68"/>
      <c r="U652" s="68"/>
      <c r="V652" s="68"/>
      <c r="W652" s="68"/>
      <c r="X652" s="68"/>
      <c r="Y652" s="68"/>
      <c r="Z652" s="68"/>
      <c r="AA652" s="68"/>
      <c r="AB652" s="68"/>
      <c r="AC652" s="68"/>
      <c r="AD652" s="68"/>
      <c r="AE652" s="68"/>
      <c r="AF652" s="68"/>
      <c r="AG652" s="68"/>
      <c r="AH652" s="68"/>
      <c r="AI652" s="68"/>
      <c r="AJ652" s="68"/>
      <c r="AK652" s="68"/>
      <c r="AL652" s="68"/>
    </row>
    <row r="653" spans="1:38" ht="12.75" customHeight="1" x14ac:dyDescent="0.2">
      <c r="A653" s="68"/>
      <c r="P653" s="68"/>
      <c r="Q653" s="68"/>
      <c r="R653" s="68"/>
      <c r="S653" s="68"/>
      <c r="T653" s="68"/>
      <c r="U653" s="68"/>
      <c r="V653" s="68"/>
      <c r="W653" s="68"/>
      <c r="X653" s="68"/>
      <c r="Y653" s="68"/>
      <c r="Z653" s="68"/>
      <c r="AA653" s="68"/>
      <c r="AB653" s="68"/>
      <c r="AC653" s="68"/>
      <c r="AD653" s="68"/>
      <c r="AE653" s="68"/>
      <c r="AF653" s="68"/>
      <c r="AG653" s="68"/>
      <c r="AH653" s="68"/>
      <c r="AI653" s="68"/>
      <c r="AJ653" s="68"/>
      <c r="AK653" s="68"/>
      <c r="AL653" s="68"/>
    </row>
    <row r="654" spans="1:38" ht="12.75" customHeight="1" x14ac:dyDescent="0.2">
      <c r="A654" s="68"/>
      <c r="P654" s="68"/>
      <c r="Q654" s="68"/>
      <c r="R654" s="68"/>
      <c r="S654" s="68"/>
      <c r="T654" s="68"/>
      <c r="U654" s="68"/>
      <c r="V654" s="68"/>
      <c r="W654" s="68"/>
      <c r="X654" s="68"/>
      <c r="Y654" s="68"/>
      <c r="Z654" s="68"/>
      <c r="AA654" s="68"/>
      <c r="AB654" s="68"/>
      <c r="AC654" s="68"/>
      <c r="AD654" s="68"/>
      <c r="AE654" s="68"/>
      <c r="AF654" s="68"/>
      <c r="AG654" s="68"/>
      <c r="AH654" s="68"/>
      <c r="AI654" s="68"/>
      <c r="AJ654" s="68"/>
      <c r="AK654" s="68"/>
      <c r="AL654" s="68"/>
    </row>
    <row r="655" spans="1:38" ht="12.75" customHeight="1" x14ac:dyDescent="0.2">
      <c r="A655" s="68"/>
      <c r="P655" s="68"/>
      <c r="Q655" s="68"/>
      <c r="R655" s="68"/>
      <c r="S655" s="68"/>
      <c r="T655" s="68"/>
      <c r="U655" s="68"/>
      <c r="V655" s="68"/>
      <c r="W655" s="68"/>
      <c r="X655" s="68"/>
      <c r="Y655" s="68"/>
      <c r="Z655" s="68"/>
      <c r="AA655" s="68"/>
      <c r="AB655" s="68"/>
      <c r="AC655" s="68"/>
      <c r="AD655" s="68"/>
      <c r="AE655" s="68"/>
      <c r="AF655" s="68"/>
      <c r="AG655" s="68"/>
      <c r="AH655" s="68"/>
      <c r="AI655" s="68"/>
      <c r="AJ655" s="68"/>
      <c r="AK655" s="68"/>
      <c r="AL655" s="68"/>
    </row>
    <row r="656" spans="1:38" ht="12.75" customHeight="1" x14ac:dyDescent="0.2">
      <c r="A656" s="68"/>
      <c r="P656" s="68"/>
      <c r="Q656" s="68"/>
      <c r="R656" s="68"/>
      <c r="S656" s="68"/>
      <c r="T656" s="68"/>
      <c r="U656" s="68"/>
      <c r="V656" s="68"/>
      <c r="W656" s="68"/>
      <c r="X656" s="68"/>
      <c r="Y656" s="68"/>
      <c r="Z656" s="68"/>
      <c r="AA656" s="68"/>
      <c r="AB656" s="68"/>
      <c r="AC656" s="68"/>
      <c r="AD656" s="68"/>
      <c r="AE656" s="68"/>
      <c r="AF656" s="68"/>
      <c r="AG656" s="68"/>
      <c r="AH656" s="68"/>
      <c r="AI656" s="68"/>
      <c r="AJ656" s="68"/>
      <c r="AK656" s="68"/>
      <c r="AL656" s="68"/>
    </row>
    <row r="657" spans="1:38" ht="12.75" customHeight="1" x14ac:dyDescent="0.2">
      <c r="A657" s="68"/>
      <c r="P657" s="68"/>
      <c r="Q657" s="68"/>
      <c r="R657" s="68"/>
      <c r="S657" s="68"/>
      <c r="T657" s="68"/>
      <c r="U657" s="68"/>
      <c r="V657" s="68"/>
      <c r="W657" s="68"/>
      <c r="X657" s="68"/>
      <c r="Y657" s="68"/>
      <c r="Z657" s="68"/>
      <c r="AA657" s="68"/>
      <c r="AB657" s="68"/>
      <c r="AC657" s="68"/>
      <c r="AD657" s="68"/>
      <c r="AE657" s="68"/>
      <c r="AF657" s="68"/>
      <c r="AG657" s="68"/>
      <c r="AH657" s="68"/>
      <c r="AI657" s="68"/>
      <c r="AJ657" s="68"/>
      <c r="AK657" s="68"/>
      <c r="AL657" s="68"/>
    </row>
    <row r="658" spans="1:38" ht="12.75" customHeight="1" x14ac:dyDescent="0.2">
      <c r="A658" s="68"/>
      <c r="P658" s="68"/>
      <c r="Q658" s="68"/>
      <c r="R658" s="68"/>
      <c r="S658" s="68"/>
      <c r="T658" s="68"/>
      <c r="U658" s="68"/>
      <c r="V658" s="68"/>
      <c r="W658" s="68"/>
      <c r="X658" s="68"/>
      <c r="Y658" s="68"/>
      <c r="Z658" s="68"/>
      <c r="AA658" s="68"/>
      <c r="AB658" s="68"/>
      <c r="AC658" s="68"/>
      <c r="AD658" s="68"/>
      <c r="AE658" s="68"/>
      <c r="AF658" s="68"/>
      <c r="AG658" s="68"/>
      <c r="AH658" s="68"/>
      <c r="AI658" s="68"/>
      <c r="AJ658" s="68"/>
      <c r="AK658" s="68"/>
      <c r="AL658" s="68"/>
    </row>
    <row r="659" spans="1:38" ht="12.75" customHeight="1" x14ac:dyDescent="0.2">
      <c r="A659" s="68"/>
      <c r="P659" s="68"/>
      <c r="Q659" s="68"/>
      <c r="R659" s="68"/>
      <c r="S659" s="68"/>
      <c r="T659" s="68"/>
      <c r="U659" s="68"/>
      <c r="V659" s="68"/>
      <c r="W659" s="68"/>
      <c r="X659" s="68"/>
      <c r="Y659" s="68"/>
      <c r="Z659" s="68"/>
      <c r="AA659" s="68"/>
      <c r="AB659" s="68"/>
      <c r="AC659" s="68"/>
      <c r="AD659" s="68"/>
      <c r="AE659" s="68"/>
      <c r="AF659" s="68"/>
      <c r="AG659" s="68"/>
      <c r="AH659" s="68"/>
      <c r="AI659" s="68"/>
      <c r="AJ659" s="68"/>
      <c r="AK659" s="68"/>
      <c r="AL659" s="68"/>
    </row>
    <row r="660" spans="1:38" ht="12.75" customHeight="1" x14ac:dyDescent="0.2">
      <c r="A660" s="68"/>
      <c r="P660" s="68"/>
      <c r="Q660" s="68"/>
      <c r="R660" s="68"/>
      <c r="S660" s="68"/>
      <c r="T660" s="68"/>
      <c r="U660" s="68"/>
      <c r="V660" s="68"/>
      <c r="W660" s="68"/>
      <c r="X660" s="68"/>
      <c r="Y660" s="68"/>
      <c r="Z660" s="68"/>
      <c r="AA660" s="68"/>
      <c r="AB660" s="68"/>
      <c r="AC660" s="68"/>
      <c r="AD660" s="68"/>
      <c r="AE660" s="68"/>
      <c r="AF660" s="68"/>
      <c r="AG660" s="68"/>
      <c r="AH660" s="68"/>
      <c r="AI660" s="68"/>
      <c r="AJ660" s="68"/>
      <c r="AK660" s="68"/>
      <c r="AL660" s="68"/>
    </row>
    <row r="661" spans="1:38" ht="12.75" customHeight="1" x14ac:dyDescent="0.2">
      <c r="A661" s="68"/>
      <c r="P661" s="68"/>
      <c r="Q661" s="68"/>
      <c r="R661" s="68"/>
      <c r="S661" s="68"/>
      <c r="T661" s="68"/>
      <c r="U661" s="68"/>
      <c r="V661" s="68"/>
      <c r="W661" s="68"/>
      <c r="X661" s="68"/>
      <c r="Y661" s="68"/>
      <c r="Z661" s="68"/>
      <c r="AA661" s="68"/>
      <c r="AB661" s="68"/>
      <c r="AC661" s="68"/>
      <c r="AD661" s="68"/>
      <c r="AE661" s="68"/>
      <c r="AF661" s="68"/>
      <c r="AG661" s="68"/>
      <c r="AH661" s="68"/>
      <c r="AI661" s="68"/>
      <c r="AJ661" s="68"/>
      <c r="AK661" s="68"/>
      <c r="AL661" s="68"/>
    </row>
    <row r="662" spans="1:38" ht="12.75" customHeight="1" x14ac:dyDescent="0.2">
      <c r="A662" s="68"/>
      <c r="P662" s="68"/>
      <c r="Q662" s="68"/>
      <c r="R662" s="68"/>
      <c r="S662" s="68"/>
      <c r="T662" s="68"/>
      <c r="U662" s="68"/>
      <c r="V662" s="68"/>
      <c r="W662" s="68"/>
      <c r="X662" s="68"/>
      <c r="Y662" s="68"/>
      <c r="Z662" s="68"/>
      <c r="AA662" s="68"/>
      <c r="AB662" s="68"/>
      <c r="AC662" s="68"/>
      <c r="AD662" s="68"/>
      <c r="AE662" s="68"/>
      <c r="AF662" s="68"/>
      <c r="AG662" s="68"/>
      <c r="AH662" s="68"/>
      <c r="AI662" s="68"/>
      <c r="AJ662" s="68"/>
      <c r="AK662" s="68"/>
      <c r="AL662" s="68"/>
    </row>
    <row r="663" spans="1:38" ht="12.75" customHeight="1" x14ac:dyDescent="0.2">
      <c r="A663" s="68"/>
      <c r="P663" s="68"/>
      <c r="Q663" s="68"/>
      <c r="R663" s="68"/>
      <c r="S663" s="68"/>
      <c r="T663" s="68"/>
      <c r="U663" s="68"/>
      <c r="V663" s="68"/>
      <c r="W663" s="68"/>
      <c r="X663" s="68"/>
      <c r="Y663" s="68"/>
      <c r="Z663" s="68"/>
      <c r="AA663" s="68"/>
      <c r="AB663" s="68"/>
      <c r="AC663" s="68"/>
      <c r="AD663" s="68"/>
      <c r="AE663" s="68"/>
      <c r="AF663" s="68"/>
      <c r="AG663" s="68"/>
      <c r="AH663" s="68"/>
      <c r="AI663" s="68"/>
      <c r="AJ663" s="68"/>
      <c r="AK663" s="68"/>
      <c r="AL663" s="68"/>
    </row>
    <row r="664" spans="1:38" ht="12.75" customHeight="1" x14ac:dyDescent="0.2">
      <c r="A664" s="68"/>
      <c r="P664" s="68"/>
      <c r="Q664" s="68"/>
      <c r="R664" s="68"/>
      <c r="S664" s="68"/>
      <c r="T664" s="68"/>
      <c r="U664" s="68"/>
      <c r="V664" s="68"/>
      <c r="W664" s="68"/>
      <c r="X664" s="68"/>
      <c r="Y664" s="68"/>
      <c r="Z664" s="68"/>
      <c r="AA664" s="68"/>
      <c r="AB664" s="68"/>
      <c r="AC664" s="68"/>
      <c r="AD664" s="68"/>
      <c r="AE664" s="68"/>
      <c r="AF664" s="68"/>
      <c r="AG664" s="68"/>
      <c r="AH664" s="68"/>
      <c r="AI664" s="68"/>
      <c r="AJ664" s="68"/>
      <c r="AK664" s="68"/>
      <c r="AL664" s="68"/>
    </row>
    <row r="665" spans="1:38" ht="12.75" customHeight="1" x14ac:dyDescent="0.2">
      <c r="A665" s="68"/>
      <c r="P665" s="68"/>
      <c r="Q665" s="68"/>
      <c r="R665" s="68"/>
      <c r="S665" s="68"/>
      <c r="T665" s="68"/>
      <c r="U665" s="68"/>
      <c r="V665" s="68"/>
      <c r="W665" s="68"/>
      <c r="X665" s="68"/>
      <c r="Y665" s="68"/>
      <c r="Z665" s="68"/>
      <c r="AA665" s="68"/>
      <c r="AB665" s="68"/>
      <c r="AC665" s="68"/>
      <c r="AD665" s="68"/>
      <c r="AE665" s="68"/>
      <c r="AF665" s="68"/>
      <c r="AG665" s="68"/>
      <c r="AH665" s="68"/>
      <c r="AI665" s="68"/>
      <c r="AJ665" s="68"/>
      <c r="AK665" s="68"/>
      <c r="AL665" s="68"/>
    </row>
    <row r="666" spans="1:38" ht="12.75" customHeight="1" x14ac:dyDescent="0.2">
      <c r="A666" s="68"/>
      <c r="P666" s="68"/>
      <c r="Q666" s="68"/>
      <c r="R666" s="68"/>
      <c r="S666" s="68"/>
      <c r="T666" s="68"/>
      <c r="U666" s="68"/>
      <c r="V666" s="68"/>
      <c r="W666" s="68"/>
      <c r="X666" s="68"/>
      <c r="Y666" s="68"/>
      <c r="Z666" s="68"/>
      <c r="AA666" s="68"/>
      <c r="AB666" s="68"/>
      <c r="AC666" s="68"/>
      <c r="AD666" s="68"/>
      <c r="AE666" s="68"/>
      <c r="AF666" s="68"/>
      <c r="AG666" s="68"/>
      <c r="AH666" s="68"/>
      <c r="AI666" s="68"/>
      <c r="AJ666" s="68"/>
      <c r="AK666" s="68"/>
      <c r="AL666" s="68"/>
    </row>
    <row r="667" spans="1:38" ht="12.75" customHeight="1" x14ac:dyDescent="0.2">
      <c r="A667" s="68"/>
      <c r="P667" s="68"/>
      <c r="Q667" s="68"/>
      <c r="R667" s="68"/>
      <c r="S667" s="68"/>
      <c r="T667" s="68"/>
      <c r="U667" s="68"/>
      <c r="V667" s="68"/>
      <c r="W667" s="68"/>
      <c r="X667" s="68"/>
      <c r="Y667" s="68"/>
      <c r="Z667" s="68"/>
      <c r="AA667" s="68"/>
      <c r="AB667" s="68"/>
      <c r="AC667" s="68"/>
      <c r="AD667" s="68"/>
      <c r="AE667" s="68"/>
      <c r="AF667" s="68"/>
      <c r="AG667" s="68"/>
      <c r="AH667" s="68"/>
      <c r="AI667" s="68"/>
      <c r="AJ667" s="68"/>
      <c r="AK667" s="68"/>
      <c r="AL667" s="68"/>
    </row>
    <row r="668" spans="1:38" ht="12.75" customHeight="1" x14ac:dyDescent="0.2">
      <c r="A668" s="68"/>
      <c r="P668" s="68"/>
      <c r="Q668" s="68"/>
      <c r="R668" s="68"/>
      <c r="S668" s="68"/>
      <c r="T668" s="68"/>
      <c r="U668" s="68"/>
      <c r="V668" s="68"/>
      <c r="W668" s="68"/>
      <c r="X668" s="68"/>
      <c r="Y668" s="68"/>
      <c r="Z668" s="68"/>
      <c r="AA668" s="68"/>
      <c r="AB668" s="68"/>
      <c r="AC668" s="68"/>
      <c r="AD668" s="68"/>
      <c r="AE668" s="68"/>
      <c r="AF668" s="68"/>
      <c r="AG668" s="68"/>
      <c r="AH668" s="68"/>
      <c r="AI668" s="68"/>
      <c r="AJ668" s="68"/>
      <c r="AK668" s="68"/>
      <c r="AL668" s="68"/>
    </row>
    <row r="669" spans="1:38" ht="12.75" customHeight="1" x14ac:dyDescent="0.2">
      <c r="A669" s="68"/>
      <c r="P669" s="68"/>
      <c r="Q669" s="68"/>
      <c r="R669" s="68"/>
      <c r="S669" s="68"/>
      <c r="T669" s="68"/>
      <c r="U669" s="68"/>
      <c r="V669" s="68"/>
      <c r="W669" s="68"/>
      <c r="X669" s="68"/>
      <c r="Y669" s="68"/>
      <c r="Z669" s="68"/>
      <c r="AA669" s="68"/>
      <c r="AB669" s="68"/>
      <c r="AC669" s="68"/>
      <c r="AD669" s="68"/>
      <c r="AE669" s="68"/>
      <c r="AF669" s="68"/>
      <c r="AG669" s="68"/>
      <c r="AH669" s="68"/>
      <c r="AI669" s="68"/>
      <c r="AJ669" s="68"/>
      <c r="AK669" s="68"/>
      <c r="AL669" s="68"/>
    </row>
    <row r="670" spans="1:38" ht="12.75" customHeight="1" x14ac:dyDescent="0.2">
      <c r="A670" s="68"/>
      <c r="P670" s="68"/>
      <c r="Q670" s="68"/>
      <c r="R670" s="68"/>
      <c r="S670" s="68"/>
      <c r="T670" s="68"/>
      <c r="U670" s="68"/>
      <c r="V670" s="68"/>
      <c r="W670" s="68"/>
      <c r="X670" s="68"/>
      <c r="Y670" s="68"/>
      <c r="Z670" s="68"/>
      <c r="AA670" s="68"/>
      <c r="AB670" s="68"/>
      <c r="AC670" s="68"/>
      <c r="AD670" s="68"/>
      <c r="AE670" s="68"/>
      <c r="AF670" s="68"/>
      <c r="AG670" s="68"/>
      <c r="AH670" s="68"/>
      <c r="AI670" s="68"/>
      <c r="AJ670" s="68"/>
      <c r="AK670" s="68"/>
      <c r="AL670" s="68"/>
    </row>
    <row r="671" spans="1:38" ht="12.75" customHeight="1" x14ac:dyDescent="0.2">
      <c r="A671" s="68"/>
      <c r="P671" s="68"/>
      <c r="Q671" s="68"/>
      <c r="R671" s="68"/>
      <c r="S671" s="68"/>
      <c r="T671" s="68"/>
      <c r="U671" s="68"/>
      <c r="V671" s="68"/>
      <c r="W671" s="68"/>
      <c r="X671" s="68"/>
      <c r="Y671" s="68"/>
      <c r="Z671" s="68"/>
      <c r="AA671" s="68"/>
      <c r="AB671" s="68"/>
      <c r="AC671" s="68"/>
      <c r="AD671" s="68"/>
      <c r="AE671" s="68"/>
      <c r="AF671" s="68"/>
      <c r="AG671" s="68"/>
      <c r="AH671" s="68"/>
      <c r="AI671" s="68"/>
      <c r="AJ671" s="68"/>
      <c r="AK671" s="68"/>
      <c r="AL671" s="68"/>
    </row>
    <row r="672" spans="1:38" ht="12.75" customHeight="1" x14ac:dyDescent="0.2">
      <c r="A672" s="68"/>
      <c r="P672" s="68"/>
      <c r="Q672" s="68"/>
      <c r="R672" s="68"/>
      <c r="S672" s="68"/>
      <c r="T672" s="68"/>
      <c r="U672" s="68"/>
      <c r="V672" s="68"/>
      <c r="W672" s="68"/>
      <c r="X672" s="68"/>
      <c r="Y672" s="68"/>
      <c r="Z672" s="68"/>
      <c r="AA672" s="68"/>
      <c r="AB672" s="68"/>
      <c r="AC672" s="68"/>
      <c r="AD672" s="68"/>
      <c r="AE672" s="68"/>
      <c r="AF672" s="68"/>
      <c r="AG672" s="68"/>
      <c r="AH672" s="68"/>
      <c r="AI672" s="68"/>
      <c r="AJ672" s="68"/>
      <c r="AK672" s="68"/>
      <c r="AL672" s="68"/>
    </row>
    <row r="673" spans="1:38" ht="12.75" customHeight="1" x14ac:dyDescent="0.2">
      <c r="A673" s="68"/>
      <c r="P673" s="68"/>
      <c r="Q673" s="68"/>
      <c r="R673" s="68"/>
      <c r="S673" s="68"/>
      <c r="T673" s="68"/>
      <c r="U673" s="68"/>
      <c r="V673" s="68"/>
      <c r="W673" s="68"/>
      <c r="X673" s="68"/>
      <c r="Y673" s="68"/>
      <c r="Z673" s="68"/>
      <c r="AA673" s="68"/>
      <c r="AB673" s="68"/>
      <c r="AC673" s="68"/>
      <c r="AD673" s="68"/>
      <c r="AE673" s="68"/>
      <c r="AF673" s="68"/>
      <c r="AG673" s="68"/>
      <c r="AH673" s="68"/>
      <c r="AI673" s="68"/>
      <c r="AJ673" s="68"/>
      <c r="AK673" s="68"/>
      <c r="AL673" s="68"/>
    </row>
    <row r="674" spans="1:38" ht="12.75" customHeight="1" x14ac:dyDescent="0.2">
      <c r="A674" s="68"/>
      <c r="P674" s="68"/>
      <c r="Q674" s="68"/>
      <c r="R674" s="68"/>
      <c r="S674" s="68"/>
      <c r="T674" s="68"/>
      <c r="U674" s="68"/>
      <c r="V674" s="68"/>
      <c r="W674" s="68"/>
      <c r="X674" s="68"/>
      <c r="Y674" s="68"/>
      <c r="Z674" s="68"/>
      <c r="AA674" s="68"/>
      <c r="AB674" s="68"/>
      <c r="AC674" s="68"/>
      <c r="AD674" s="68"/>
      <c r="AE674" s="68"/>
      <c r="AF674" s="68"/>
      <c r="AG674" s="68"/>
      <c r="AH674" s="68"/>
      <c r="AI674" s="68"/>
      <c r="AJ674" s="68"/>
      <c r="AK674" s="68"/>
      <c r="AL674" s="68"/>
    </row>
    <row r="675" spans="1:38" ht="12.75" customHeight="1" x14ac:dyDescent="0.2">
      <c r="A675" s="68"/>
      <c r="P675" s="68"/>
      <c r="Q675" s="68"/>
      <c r="R675" s="68"/>
      <c r="S675" s="68"/>
      <c r="T675" s="68"/>
      <c r="U675" s="68"/>
      <c r="V675" s="68"/>
      <c r="W675" s="68"/>
      <c r="X675" s="68"/>
      <c r="Y675" s="68"/>
      <c r="Z675" s="68"/>
      <c r="AA675" s="68"/>
      <c r="AB675" s="68"/>
      <c r="AC675" s="68"/>
      <c r="AD675" s="68"/>
      <c r="AE675" s="68"/>
      <c r="AF675" s="68"/>
      <c r="AG675" s="68"/>
      <c r="AH675" s="68"/>
      <c r="AI675" s="68"/>
      <c r="AJ675" s="68"/>
      <c r="AK675" s="68"/>
      <c r="AL675" s="68"/>
    </row>
    <row r="676" spans="1:38" ht="12.75" customHeight="1" x14ac:dyDescent="0.2">
      <c r="A676" s="68"/>
      <c r="P676" s="68"/>
      <c r="Q676" s="68"/>
      <c r="R676" s="68"/>
      <c r="S676" s="68"/>
      <c r="T676" s="68"/>
      <c r="U676" s="68"/>
      <c r="V676" s="68"/>
      <c r="W676" s="68"/>
      <c r="X676" s="68"/>
      <c r="Y676" s="68"/>
      <c r="Z676" s="68"/>
      <c r="AA676" s="68"/>
      <c r="AB676" s="68"/>
      <c r="AC676" s="68"/>
      <c r="AD676" s="68"/>
      <c r="AE676" s="68"/>
      <c r="AF676" s="68"/>
      <c r="AG676" s="68"/>
      <c r="AH676" s="68"/>
      <c r="AI676" s="68"/>
      <c r="AJ676" s="68"/>
      <c r="AK676" s="68"/>
      <c r="AL676" s="68"/>
    </row>
    <row r="677" spans="1:38" ht="12.75" customHeight="1" x14ac:dyDescent="0.2">
      <c r="A677" s="68"/>
      <c r="P677" s="68"/>
      <c r="Q677" s="68"/>
      <c r="R677" s="68"/>
      <c r="S677" s="68"/>
      <c r="T677" s="68"/>
      <c r="U677" s="68"/>
      <c r="V677" s="68"/>
      <c r="W677" s="68"/>
      <c r="X677" s="68"/>
      <c r="Y677" s="68"/>
      <c r="Z677" s="68"/>
      <c r="AA677" s="68"/>
      <c r="AB677" s="68"/>
      <c r="AC677" s="68"/>
      <c r="AD677" s="68"/>
      <c r="AE677" s="68"/>
      <c r="AF677" s="68"/>
      <c r="AG677" s="68"/>
      <c r="AH677" s="68"/>
      <c r="AI677" s="68"/>
      <c r="AJ677" s="68"/>
      <c r="AK677" s="68"/>
      <c r="AL677" s="68"/>
    </row>
    <row r="678" spans="1:38" ht="12.75" customHeight="1" x14ac:dyDescent="0.2">
      <c r="A678" s="68"/>
      <c r="P678" s="68"/>
      <c r="Q678" s="68"/>
      <c r="R678" s="68"/>
      <c r="S678" s="68"/>
      <c r="T678" s="68"/>
      <c r="U678" s="68"/>
      <c r="V678" s="68"/>
      <c r="W678" s="68"/>
      <c r="X678" s="68"/>
      <c r="Y678" s="68"/>
      <c r="Z678" s="68"/>
      <c r="AA678" s="68"/>
      <c r="AB678" s="68"/>
      <c r="AC678" s="68"/>
      <c r="AD678" s="68"/>
      <c r="AE678" s="68"/>
      <c r="AF678" s="68"/>
      <c r="AG678" s="68"/>
      <c r="AH678" s="68"/>
      <c r="AI678" s="68"/>
      <c r="AJ678" s="68"/>
      <c r="AK678" s="68"/>
      <c r="AL678" s="68"/>
    </row>
    <row r="679" spans="1:38" ht="12.75" customHeight="1" x14ac:dyDescent="0.2">
      <c r="A679" s="68"/>
      <c r="P679" s="68"/>
      <c r="Q679" s="68"/>
      <c r="R679" s="68"/>
      <c r="S679" s="68"/>
      <c r="T679" s="68"/>
      <c r="U679" s="68"/>
      <c r="V679" s="68"/>
      <c r="W679" s="68"/>
      <c r="X679" s="68"/>
      <c r="Y679" s="68"/>
      <c r="Z679" s="68"/>
      <c r="AA679" s="68"/>
      <c r="AB679" s="68"/>
      <c r="AC679" s="68"/>
      <c r="AD679" s="68"/>
      <c r="AE679" s="68"/>
      <c r="AF679" s="68"/>
      <c r="AG679" s="68"/>
      <c r="AH679" s="68"/>
      <c r="AI679" s="68"/>
      <c r="AJ679" s="68"/>
      <c r="AK679" s="68"/>
      <c r="AL679" s="68"/>
    </row>
    <row r="680" spans="1:38" ht="12.75" customHeight="1" x14ac:dyDescent="0.2">
      <c r="A680" s="68"/>
      <c r="P680" s="68"/>
      <c r="Q680" s="68"/>
      <c r="R680" s="68"/>
      <c r="S680" s="68"/>
      <c r="T680" s="68"/>
      <c r="U680" s="68"/>
      <c r="V680" s="68"/>
      <c r="W680" s="68"/>
      <c r="X680" s="68"/>
      <c r="Y680" s="68"/>
      <c r="Z680" s="68"/>
      <c r="AA680" s="68"/>
      <c r="AB680" s="68"/>
      <c r="AC680" s="68"/>
      <c r="AD680" s="68"/>
      <c r="AE680" s="68"/>
      <c r="AF680" s="68"/>
      <c r="AG680" s="68"/>
      <c r="AH680" s="68"/>
      <c r="AI680" s="68"/>
      <c r="AJ680" s="68"/>
      <c r="AK680" s="68"/>
      <c r="AL680" s="68"/>
    </row>
    <row r="681" spans="1:38" ht="12.75" customHeight="1" x14ac:dyDescent="0.2">
      <c r="A681" s="68"/>
      <c r="P681" s="68"/>
      <c r="Q681" s="68"/>
      <c r="R681" s="68"/>
      <c r="S681" s="68"/>
      <c r="T681" s="68"/>
      <c r="U681" s="68"/>
      <c r="V681" s="68"/>
      <c r="W681" s="68"/>
      <c r="X681" s="68"/>
      <c r="Y681" s="68"/>
      <c r="Z681" s="68"/>
      <c r="AA681" s="68"/>
      <c r="AB681" s="68"/>
      <c r="AC681" s="68"/>
      <c r="AD681" s="68"/>
      <c r="AE681" s="68"/>
      <c r="AF681" s="68"/>
      <c r="AG681" s="68"/>
      <c r="AH681" s="68"/>
      <c r="AI681" s="68"/>
      <c r="AJ681" s="68"/>
      <c r="AK681" s="68"/>
      <c r="AL681" s="68"/>
    </row>
    <row r="682" spans="1:38" ht="12.75" customHeight="1" x14ac:dyDescent="0.2">
      <c r="A682" s="68"/>
      <c r="P682" s="68"/>
      <c r="Q682" s="68"/>
      <c r="R682" s="68"/>
      <c r="S682" s="68"/>
      <c r="T682" s="68"/>
      <c r="U682" s="68"/>
      <c r="V682" s="68"/>
      <c r="W682" s="68"/>
      <c r="X682" s="68"/>
      <c r="Y682" s="68"/>
      <c r="Z682" s="68"/>
      <c r="AA682" s="68"/>
      <c r="AB682" s="68"/>
      <c r="AC682" s="68"/>
      <c r="AD682" s="68"/>
      <c r="AE682" s="68"/>
      <c r="AF682" s="68"/>
      <c r="AG682" s="68"/>
      <c r="AH682" s="68"/>
      <c r="AI682" s="68"/>
      <c r="AJ682" s="68"/>
      <c r="AK682" s="68"/>
      <c r="AL682" s="68"/>
    </row>
    <row r="683" spans="1:38" ht="12.75" customHeight="1" x14ac:dyDescent="0.2">
      <c r="A683" s="68"/>
      <c r="P683" s="68"/>
      <c r="Q683" s="68"/>
      <c r="R683" s="68"/>
      <c r="S683" s="68"/>
      <c r="T683" s="68"/>
      <c r="U683" s="68"/>
      <c r="V683" s="68"/>
      <c r="W683" s="68"/>
      <c r="X683" s="68"/>
      <c r="Y683" s="68"/>
      <c r="Z683" s="68"/>
      <c r="AA683" s="68"/>
      <c r="AB683" s="68"/>
      <c r="AC683" s="68"/>
      <c r="AD683" s="68"/>
      <c r="AE683" s="68"/>
      <c r="AF683" s="68"/>
      <c r="AG683" s="68"/>
      <c r="AH683" s="68"/>
      <c r="AI683" s="68"/>
      <c r="AJ683" s="68"/>
      <c r="AK683" s="68"/>
      <c r="AL683" s="68"/>
    </row>
    <row r="684" spans="1:38" ht="12.75" customHeight="1" x14ac:dyDescent="0.2">
      <c r="A684" s="68"/>
      <c r="P684" s="68"/>
      <c r="Q684" s="68"/>
      <c r="R684" s="68"/>
      <c r="S684" s="68"/>
      <c r="T684" s="68"/>
      <c r="U684" s="68"/>
      <c r="V684" s="68"/>
      <c r="W684" s="68"/>
      <c r="X684" s="68"/>
      <c r="Y684" s="68"/>
      <c r="Z684" s="68"/>
      <c r="AA684" s="68"/>
      <c r="AB684" s="68"/>
      <c r="AC684" s="68"/>
      <c r="AD684" s="68"/>
      <c r="AE684" s="68"/>
      <c r="AF684" s="68"/>
      <c r="AG684" s="68"/>
      <c r="AH684" s="68"/>
      <c r="AI684" s="68"/>
      <c r="AJ684" s="68"/>
      <c r="AK684" s="68"/>
      <c r="AL684" s="68"/>
    </row>
    <row r="685" spans="1:38" ht="12.75" customHeight="1" x14ac:dyDescent="0.2">
      <c r="A685" s="68"/>
      <c r="P685" s="68"/>
      <c r="Q685" s="68"/>
      <c r="R685" s="68"/>
      <c r="S685" s="68"/>
      <c r="T685" s="68"/>
      <c r="U685" s="68"/>
      <c r="V685" s="68"/>
      <c r="W685" s="68"/>
      <c r="X685" s="68"/>
      <c r="Y685" s="68"/>
      <c r="Z685" s="68"/>
      <c r="AA685" s="68"/>
      <c r="AB685" s="68"/>
      <c r="AC685" s="68"/>
      <c r="AD685" s="68"/>
      <c r="AE685" s="68"/>
      <c r="AF685" s="68"/>
      <c r="AG685" s="68"/>
      <c r="AH685" s="68"/>
      <c r="AI685" s="68"/>
      <c r="AJ685" s="68"/>
      <c r="AK685" s="68"/>
      <c r="AL685" s="68"/>
    </row>
    <row r="686" spans="1:38" ht="12.75" customHeight="1" x14ac:dyDescent="0.2">
      <c r="A686" s="68"/>
      <c r="P686" s="68"/>
      <c r="Q686" s="68"/>
      <c r="R686" s="68"/>
      <c r="S686" s="68"/>
      <c r="T686" s="68"/>
      <c r="U686" s="68"/>
      <c r="V686" s="68"/>
      <c r="W686" s="68"/>
      <c r="X686" s="68"/>
      <c r="Y686" s="68"/>
      <c r="Z686" s="68"/>
      <c r="AA686" s="68"/>
      <c r="AB686" s="68"/>
      <c r="AC686" s="68"/>
      <c r="AD686" s="68"/>
      <c r="AE686" s="68"/>
      <c r="AF686" s="68"/>
      <c r="AG686" s="68"/>
      <c r="AH686" s="68"/>
      <c r="AI686" s="68"/>
      <c r="AJ686" s="68"/>
      <c r="AK686" s="68"/>
      <c r="AL686" s="68"/>
    </row>
    <row r="687" spans="1:38" ht="12.75" customHeight="1" x14ac:dyDescent="0.2">
      <c r="A687" s="68"/>
      <c r="P687" s="68"/>
      <c r="Q687" s="68"/>
      <c r="R687" s="68"/>
      <c r="S687" s="68"/>
      <c r="T687" s="68"/>
      <c r="U687" s="68"/>
      <c r="V687" s="68"/>
      <c r="W687" s="68"/>
      <c r="X687" s="68"/>
      <c r="Y687" s="68"/>
      <c r="Z687" s="68"/>
      <c r="AA687" s="68"/>
      <c r="AB687" s="68"/>
      <c r="AC687" s="68"/>
      <c r="AD687" s="68"/>
      <c r="AE687" s="68"/>
      <c r="AF687" s="68"/>
      <c r="AG687" s="68"/>
      <c r="AH687" s="68"/>
      <c r="AI687" s="68"/>
      <c r="AJ687" s="68"/>
      <c r="AK687" s="68"/>
      <c r="AL687" s="68"/>
    </row>
    <row r="688" spans="1:38" ht="12.75" customHeight="1" x14ac:dyDescent="0.2">
      <c r="A688" s="68"/>
      <c r="P688" s="68"/>
      <c r="Q688" s="68"/>
      <c r="R688" s="68"/>
      <c r="S688" s="68"/>
      <c r="T688" s="68"/>
      <c r="U688" s="68"/>
      <c r="V688" s="68"/>
      <c r="W688" s="68"/>
      <c r="X688" s="68"/>
      <c r="Y688" s="68"/>
      <c r="Z688" s="68"/>
      <c r="AA688" s="68"/>
      <c r="AB688" s="68"/>
      <c r="AC688" s="68"/>
      <c r="AD688" s="68"/>
      <c r="AE688" s="68"/>
      <c r="AF688" s="68"/>
      <c r="AG688" s="68"/>
      <c r="AH688" s="68"/>
      <c r="AI688" s="68"/>
      <c r="AJ688" s="68"/>
      <c r="AK688" s="68"/>
      <c r="AL688" s="68"/>
    </row>
    <row r="689" spans="1:38" ht="12.75" customHeight="1" x14ac:dyDescent="0.2">
      <c r="A689" s="68"/>
      <c r="P689" s="68"/>
      <c r="Q689" s="68"/>
      <c r="R689" s="68"/>
      <c r="S689" s="68"/>
      <c r="T689" s="68"/>
      <c r="U689" s="68"/>
      <c r="V689" s="68"/>
      <c r="W689" s="68"/>
      <c r="X689" s="68"/>
      <c r="Y689" s="68"/>
      <c r="Z689" s="68"/>
      <c r="AA689" s="68"/>
      <c r="AB689" s="68"/>
      <c r="AC689" s="68"/>
      <c r="AD689" s="68"/>
      <c r="AE689" s="68"/>
      <c r="AF689" s="68"/>
      <c r="AG689" s="68"/>
      <c r="AH689" s="68"/>
      <c r="AI689" s="68"/>
      <c r="AJ689" s="68"/>
      <c r="AK689" s="68"/>
      <c r="AL689" s="68"/>
    </row>
    <row r="690" spans="1:38" ht="12.75" customHeight="1" x14ac:dyDescent="0.2">
      <c r="A690" s="68"/>
      <c r="P690" s="68"/>
      <c r="Q690" s="68"/>
      <c r="R690" s="68"/>
      <c r="S690" s="68"/>
      <c r="T690" s="68"/>
      <c r="U690" s="68"/>
      <c r="V690" s="68"/>
      <c r="W690" s="68"/>
      <c r="X690" s="68"/>
      <c r="Y690" s="68"/>
      <c r="Z690" s="68"/>
      <c r="AA690" s="68"/>
      <c r="AB690" s="68"/>
      <c r="AC690" s="68"/>
      <c r="AD690" s="68"/>
      <c r="AE690" s="68"/>
      <c r="AF690" s="68"/>
      <c r="AG690" s="68"/>
      <c r="AH690" s="68"/>
      <c r="AI690" s="68"/>
      <c r="AJ690" s="68"/>
      <c r="AK690" s="68"/>
      <c r="AL690" s="68"/>
    </row>
    <row r="691" spans="1:38" ht="12.75" customHeight="1" x14ac:dyDescent="0.2">
      <c r="A691" s="68"/>
      <c r="P691" s="68"/>
      <c r="Q691" s="68"/>
      <c r="R691" s="68"/>
      <c r="S691" s="68"/>
      <c r="T691" s="68"/>
      <c r="U691" s="68"/>
      <c r="V691" s="68"/>
      <c r="W691" s="68"/>
      <c r="X691" s="68"/>
      <c r="Y691" s="68"/>
      <c r="Z691" s="68"/>
      <c r="AA691" s="68"/>
      <c r="AB691" s="68"/>
      <c r="AC691" s="68"/>
      <c r="AD691" s="68"/>
      <c r="AE691" s="68"/>
      <c r="AF691" s="68"/>
      <c r="AG691" s="68"/>
      <c r="AH691" s="68"/>
      <c r="AI691" s="68"/>
      <c r="AJ691" s="68"/>
      <c r="AK691" s="68"/>
      <c r="AL691" s="68"/>
    </row>
    <row r="692" spans="1:38" ht="12.75" customHeight="1" x14ac:dyDescent="0.2">
      <c r="A692" s="68"/>
      <c r="P692" s="68"/>
      <c r="Q692" s="68"/>
      <c r="R692" s="68"/>
      <c r="S692" s="68"/>
      <c r="T692" s="68"/>
      <c r="U692" s="68"/>
      <c r="V692" s="68"/>
      <c r="W692" s="68"/>
      <c r="X692" s="68"/>
      <c r="Y692" s="68"/>
      <c r="Z692" s="68"/>
      <c r="AA692" s="68"/>
      <c r="AB692" s="68"/>
      <c r="AC692" s="68"/>
      <c r="AD692" s="68"/>
      <c r="AE692" s="68"/>
      <c r="AF692" s="68"/>
      <c r="AG692" s="68"/>
      <c r="AH692" s="68"/>
      <c r="AI692" s="68"/>
      <c r="AJ692" s="68"/>
      <c r="AK692" s="68"/>
      <c r="AL692" s="68"/>
    </row>
    <row r="693" spans="1:38" ht="12.75" customHeight="1" x14ac:dyDescent="0.2">
      <c r="A693" s="68"/>
      <c r="P693" s="68"/>
      <c r="Q693" s="68"/>
      <c r="R693" s="68"/>
      <c r="S693" s="68"/>
      <c r="T693" s="68"/>
      <c r="U693" s="68"/>
      <c r="V693" s="68"/>
      <c r="W693" s="68"/>
      <c r="X693" s="68"/>
      <c r="Y693" s="68"/>
      <c r="Z693" s="68"/>
      <c r="AA693" s="68"/>
      <c r="AB693" s="68"/>
      <c r="AC693" s="68"/>
      <c r="AD693" s="68"/>
      <c r="AE693" s="68"/>
      <c r="AF693" s="68"/>
      <c r="AG693" s="68"/>
      <c r="AH693" s="68"/>
      <c r="AI693" s="68"/>
      <c r="AJ693" s="68"/>
      <c r="AK693" s="68"/>
      <c r="AL693" s="68"/>
    </row>
    <row r="694" spans="1:38" ht="12.75" customHeight="1" x14ac:dyDescent="0.2">
      <c r="A694" s="68"/>
      <c r="P694" s="68"/>
      <c r="Q694" s="68"/>
      <c r="R694" s="68"/>
      <c r="S694" s="68"/>
      <c r="T694" s="68"/>
      <c r="U694" s="68"/>
      <c r="V694" s="68"/>
      <c r="W694" s="68"/>
      <c r="X694" s="68"/>
      <c r="Y694" s="68"/>
      <c r="Z694" s="68"/>
      <c r="AA694" s="68"/>
      <c r="AB694" s="68"/>
      <c r="AC694" s="68"/>
      <c r="AD694" s="68"/>
      <c r="AE694" s="68"/>
      <c r="AF694" s="68"/>
      <c r="AG694" s="68"/>
      <c r="AH694" s="68"/>
      <c r="AI694" s="68"/>
      <c r="AJ694" s="68"/>
      <c r="AK694" s="68"/>
      <c r="AL694" s="68"/>
    </row>
    <row r="695" spans="1:38" ht="12.75" customHeight="1" x14ac:dyDescent="0.2">
      <c r="A695" s="68"/>
      <c r="P695" s="68"/>
      <c r="Q695" s="68"/>
      <c r="R695" s="68"/>
      <c r="S695" s="68"/>
      <c r="T695" s="68"/>
      <c r="U695" s="68"/>
      <c r="V695" s="68"/>
      <c r="W695" s="68"/>
      <c r="X695" s="68"/>
      <c r="Y695" s="68"/>
      <c r="Z695" s="68"/>
      <c r="AA695" s="68"/>
      <c r="AB695" s="68"/>
      <c r="AC695" s="68"/>
      <c r="AD695" s="68"/>
      <c r="AE695" s="68"/>
      <c r="AF695" s="68"/>
      <c r="AG695" s="68"/>
      <c r="AH695" s="68"/>
      <c r="AI695" s="68"/>
      <c r="AJ695" s="68"/>
      <c r="AK695" s="68"/>
      <c r="AL695" s="68"/>
    </row>
    <row r="696" spans="1:38" ht="12.75" customHeight="1" x14ac:dyDescent="0.2">
      <c r="A696" s="68"/>
      <c r="P696" s="68"/>
      <c r="Q696" s="68"/>
      <c r="R696" s="68"/>
      <c r="S696" s="68"/>
      <c r="T696" s="68"/>
      <c r="U696" s="68"/>
      <c r="V696" s="68"/>
      <c r="W696" s="68"/>
      <c r="X696" s="68"/>
      <c r="Y696" s="68"/>
      <c r="Z696" s="68"/>
      <c r="AA696" s="68"/>
      <c r="AB696" s="68"/>
      <c r="AC696" s="68"/>
      <c r="AD696" s="68"/>
      <c r="AE696" s="68"/>
      <c r="AF696" s="68"/>
      <c r="AG696" s="68"/>
      <c r="AH696" s="68"/>
      <c r="AI696" s="68"/>
      <c r="AJ696" s="68"/>
      <c r="AK696" s="68"/>
      <c r="AL696" s="68"/>
    </row>
    <row r="697" spans="1:38" ht="12.75" customHeight="1" x14ac:dyDescent="0.2">
      <c r="A697" s="68"/>
      <c r="P697" s="68"/>
      <c r="Q697" s="68"/>
      <c r="R697" s="68"/>
      <c r="S697" s="68"/>
      <c r="T697" s="68"/>
      <c r="U697" s="68"/>
      <c r="V697" s="68"/>
      <c r="W697" s="68"/>
      <c r="X697" s="68"/>
      <c r="Y697" s="68"/>
      <c r="Z697" s="68"/>
      <c r="AA697" s="68"/>
      <c r="AB697" s="68"/>
      <c r="AC697" s="68"/>
      <c r="AD697" s="68"/>
      <c r="AE697" s="68"/>
      <c r="AF697" s="68"/>
      <c r="AG697" s="68"/>
      <c r="AH697" s="68"/>
      <c r="AI697" s="68"/>
      <c r="AJ697" s="68"/>
      <c r="AK697" s="68"/>
      <c r="AL697" s="68"/>
    </row>
    <row r="698" spans="1:38" ht="12.75" customHeight="1" x14ac:dyDescent="0.2">
      <c r="A698" s="68"/>
      <c r="P698" s="68"/>
      <c r="Q698" s="68"/>
      <c r="R698" s="68"/>
      <c r="S698" s="68"/>
      <c r="T698" s="68"/>
      <c r="U698" s="68"/>
      <c r="V698" s="68"/>
      <c r="W698" s="68"/>
      <c r="X698" s="68"/>
      <c r="Y698" s="68"/>
      <c r="Z698" s="68"/>
      <c r="AA698" s="68"/>
      <c r="AB698" s="68"/>
      <c r="AC698" s="68"/>
      <c r="AD698" s="68"/>
      <c r="AE698" s="68"/>
      <c r="AF698" s="68"/>
      <c r="AG698" s="68"/>
      <c r="AH698" s="68"/>
      <c r="AI698" s="68"/>
      <c r="AJ698" s="68"/>
      <c r="AK698" s="68"/>
      <c r="AL698" s="68"/>
    </row>
    <row r="699" spans="1:38" ht="12.75" customHeight="1" x14ac:dyDescent="0.2">
      <c r="A699" s="68"/>
      <c r="P699" s="68"/>
      <c r="Q699" s="68"/>
      <c r="R699" s="68"/>
      <c r="S699" s="68"/>
      <c r="T699" s="68"/>
      <c r="U699" s="68"/>
      <c r="V699" s="68"/>
      <c r="W699" s="68"/>
      <c r="X699" s="68"/>
      <c r="Y699" s="68"/>
      <c r="Z699" s="68"/>
      <c r="AA699" s="68"/>
      <c r="AB699" s="68"/>
      <c r="AC699" s="68"/>
      <c r="AD699" s="68"/>
      <c r="AE699" s="68"/>
      <c r="AF699" s="68"/>
      <c r="AG699" s="68"/>
      <c r="AH699" s="68"/>
      <c r="AI699" s="68"/>
      <c r="AJ699" s="68"/>
      <c r="AK699" s="68"/>
      <c r="AL699" s="68"/>
    </row>
    <row r="700" spans="1:38" ht="12.75" customHeight="1" x14ac:dyDescent="0.2">
      <c r="A700" s="68"/>
      <c r="P700" s="68"/>
      <c r="Q700" s="68"/>
      <c r="R700" s="68"/>
      <c r="S700" s="68"/>
      <c r="T700" s="68"/>
      <c r="U700" s="68"/>
      <c r="V700" s="68"/>
      <c r="W700" s="68"/>
      <c r="X700" s="68"/>
      <c r="Y700" s="68"/>
      <c r="Z700" s="68"/>
      <c r="AA700" s="68"/>
      <c r="AB700" s="68"/>
      <c r="AC700" s="68"/>
      <c r="AD700" s="68"/>
      <c r="AE700" s="68"/>
      <c r="AF700" s="68"/>
      <c r="AG700" s="68"/>
      <c r="AH700" s="68"/>
      <c r="AI700" s="68"/>
      <c r="AJ700" s="68"/>
      <c r="AK700" s="68"/>
      <c r="AL700" s="68"/>
    </row>
    <row r="701" spans="1:38" ht="12.75" customHeight="1" x14ac:dyDescent="0.2">
      <c r="A701" s="68"/>
      <c r="P701" s="68"/>
      <c r="Q701" s="68"/>
      <c r="R701" s="68"/>
      <c r="S701" s="68"/>
      <c r="T701" s="68"/>
      <c r="U701" s="68"/>
      <c r="V701" s="68"/>
      <c r="W701" s="68"/>
      <c r="X701" s="68"/>
      <c r="Y701" s="68"/>
      <c r="Z701" s="68"/>
      <c r="AA701" s="68"/>
      <c r="AB701" s="68"/>
      <c r="AC701" s="68"/>
      <c r="AD701" s="68"/>
      <c r="AE701" s="68"/>
      <c r="AF701" s="68"/>
      <c r="AG701" s="68"/>
      <c r="AH701" s="68"/>
      <c r="AI701" s="68"/>
      <c r="AJ701" s="68"/>
      <c r="AK701" s="68"/>
      <c r="AL701" s="68"/>
    </row>
    <row r="702" spans="1:38" ht="12.75" customHeight="1" x14ac:dyDescent="0.2">
      <c r="A702" s="68"/>
      <c r="P702" s="68"/>
      <c r="Q702" s="68"/>
      <c r="R702" s="68"/>
      <c r="S702" s="68"/>
      <c r="T702" s="68"/>
      <c r="U702" s="68"/>
      <c r="V702" s="68"/>
      <c r="W702" s="68"/>
      <c r="X702" s="68"/>
      <c r="Y702" s="68"/>
      <c r="Z702" s="68"/>
      <c r="AA702" s="68"/>
      <c r="AB702" s="68"/>
      <c r="AC702" s="68"/>
      <c r="AD702" s="68"/>
      <c r="AE702" s="68"/>
      <c r="AF702" s="68"/>
      <c r="AG702" s="68"/>
      <c r="AH702" s="68"/>
      <c r="AI702" s="68"/>
      <c r="AJ702" s="68"/>
      <c r="AK702" s="68"/>
      <c r="AL702" s="68"/>
    </row>
    <row r="703" spans="1:38" ht="12.75" customHeight="1" x14ac:dyDescent="0.2">
      <c r="A703" s="68"/>
      <c r="P703" s="68"/>
      <c r="Q703" s="68"/>
      <c r="R703" s="68"/>
      <c r="S703" s="68"/>
      <c r="T703" s="68"/>
      <c r="U703" s="68"/>
      <c r="V703" s="68"/>
      <c r="W703" s="68"/>
      <c r="X703" s="68"/>
      <c r="Y703" s="68"/>
      <c r="Z703" s="68"/>
      <c r="AA703" s="68"/>
      <c r="AB703" s="68"/>
      <c r="AC703" s="68"/>
      <c r="AD703" s="68"/>
      <c r="AE703" s="68"/>
      <c r="AF703" s="68"/>
      <c r="AG703" s="68"/>
      <c r="AH703" s="68"/>
      <c r="AI703" s="68"/>
      <c r="AJ703" s="68"/>
      <c r="AK703" s="68"/>
      <c r="AL703" s="68"/>
    </row>
    <row r="704" spans="1:38" ht="12.75" customHeight="1" x14ac:dyDescent="0.2">
      <c r="A704" s="68"/>
      <c r="P704" s="68"/>
      <c r="Q704" s="68"/>
      <c r="R704" s="68"/>
      <c r="S704" s="68"/>
      <c r="T704" s="68"/>
      <c r="U704" s="68"/>
      <c r="V704" s="68"/>
      <c r="W704" s="68"/>
      <c r="X704" s="68"/>
      <c r="Y704" s="68"/>
      <c r="Z704" s="68"/>
      <c r="AA704" s="68"/>
      <c r="AB704" s="68"/>
      <c r="AC704" s="68"/>
      <c r="AD704" s="68"/>
      <c r="AE704" s="68"/>
      <c r="AF704" s="68"/>
      <c r="AG704" s="68"/>
      <c r="AH704" s="68"/>
      <c r="AI704" s="68"/>
      <c r="AJ704" s="68"/>
      <c r="AK704" s="68"/>
      <c r="AL704" s="68"/>
    </row>
    <row r="705" spans="1:38" ht="12.75" customHeight="1" x14ac:dyDescent="0.2">
      <c r="A705" s="68"/>
      <c r="P705" s="68"/>
      <c r="Q705" s="68"/>
      <c r="R705" s="68"/>
      <c r="S705" s="68"/>
      <c r="T705" s="68"/>
      <c r="U705" s="68"/>
      <c r="V705" s="68"/>
      <c r="W705" s="68"/>
      <c r="X705" s="68"/>
      <c r="Y705" s="68"/>
      <c r="Z705" s="68"/>
      <c r="AA705" s="68"/>
      <c r="AB705" s="68"/>
      <c r="AC705" s="68"/>
      <c r="AD705" s="68"/>
      <c r="AE705" s="68"/>
      <c r="AF705" s="68"/>
      <c r="AG705" s="68"/>
      <c r="AH705" s="68"/>
      <c r="AI705" s="68"/>
      <c r="AJ705" s="68"/>
      <c r="AK705" s="68"/>
      <c r="AL705" s="68"/>
    </row>
    <row r="706" spans="1:38" ht="12.75" customHeight="1" x14ac:dyDescent="0.2">
      <c r="A706" s="68"/>
      <c r="P706" s="68"/>
      <c r="Q706" s="68"/>
      <c r="R706" s="68"/>
      <c r="S706" s="68"/>
      <c r="T706" s="68"/>
      <c r="U706" s="68"/>
      <c r="V706" s="68"/>
      <c r="W706" s="68"/>
      <c r="X706" s="68"/>
      <c r="Y706" s="68"/>
      <c r="Z706" s="68"/>
      <c r="AA706" s="68"/>
      <c r="AB706" s="68"/>
      <c r="AC706" s="68"/>
      <c r="AD706" s="68"/>
      <c r="AE706" s="68"/>
      <c r="AF706" s="68"/>
      <c r="AG706" s="68"/>
      <c r="AH706" s="68"/>
      <c r="AI706" s="68"/>
      <c r="AJ706" s="68"/>
      <c r="AK706" s="68"/>
      <c r="AL706" s="68"/>
    </row>
    <row r="707" spans="1:38" ht="12.75" customHeight="1" x14ac:dyDescent="0.2">
      <c r="A707" s="68"/>
      <c r="P707" s="68"/>
      <c r="Q707" s="68"/>
      <c r="R707" s="68"/>
      <c r="S707" s="68"/>
      <c r="T707" s="68"/>
      <c r="U707" s="68"/>
      <c r="V707" s="68"/>
      <c r="W707" s="68"/>
      <c r="X707" s="68"/>
      <c r="Y707" s="68"/>
      <c r="Z707" s="68"/>
      <c r="AA707" s="68"/>
      <c r="AB707" s="68"/>
      <c r="AC707" s="68"/>
      <c r="AD707" s="68"/>
      <c r="AE707" s="68"/>
      <c r="AF707" s="68"/>
      <c r="AG707" s="68"/>
      <c r="AH707" s="68"/>
      <c r="AI707" s="68"/>
      <c r="AJ707" s="68"/>
      <c r="AK707" s="68"/>
      <c r="AL707" s="68"/>
    </row>
    <row r="708" spans="1:38" ht="12.75" customHeight="1" x14ac:dyDescent="0.2">
      <c r="A708" s="68"/>
      <c r="P708" s="68"/>
      <c r="Q708" s="68"/>
      <c r="R708" s="68"/>
      <c r="S708" s="68"/>
      <c r="T708" s="68"/>
      <c r="U708" s="68"/>
      <c r="V708" s="68"/>
      <c r="W708" s="68"/>
      <c r="X708" s="68"/>
      <c r="Y708" s="68"/>
      <c r="Z708" s="68"/>
      <c r="AA708" s="68"/>
      <c r="AB708" s="68"/>
      <c r="AC708" s="68"/>
      <c r="AD708" s="68"/>
      <c r="AE708" s="68"/>
      <c r="AF708" s="68"/>
      <c r="AG708" s="68"/>
      <c r="AH708" s="68"/>
      <c r="AI708" s="68"/>
      <c r="AJ708" s="68"/>
      <c r="AK708" s="68"/>
      <c r="AL708" s="68"/>
    </row>
    <row r="709" spans="1:38" ht="12.75" customHeight="1" x14ac:dyDescent="0.2">
      <c r="A709" s="68"/>
      <c r="P709" s="68"/>
      <c r="Q709" s="68"/>
      <c r="R709" s="68"/>
      <c r="S709" s="68"/>
      <c r="T709" s="68"/>
      <c r="U709" s="68"/>
      <c r="V709" s="68"/>
      <c r="W709" s="68"/>
      <c r="X709" s="68"/>
      <c r="Y709" s="68"/>
      <c r="Z709" s="68"/>
      <c r="AA709" s="68"/>
      <c r="AB709" s="68"/>
      <c r="AC709" s="68"/>
      <c r="AD709" s="68"/>
      <c r="AE709" s="68"/>
      <c r="AF709" s="68"/>
      <c r="AG709" s="68"/>
      <c r="AH709" s="68"/>
      <c r="AI709" s="68"/>
      <c r="AJ709" s="68"/>
      <c r="AK709" s="68"/>
      <c r="AL709" s="68"/>
    </row>
    <row r="710" spans="1:38" ht="12.75" customHeight="1" x14ac:dyDescent="0.2">
      <c r="A710" s="68"/>
      <c r="P710" s="68"/>
      <c r="Q710" s="68"/>
      <c r="R710" s="68"/>
      <c r="S710" s="68"/>
      <c r="T710" s="68"/>
      <c r="U710" s="68"/>
      <c r="V710" s="68"/>
      <c r="W710" s="68"/>
      <c r="X710" s="68"/>
      <c r="Y710" s="68"/>
      <c r="Z710" s="68"/>
      <c r="AA710" s="68"/>
      <c r="AB710" s="68"/>
      <c r="AC710" s="68"/>
      <c r="AD710" s="68"/>
      <c r="AE710" s="68"/>
      <c r="AF710" s="68"/>
      <c r="AG710" s="68"/>
      <c r="AH710" s="68"/>
      <c r="AI710" s="68"/>
      <c r="AJ710" s="68"/>
      <c r="AK710" s="68"/>
      <c r="AL710" s="68"/>
    </row>
    <row r="711" spans="1:38" ht="12.75" customHeight="1" x14ac:dyDescent="0.2">
      <c r="A711" s="68"/>
      <c r="P711" s="68"/>
      <c r="Q711" s="68"/>
      <c r="R711" s="68"/>
      <c r="S711" s="68"/>
      <c r="T711" s="68"/>
      <c r="U711" s="68"/>
      <c r="V711" s="68"/>
      <c r="W711" s="68"/>
      <c r="X711" s="68"/>
      <c r="Y711" s="68"/>
      <c r="Z711" s="68"/>
      <c r="AA711" s="68"/>
      <c r="AB711" s="68"/>
      <c r="AC711" s="68"/>
      <c r="AD711" s="68"/>
      <c r="AE711" s="68"/>
      <c r="AF711" s="68"/>
      <c r="AG711" s="68"/>
      <c r="AH711" s="68"/>
      <c r="AI711" s="68"/>
      <c r="AJ711" s="68"/>
      <c r="AK711" s="68"/>
      <c r="AL711" s="68"/>
    </row>
    <row r="712" spans="1:38" ht="12.75" customHeight="1" x14ac:dyDescent="0.2">
      <c r="A712" s="68"/>
      <c r="P712" s="68"/>
      <c r="Q712" s="68"/>
      <c r="R712" s="68"/>
      <c r="S712" s="68"/>
      <c r="T712" s="68"/>
      <c r="U712" s="68"/>
      <c r="V712" s="68"/>
      <c r="W712" s="68"/>
      <c r="X712" s="68"/>
      <c r="Y712" s="68"/>
      <c r="Z712" s="68"/>
      <c r="AA712" s="68"/>
      <c r="AB712" s="68"/>
      <c r="AC712" s="68"/>
      <c r="AD712" s="68"/>
      <c r="AE712" s="68"/>
      <c r="AF712" s="68"/>
      <c r="AG712" s="68"/>
      <c r="AH712" s="68"/>
      <c r="AI712" s="68"/>
      <c r="AJ712" s="68"/>
      <c r="AK712" s="68"/>
      <c r="AL712" s="68"/>
    </row>
    <row r="713" spans="1:38" ht="12.75" customHeight="1" x14ac:dyDescent="0.2">
      <c r="A713" s="68"/>
      <c r="P713" s="68"/>
      <c r="Q713" s="68"/>
      <c r="R713" s="68"/>
      <c r="S713" s="68"/>
      <c r="T713" s="68"/>
      <c r="U713" s="68"/>
      <c r="V713" s="68"/>
      <c r="W713" s="68"/>
      <c r="X713" s="68"/>
      <c r="Y713" s="68"/>
      <c r="Z713" s="68"/>
      <c r="AA713" s="68"/>
      <c r="AB713" s="68"/>
      <c r="AC713" s="68"/>
      <c r="AD713" s="68"/>
      <c r="AE713" s="68"/>
      <c r="AF713" s="68"/>
      <c r="AG713" s="68"/>
      <c r="AH713" s="68"/>
      <c r="AI713" s="68"/>
      <c r="AJ713" s="68"/>
      <c r="AK713" s="68"/>
      <c r="AL713" s="68"/>
    </row>
    <row r="714" spans="1:38" ht="12.75" customHeight="1" x14ac:dyDescent="0.2">
      <c r="A714" s="68"/>
      <c r="P714" s="68"/>
      <c r="Q714" s="68"/>
      <c r="R714" s="68"/>
      <c r="S714" s="68"/>
      <c r="T714" s="68"/>
      <c r="U714" s="68"/>
      <c r="V714" s="68"/>
      <c r="W714" s="68"/>
      <c r="X714" s="68"/>
      <c r="Y714" s="68"/>
      <c r="Z714" s="68"/>
      <c r="AA714" s="68"/>
      <c r="AB714" s="68"/>
      <c r="AC714" s="68"/>
      <c r="AD714" s="68"/>
      <c r="AE714" s="68"/>
      <c r="AF714" s="68"/>
      <c r="AG714" s="68"/>
      <c r="AH714" s="68"/>
      <c r="AI714" s="68"/>
      <c r="AJ714" s="68"/>
      <c r="AK714" s="68"/>
      <c r="AL714" s="68"/>
    </row>
    <row r="715" spans="1:38" ht="12.75" customHeight="1" x14ac:dyDescent="0.2">
      <c r="A715" s="68"/>
      <c r="P715" s="68"/>
      <c r="Q715" s="68"/>
      <c r="R715" s="68"/>
      <c r="S715" s="68"/>
      <c r="T715" s="68"/>
      <c r="U715" s="68"/>
      <c r="V715" s="68"/>
      <c r="W715" s="68"/>
      <c r="X715" s="68"/>
      <c r="Y715" s="68"/>
      <c r="Z715" s="68"/>
      <c r="AA715" s="68"/>
      <c r="AB715" s="68"/>
      <c r="AC715" s="68"/>
      <c r="AD715" s="68"/>
      <c r="AE715" s="68"/>
      <c r="AF715" s="68"/>
      <c r="AG715" s="68"/>
      <c r="AH715" s="68"/>
      <c r="AI715" s="68"/>
      <c r="AJ715" s="68"/>
      <c r="AK715" s="68"/>
      <c r="AL715" s="68"/>
    </row>
    <row r="716" spans="1:38" ht="12.75" customHeight="1" x14ac:dyDescent="0.2">
      <c r="A716" s="68"/>
      <c r="P716" s="68"/>
      <c r="Q716" s="68"/>
      <c r="R716" s="68"/>
      <c r="S716" s="68"/>
      <c r="T716" s="68"/>
      <c r="U716" s="68"/>
      <c r="V716" s="68"/>
      <c r="W716" s="68"/>
      <c r="X716" s="68"/>
      <c r="Y716" s="68"/>
      <c r="Z716" s="68"/>
      <c r="AA716" s="68"/>
      <c r="AB716" s="68"/>
      <c r="AC716" s="68"/>
      <c r="AD716" s="68"/>
      <c r="AE716" s="68"/>
      <c r="AF716" s="68"/>
      <c r="AG716" s="68"/>
      <c r="AH716" s="68"/>
      <c r="AI716" s="68"/>
      <c r="AJ716" s="68"/>
      <c r="AK716" s="68"/>
      <c r="AL716" s="68"/>
    </row>
    <row r="717" spans="1:38" ht="12.75" customHeight="1" x14ac:dyDescent="0.2">
      <c r="A717" s="68"/>
      <c r="P717" s="68"/>
      <c r="Q717" s="68"/>
      <c r="R717" s="68"/>
      <c r="S717" s="68"/>
      <c r="T717" s="68"/>
      <c r="U717" s="68"/>
      <c r="V717" s="68"/>
      <c r="W717" s="68"/>
      <c r="X717" s="68"/>
      <c r="Y717" s="68"/>
      <c r="Z717" s="68"/>
      <c r="AA717" s="68"/>
      <c r="AB717" s="68"/>
      <c r="AC717" s="68"/>
      <c r="AD717" s="68"/>
      <c r="AE717" s="68"/>
      <c r="AF717" s="68"/>
      <c r="AG717" s="68"/>
      <c r="AH717" s="68"/>
      <c r="AI717" s="68"/>
      <c r="AJ717" s="68"/>
      <c r="AK717" s="68"/>
      <c r="AL717" s="68"/>
    </row>
    <row r="718" spans="1:38" ht="12.75" customHeight="1" x14ac:dyDescent="0.2">
      <c r="A718" s="68"/>
      <c r="P718" s="68"/>
      <c r="Q718" s="68"/>
      <c r="R718" s="68"/>
      <c r="S718" s="68"/>
      <c r="T718" s="68"/>
      <c r="U718" s="68"/>
      <c r="V718" s="68"/>
      <c r="W718" s="68"/>
      <c r="X718" s="68"/>
      <c r="Y718" s="68"/>
      <c r="Z718" s="68"/>
      <c r="AA718" s="68"/>
      <c r="AB718" s="68"/>
      <c r="AC718" s="68"/>
      <c r="AD718" s="68"/>
      <c r="AE718" s="68"/>
      <c r="AF718" s="68"/>
      <c r="AG718" s="68"/>
      <c r="AH718" s="68"/>
      <c r="AI718" s="68"/>
      <c r="AJ718" s="68"/>
      <c r="AK718" s="68"/>
      <c r="AL718" s="68"/>
    </row>
    <row r="719" spans="1:38" ht="12.75" customHeight="1" x14ac:dyDescent="0.2">
      <c r="A719" s="68"/>
      <c r="P719" s="68"/>
      <c r="Q719" s="68"/>
      <c r="R719" s="68"/>
      <c r="S719" s="68"/>
      <c r="T719" s="68"/>
      <c r="U719" s="68"/>
      <c r="V719" s="68"/>
      <c r="W719" s="68"/>
      <c r="X719" s="68"/>
      <c r="Y719" s="68"/>
      <c r="Z719" s="68"/>
      <c r="AA719" s="68"/>
      <c r="AB719" s="68"/>
      <c r="AC719" s="68"/>
      <c r="AD719" s="68"/>
      <c r="AE719" s="68"/>
      <c r="AF719" s="68"/>
      <c r="AG719" s="68"/>
      <c r="AH719" s="68"/>
      <c r="AI719" s="68"/>
      <c r="AJ719" s="68"/>
      <c r="AK719" s="68"/>
      <c r="AL719" s="68"/>
    </row>
    <row r="720" spans="1:38" ht="12.75" customHeight="1" x14ac:dyDescent="0.2">
      <c r="A720" s="68"/>
      <c r="P720" s="68"/>
      <c r="Q720" s="68"/>
      <c r="R720" s="68"/>
      <c r="S720" s="68"/>
      <c r="T720" s="68"/>
      <c r="U720" s="68"/>
      <c r="V720" s="68"/>
      <c r="W720" s="68"/>
      <c r="X720" s="68"/>
      <c r="Y720" s="68"/>
      <c r="Z720" s="68"/>
      <c r="AA720" s="68"/>
      <c r="AB720" s="68"/>
      <c r="AC720" s="68"/>
      <c r="AD720" s="68"/>
      <c r="AE720" s="68"/>
      <c r="AF720" s="68"/>
      <c r="AG720" s="68"/>
      <c r="AH720" s="68"/>
      <c r="AI720" s="68"/>
      <c r="AJ720" s="68"/>
      <c r="AK720" s="68"/>
      <c r="AL720" s="68"/>
    </row>
    <row r="721" spans="1:38" ht="12.75" customHeight="1" x14ac:dyDescent="0.2">
      <c r="A721" s="68"/>
      <c r="P721" s="68"/>
      <c r="Q721" s="68"/>
      <c r="R721" s="68"/>
      <c r="S721" s="68"/>
      <c r="T721" s="68"/>
      <c r="U721" s="68"/>
      <c r="V721" s="68"/>
      <c r="W721" s="68"/>
      <c r="X721" s="68"/>
      <c r="Y721" s="68"/>
      <c r="Z721" s="68"/>
      <c r="AA721" s="68"/>
      <c r="AB721" s="68"/>
      <c r="AC721" s="68"/>
      <c r="AD721" s="68"/>
      <c r="AE721" s="68"/>
      <c r="AF721" s="68"/>
      <c r="AG721" s="68"/>
      <c r="AH721" s="68"/>
      <c r="AI721" s="68"/>
      <c r="AJ721" s="68"/>
      <c r="AK721" s="68"/>
      <c r="AL721" s="68"/>
    </row>
    <row r="722" spans="1:38" ht="12.75" customHeight="1" x14ac:dyDescent="0.2">
      <c r="A722" s="68"/>
      <c r="P722" s="68"/>
      <c r="Q722" s="68"/>
      <c r="R722" s="68"/>
      <c r="S722" s="68"/>
      <c r="T722" s="68"/>
      <c r="U722" s="68"/>
      <c r="V722" s="68"/>
      <c r="W722" s="68"/>
      <c r="X722" s="68"/>
      <c r="Y722" s="68"/>
      <c r="Z722" s="68"/>
      <c r="AA722" s="68"/>
      <c r="AB722" s="68"/>
      <c r="AC722" s="68"/>
      <c r="AD722" s="68"/>
      <c r="AE722" s="68"/>
      <c r="AF722" s="68"/>
      <c r="AG722" s="68"/>
      <c r="AH722" s="68"/>
      <c r="AI722" s="68"/>
      <c r="AJ722" s="68"/>
      <c r="AK722" s="68"/>
      <c r="AL722" s="68"/>
    </row>
    <row r="723" spans="1:38" ht="12.75" customHeight="1" x14ac:dyDescent="0.2">
      <c r="A723" s="68"/>
      <c r="P723" s="68"/>
      <c r="Q723" s="68"/>
      <c r="R723" s="68"/>
      <c r="S723" s="68"/>
      <c r="T723" s="68"/>
      <c r="U723" s="68"/>
      <c r="V723" s="68"/>
      <c r="W723" s="68"/>
      <c r="X723" s="68"/>
      <c r="Y723" s="68"/>
      <c r="Z723" s="68"/>
      <c r="AA723" s="68"/>
      <c r="AB723" s="68"/>
      <c r="AC723" s="68"/>
      <c r="AD723" s="68"/>
      <c r="AE723" s="68"/>
      <c r="AF723" s="68"/>
      <c r="AG723" s="68"/>
      <c r="AH723" s="68"/>
      <c r="AI723" s="68"/>
      <c r="AJ723" s="68"/>
      <c r="AK723" s="68"/>
      <c r="AL723" s="68"/>
    </row>
    <row r="724" spans="1:38" ht="12.75" customHeight="1" x14ac:dyDescent="0.2">
      <c r="A724" s="68"/>
      <c r="P724" s="68"/>
      <c r="Q724" s="68"/>
      <c r="R724" s="68"/>
      <c r="S724" s="68"/>
      <c r="T724" s="68"/>
      <c r="U724" s="68"/>
      <c r="V724" s="68"/>
      <c r="W724" s="68"/>
      <c r="X724" s="68"/>
      <c r="Y724" s="68"/>
      <c r="Z724" s="68"/>
      <c r="AA724" s="68"/>
      <c r="AB724" s="68"/>
      <c r="AC724" s="68"/>
      <c r="AD724" s="68"/>
      <c r="AE724" s="68"/>
      <c r="AF724" s="68"/>
      <c r="AG724" s="68"/>
      <c r="AH724" s="68"/>
      <c r="AI724" s="68"/>
      <c r="AJ724" s="68"/>
      <c r="AK724" s="68"/>
      <c r="AL724" s="68"/>
    </row>
    <row r="725" spans="1:38" ht="12.75" customHeight="1" x14ac:dyDescent="0.2">
      <c r="A725" s="68"/>
      <c r="P725" s="68"/>
      <c r="Q725" s="68"/>
      <c r="R725" s="68"/>
      <c r="S725" s="68"/>
      <c r="T725" s="68"/>
      <c r="U725" s="68"/>
      <c r="V725" s="68"/>
      <c r="W725" s="68"/>
      <c r="X725" s="68"/>
      <c r="Y725" s="68"/>
      <c r="Z725" s="68"/>
      <c r="AA725" s="68"/>
      <c r="AB725" s="68"/>
      <c r="AC725" s="68"/>
      <c r="AD725" s="68"/>
      <c r="AE725" s="68"/>
      <c r="AF725" s="68"/>
      <c r="AG725" s="68"/>
      <c r="AH725" s="68"/>
      <c r="AI725" s="68"/>
      <c r="AJ725" s="68"/>
      <c r="AK725" s="68"/>
      <c r="AL725" s="68"/>
    </row>
    <row r="726" spans="1:38" ht="12.75" customHeight="1" x14ac:dyDescent="0.2">
      <c r="A726" s="68"/>
      <c r="P726" s="68"/>
      <c r="Q726" s="68"/>
      <c r="R726" s="68"/>
      <c r="S726" s="68"/>
      <c r="T726" s="68"/>
      <c r="U726" s="68"/>
      <c r="V726" s="68"/>
      <c r="W726" s="68"/>
      <c r="X726" s="68"/>
      <c r="Y726" s="68"/>
      <c r="Z726" s="68"/>
      <c r="AA726" s="68"/>
      <c r="AB726" s="68"/>
      <c r="AC726" s="68"/>
      <c r="AD726" s="68"/>
      <c r="AE726" s="68"/>
      <c r="AF726" s="68"/>
      <c r="AG726" s="68"/>
      <c r="AH726" s="68"/>
      <c r="AI726" s="68"/>
      <c r="AJ726" s="68"/>
      <c r="AK726" s="68"/>
      <c r="AL726" s="68"/>
    </row>
    <row r="727" spans="1:38" ht="12.75" customHeight="1" x14ac:dyDescent="0.2">
      <c r="A727" s="68"/>
      <c r="P727" s="68"/>
      <c r="Q727" s="68"/>
      <c r="R727" s="68"/>
      <c r="S727" s="68"/>
      <c r="T727" s="68"/>
      <c r="U727" s="68"/>
      <c r="V727" s="68"/>
      <c r="W727" s="68"/>
      <c r="X727" s="68"/>
      <c r="Y727" s="68"/>
      <c r="Z727" s="68"/>
      <c r="AA727" s="68"/>
      <c r="AB727" s="68"/>
      <c r="AC727" s="68"/>
      <c r="AD727" s="68"/>
      <c r="AE727" s="68"/>
      <c r="AF727" s="68"/>
      <c r="AG727" s="68"/>
      <c r="AH727" s="68"/>
      <c r="AI727" s="68"/>
      <c r="AJ727" s="68"/>
      <c r="AK727" s="68"/>
      <c r="AL727" s="68"/>
    </row>
    <row r="728" spans="1:38" ht="12.75" customHeight="1" x14ac:dyDescent="0.2">
      <c r="A728" s="68"/>
      <c r="P728" s="68"/>
      <c r="Q728" s="68"/>
      <c r="R728" s="68"/>
      <c r="S728" s="68"/>
      <c r="T728" s="68"/>
      <c r="U728" s="68"/>
      <c r="V728" s="68"/>
      <c r="W728" s="68"/>
      <c r="X728" s="68"/>
      <c r="Y728" s="68"/>
      <c r="Z728" s="68"/>
      <c r="AA728" s="68"/>
      <c r="AB728" s="68"/>
      <c r="AC728" s="68"/>
      <c r="AD728" s="68"/>
      <c r="AE728" s="68"/>
      <c r="AF728" s="68"/>
      <c r="AG728" s="68"/>
      <c r="AH728" s="68"/>
      <c r="AI728" s="68"/>
      <c r="AJ728" s="68"/>
      <c r="AK728" s="68"/>
      <c r="AL728" s="68"/>
    </row>
    <row r="729" spans="1:38" ht="12.75" customHeight="1" x14ac:dyDescent="0.2">
      <c r="A729" s="68"/>
      <c r="P729" s="68"/>
      <c r="Q729" s="68"/>
      <c r="R729" s="68"/>
      <c r="S729" s="68"/>
      <c r="T729" s="68"/>
      <c r="U729" s="68"/>
      <c r="V729" s="68"/>
      <c r="W729" s="68"/>
      <c r="X729" s="68"/>
      <c r="Y729" s="68"/>
      <c r="Z729" s="68"/>
      <c r="AA729" s="68"/>
      <c r="AB729" s="68"/>
      <c r="AC729" s="68"/>
      <c r="AD729" s="68"/>
      <c r="AE729" s="68"/>
      <c r="AF729" s="68"/>
      <c r="AG729" s="68"/>
      <c r="AH729" s="68"/>
      <c r="AI729" s="68"/>
      <c r="AJ729" s="68"/>
      <c r="AK729" s="68"/>
      <c r="AL729" s="68"/>
    </row>
    <row r="730" spans="1:38" ht="12.75" customHeight="1" x14ac:dyDescent="0.2">
      <c r="A730" s="68"/>
      <c r="P730" s="68"/>
      <c r="Q730" s="68"/>
      <c r="R730" s="68"/>
      <c r="S730" s="68"/>
      <c r="T730" s="68"/>
      <c r="U730" s="68"/>
      <c r="V730" s="68"/>
      <c r="W730" s="68"/>
      <c r="X730" s="68"/>
      <c r="Y730" s="68"/>
      <c r="Z730" s="68"/>
      <c r="AA730" s="68"/>
      <c r="AB730" s="68"/>
      <c r="AC730" s="68"/>
      <c r="AD730" s="68"/>
      <c r="AE730" s="68"/>
      <c r="AF730" s="68"/>
      <c r="AG730" s="68"/>
      <c r="AH730" s="68"/>
      <c r="AI730" s="68"/>
      <c r="AJ730" s="68"/>
      <c r="AK730" s="68"/>
      <c r="AL730" s="68"/>
    </row>
    <row r="731" spans="1:38" ht="12.75" customHeight="1" x14ac:dyDescent="0.2">
      <c r="A731" s="68"/>
      <c r="P731" s="68"/>
      <c r="Q731" s="68"/>
      <c r="R731" s="68"/>
      <c r="S731" s="68"/>
      <c r="T731" s="68"/>
      <c r="U731" s="68"/>
      <c r="V731" s="68"/>
      <c r="W731" s="68"/>
      <c r="X731" s="68"/>
      <c r="Y731" s="68"/>
      <c r="Z731" s="68"/>
      <c r="AA731" s="68"/>
      <c r="AB731" s="68"/>
      <c r="AC731" s="68"/>
      <c r="AD731" s="68"/>
      <c r="AE731" s="68"/>
      <c r="AF731" s="68"/>
      <c r="AG731" s="68"/>
      <c r="AH731" s="68"/>
      <c r="AI731" s="68"/>
      <c r="AJ731" s="68"/>
      <c r="AK731" s="68"/>
      <c r="AL731" s="68"/>
    </row>
    <row r="732" spans="1:38" ht="12.75" customHeight="1" x14ac:dyDescent="0.2">
      <c r="A732" s="68"/>
      <c r="P732" s="68"/>
      <c r="Q732" s="68"/>
      <c r="R732" s="68"/>
      <c r="S732" s="68"/>
      <c r="T732" s="68"/>
      <c r="U732" s="68"/>
      <c r="V732" s="68"/>
      <c r="W732" s="68"/>
      <c r="X732" s="68"/>
      <c r="Y732" s="68"/>
      <c r="Z732" s="68"/>
      <c r="AA732" s="68"/>
      <c r="AB732" s="68"/>
      <c r="AC732" s="68"/>
      <c r="AD732" s="68"/>
      <c r="AE732" s="68"/>
      <c r="AF732" s="68"/>
      <c r="AG732" s="68"/>
      <c r="AH732" s="68"/>
      <c r="AI732" s="68"/>
      <c r="AJ732" s="68"/>
      <c r="AK732" s="68"/>
      <c r="AL732" s="68"/>
    </row>
    <row r="733" spans="1:38" ht="12.75" customHeight="1" x14ac:dyDescent="0.2">
      <c r="A733" s="68"/>
      <c r="P733" s="68"/>
      <c r="Q733" s="68"/>
      <c r="R733" s="68"/>
      <c r="S733" s="68"/>
      <c r="T733" s="68"/>
      <c r="U733" s="68"/>
      <c r="V733" s="68"/>
      <c r="W733" s="68"/>
      <c r="X733" s="68"/>
      <c r="Y733" s="68"/>
      <c r="Z733" s="68"/>
      <c r="AA733" s="68"/>
      <c r="AB733" s="68"/>
      <c r="AC733" s="68"/>
      <c r="AD733" s="68"/>
      <c r="AE733" s="68"/>
      <c r="AF733" s="68"/>
      <c r="AG733" s="68"/>
      <c r="AH733" s="68"/>
      <c r="AI733" s="68"/>
      <c r="AJ733" s="68"/>
      <c r="AK733" s="68"/>
      <c r="AL733" s="68"/>
    </row>
    <row r="734" spans="1:38" ht="12.75" customHeight="1" x14ac:dyDescent="0.2">
      <c r="A734" s="68"/>
      <c r="P734" s="68"/>
      <c r="Q734" s="68"/>
      <c r="R734" s="68"/>
      <c r="S734" s="68"/>
      <c r="T734" s="68"/>
      <c r="U734" s="68"/>
      <c r="V734" s="68"/>
      <c r="W734" s="68"/>
      <c r="X734" s="68"/>
      <c r="Y734" s="68"/>
      <c r="Z734" s="68"/>
      <c r="AA734" s="68"/>
      <c r="AB734" s="68"/>
      <c r="AC734" s="68"/>
      <c r="AD734" s="68"/>
      <c r="AE734" s="68"/>
      <c r="AF734" s="68"/>
      <c r="AG734" s="68"/>
      <c r="AH734" s="68"/>
      <c r="AI734" s="68"/>
      <c r="AJ734" s="68"/>
      <c r="AK734" s="68"/>
      <c r="AL734" s="68"/>
    </row>
    <row r="735" spans="1:38" ht="12.75" customHeight="1" x14ac:dyDescent="0.2">
      <c r="A735" s="68"/>
      <c r="P735" s="68"/>
      <c r="Q735" s="68"/>
      <c r="R735" s="68"/>
      <c r="S735" s="68"/>
      <c r="T735" s="68"/>
      <c r="U735" s="68"/>
      <c r="V735" s="68"/>
      <c r="W735" s="68"/>
      <c r="X735" s="68"/>
      <c r="Y735" s="68"/>
      <c r="Z735" s="68"/>
      <c r="AA735" s="68"/>
      <c r="AB735" s="68"/>
      <c r="AC735" s="68"/>
      <c r="AD735" s="68"/>
      <c r="AE735" s="68"/>
      <c r="AF735" s="68"/>
      <c r="AG735" s="68"/>
      <c r="AH735" s="68"/>
      <c r="AI735" s="68"/>
      <c r="AJ735" s="68"/>
      <c r="AK735" s="68"/>
      <c r="AL735" s="68"/>
    </row>
    <row r="736" spans="1:38" ht="12.75" customHeight="1" x14ac:dyDescent="0.2">
      <c r="A736" s="68"/>
      <c r="P736" s="68"/>
      <c r="Q736" s="68"/>
      <c r="R736" s="68"/>
      <c r="S736" s="68"/>
      <c r="T736" s="68"/>
      <c r="U736" s="68"/>
      <c r="V736" s="68"/>
      <c r="W736" s="68"/>
      <c r="X736" s="68"/>
      <c r="Y736" s="68"/>
      <c r="Z736" s="68"/>
      <c r="AA736" s="68"/>
      <c r="AB736" s="68"/>
      <c r="AC736" s="68"/>
      <c r="AD736" s="68"/>
      <c r="AE736" s="68"/>
      <c r="AF736" s="68"/>
      <c r="AG736" s="68"/>
      <c r="AH736" s="68"/>
      <c r="AI736" s="68"/>
      <c r="AJ736" s="68"/>
      <c r="AK736" s="68"/>
      <c r="AL736" s="68"/>
    </row>
    <row r="737" spans="1:38" ht="12.75" customHeight="1" x14ac:dyDescent="0.2">
      <c r="A737" s="68"/>
      <c r="P737" s="68"/>
      <c r="Q737" s="68"/>
      <c r="R737" s="68"/>
      <c r="S737" s="68"/>
      <c r="T737" s="68"/>
      <c r="U737" s="68"/>
      <c r="V737" s="68"/>
      <c r="W737" s="68"/>
      <c r="X737" s="68"/>
      <c r="Y737" s="68"/>
      <c r="Z737" s="68"/>
      <c r="AA737" s="68"/>
      <c r="AB737" s="68"/>
      <c r="AC737" s="68"/>
      <c r="AD737" s="68"/>
      <c r="AE737" s="68"/>
      <c r="AF737" s="68"/>
      <c r="AG737" s="68"/>
      <c r="AH737" s="68"/>
      <c r="AI737" s="68"/>
      <c r="AJ737" s="68"/>
      <c r="AK737" s="68"/>
      <c r="AL737" s="68"/>
    </row>
    <row r="738" spans="1:38" ht="12.75" customHeight="1" x14ac:dyDescent="0.2">
      <c r="A738" s="68"/>
      <c r="P738" s="68"/>
      <c r="Q738" s="68"/>
      <c r="R738" s="68"/>
      <c r="S738" s="68"/>
      <c r="T738" s="68"/>
      <c r="U738" s="68"/>
      <c r="V738" s="68"/>
      <c r="W738" s="68"/>
      <c r="X738" s="68"/>
      <c r="Y738" s="68"/>
      <c r="Z738" s="68"/>
      <c r="AA738" s="68"/>
      <c r="AB738" s="68"/>
      <c r="AC738" s="68"/>
      <c r="AD738" s="68"/>
      <c r="AE738" s="68"/>
      <c r="AF738" s="68"/>
      <c r="AG738" s="68"/>
      <c r="AH738" s="68"/>
      <c r="AI738" s="68"/>
      <c r="AJ738" s="68"/>
      <c r="AK738" s="68"/>
      <c r="AL738" s="68"/>
    </row>
    <row r="739" spans="1:38" ht="12.75" customHeight="1" x14ac:dyDescent="0.2">
      <c r="A739" s="68"/>
      <c r="P739" s="68"/>
      <c r="Q739" s="68"/>
      <c r="R739" s="68"/>
      <c r="S739" s="68"/>
      <c r="T739" s="68"/>
      <c r="U739" s="68"/>
      <c r="V739" s="68"/>
      <c r="W739" s="68"/>
      <c r="X739" s="68"/>
      <c r="Y739" s="68"/>
      <c r="Z739" s="68"/>
      <c r="AA739" s="68"/>
      <c r="AB739" s="68"/>
      <c r="AC739" s="68"/>
      <c r="AD739" s="68"/>
      <c r="AE739" s="68"/>
      <c r="AF739" s="68"/>
      <c r="AG739" s="68"/>
      <c r="AH739" s="68"/>
      <c r="AI739" s="68"/>
      <c r="AJ739" s="68"/>
      <c r="AK739" s="68"/>
      <c r="AL739" s="68"/>
    </row>
    <row r="740" spans="1:38" ht="12.75" customHeight="1" x14ac:dyDescent="0.2">
      <c r="A740" s="68"/>
      <c r="P740" s="68"/>
      <c r="Q740" s="68"/>
      <c r="R740" s="68"/>
      <c r="S740" s="68"/>
      <c r="T740" s="68"/>
      <c r="U740" s="68"/>
      <c r="V740" s="68"/>
      <c r="W740" s="68"/>
      <c r="X740" s="68"/>
      <c r="Y740" s="68"/>
      <c r="Z740" s="68"/>
      <c r="AA740" s="68"/>
      <c r="AB740" s="68"/>
      <c r="AC740" s="68"/>
      <c r="AD740" s="68"/>
      <c r="AE740" s="68"/>
      <c r="AF740" s="68"/>
      <c r="AG740" s="68"/>
      <c r="AH740" s="68"/>
      <c r="AI740" s="68"/>
      <c r="AJ740" s="68"/>
      <c r="AK740" s="68"/>
      <c r="AL740" s="68"/>
    </row>
    <row r="741" spans="1:38" ht="12.75" customHeight="1" x14ac:dyDescent="0.2">
      <c r="A741" s="68"/>
      <c r="P741" s="68"/>
      <c r="Q741" s="68"/>
      <c r="R741" s="68"/>
      <c r="S741" s="68"/>
      <c r="T741" s="68"/>
      <c r="U741" s="68"/>
      <c r="V741" s="68"/>
      <c r="W741" s="68"/>
      <c r="X741" s="68"/>
      <c r="Y741" s="68"/>
      <c r="Z741" s="68"/>
      <c r="AA741" s="68"/>
      <c r="AB741" s="68"/>
      <c r="AC741" s="68"/>
      <c r="AD741" s="68"/>
      <c r="AE741" s="68"/>
      <c r="AF741" s="68"/>
      <c r="AG741" s="68"/>
      <c r="AH741" s="68"/>
      <c r="AI741" s="68"/>
      <c r="AJ741" s="68"/>
      <c r="AK741" s="68"/>
      <c r="AL741" s="68"/>
    </row>
    <row r="742" spans="1:38" ht="12.75" customHeight="1" x14ac:dyDescent="0.2">
      <c r="A742" s="68"/>
      <c r="P742" s="68"/>
      <c r="Q742" s="68"/>
      <c r="R742" s="68"/>
      <c r="S742" s="68"/>
      <c r="T742" s="68"/>
      <c r="U742" s="68"/>
      <c r="V742" s="68"/>
      <c r="W742" s="68"/>
      <c r="X742" s="68"/>
      <c r="Y742" s="68"/>
      <c r="Z742" s="68"/>
      <c r="AA742" s="68"/>
      <c r="AB742" s="68"/>
      <c r="AC742" s="68"/>
      <c r="AD742" s="68"/>
      <c r="AE742" s="68"/>
      <c r="AF742" s="68"/>
      <c r="AG742" s="68"/>
      <c r="AH742" s="68"/>
      <c r="AI742" s="68"/>
      <c r="AJ742" s="68"/>
      <c r="AK742" s="68"/>
      <c r="AL742" s="68"/>
    </row>
    <row r="743" spans="1:38" ht="12.75" customHeight="1" x14ac:dyDescent="0.2">
      <c r="A743" s="68"/>
      <c r="P743" s="68"/>
      <c r="Q743" s="68"/>
      <c r="R743" s="68"/>
      <c r="S743" s="68"/>
      <c r="T743" s="68"/>
      <c r="U743" s="68"/>
      <c r="V743" s="68"/>
      <c r="W743" s="68"/>
      <c r="X743" s="68"/>
      <c r="Y743" s="68"/>
      <c r="Z743" s="68"/>
      <c r="AA743" s="68"/>
      <c r="AB743" s="68"/>
      <c r="AC743" s="68"/>
      <c r="AD743" s="68"/>
      <c r="AE743" s="68"/>
      <c r="AF743" s="68"/>
      <c r="AG743" s="68"/>
      <c r="AH743" s="68"/>
      <c r="AI743" s="68"/>
      <c r="AJ743" s="68"/>
      <c r="AK743" s="68"/>
      <c r="AL743" s="68"/>
    </row>
    <row r="744" spans="1:38" ht="12.75" customHeight="1" x14ac:dyDescent="0.2">
      <c r="A744" s="68"/>
      <c r="P744" s="68"/>
      <c r="Q744" s="68"/>
      <c r="R744" s="68"/>
      <c r="S744" s="68"/>
      <c r="T744" s="68"/>
      <c r="U744" s="68"/>
      <c r="V744" s="68"/>
      <c r="W744" s="68"/>
      <c r="X744" s="68"/>
      <c r="Y744" s="68"/>
      <c r="Z744" s="68"/>
      <c r="AA744" s="68"/>
      <c r="AB744" s="68"/>
      <c r="AC744" s="68"/>
      <c r="AD744" s="68"/>
      <c r="AE744" s="68"/>
      <c r="AF744" s="68"/>
      <c r="AG744" s="68"/>
      <c r="AH744" s="68"/>
      <c r="AI744" s="68"/>
      <c r="AJ744" s="68"/>
      <c r="AK744" s="68"/>
      <c r="AL744" s="68"/>
    </row>
    <row r="745" spans="1:38" ht="12.75" customHeight="1" x14ac:dyDescent="0.2">
      <c r="A745" s="68"/>
      <c r="P745" s="68"/>
      <c r="Q745" s="68"/>
      <c r="R745" s="68"/>
      <c r="S745" s="68"/>
      <c r="T745" s="68"/>
      <c r="U745" s="68"/>
      <c r="V745" s="68"/>
      <c r="W745" s="68"/>
      <c r="X745" s="68"/>
      <c r="Y745" s="68"/>
      <c r="Z745" s="68"/>
      <c r="AA745" s="68"/>
      <c r="AB745" s="68"/>
      <c r="AC745" s="68"/>
      <c r="AD745" s="68"/>
      <c r="AE745" s="68"/>
      <c r="AF745" s="68"/>
      <c r="AG745" s="68"/>
      <c r="AH745" s="68"/>
      <c r="AI745" s="68"/>
      <c r="AJ745" s="68"/>
      <c r="AK745" s="68"/>
      <c r="AL745" s="68"/>
    </row>
    <row r="746" spans="1:38" ht="12.75" customHeight="1" x14ac:dyDescent="0.2">
      <c r="A746" s="68"/>
      <c r="P746" s="68"/>
      <c r="Q746" s="68"/>
      <c r="R746" s="68"/>
      <c r="S746" s="68"/>
      <c r="T746" s="68"/>
      <c r="U746" s="68"/>
      <c r="V746" s="68"/>
      <c r="W746" s="68"/>
      <c r="X746" s="68"/>
      <c r="Y746" s="68"/>
      <c r="Z746" s="68"/>
      <c r="AA746" s="68"/>
      <c r="AB746" s="68"/>
      <c r="AC746" s="68"/>
      <c r="AD746" s="68"/>
      <c r="AE746" s="68"/>
      <c r="AF746" s="68"/>
      <c r="AG746" s="68"/>
      <c r="AH746" s="68"/>
      <c r="AI746" s="68"/>
      <c r="AJ746" s="68"/>
      <c r="AK746" s="68"/>
      <c r="AL746" s="68"/>
    </row>
    <row r="747" spans="1:38" ht="12.75" customHeight="1" x14ac:dyDescent="0.2">
      <c r="A747" s="68"/>
      <c r="P747" s="68"/>
      <c r="Q747" s="68"/>
      <c r="R747" s="68"/>
      <c r="S747" s="68"/>
      <c r="T747" s="68"/>
      <c r="U747" s="68"/>
      <c r="V747" s="68"/>
      <c r="W747" s="68"/>
      <c r="X747" s="68"/>
      <c r="Y747" s="68"/>
      <c r="Z747" s="68"/>
      <c r="AA747" s="68"/>
      <c r="AB747" s="68"/>
      <c r="AC747" s="68"/>
      <c r="AD747" s="68"/>
      <c r="AE747" s="68"/>
      <c r="AF747" s="68"/>
      <c r="AG747" s="68"/>
      <c r="AH747" s="68"/>
      <c r="AI747" s="68"/>
      <c r="AJ747" s="68"/>
      <c r="AK747" s="68"/>
      <c r="AL747" s="68"/>
    </row>
    <row r="748" spans="1:38" ht="12.75" customHeight="1" x14ac:dyDescent="0.2">
      <c r="A748" s="68"/>
      <c r="P748" s="68"/>
      <c r="Q748" s="68"/>
      <c r="R748" s="68"/>
      <c r="S748" s="68"/>
      <c r="T748" s="68"/>
      <c r="U748" s="68"/>
      <c r="V748" s="68"/>
      <c r="W748" s="68"/>
      <c r="X748" s="68"/>
      <c r="Y748" s="68"/>
      <c r="Z748" s="68"/>
      <c r="AA748" s="68"/>
      <c r="AB748" s="68"/>
      <c r="AC748" s="68"/>
      <c r="AD748" s="68"/>
      <c r="AE748" s="68"/>
      <c r="AF748" s="68"/>
      <c r="AG748" s="68"/>
      <c r="AH748" s="68"/>
      <c r="AI748" s="68"/>
      <c r="AJ748" s="68"/>
      <c r="AK748" s="68"/>
      <c r="AL748" s="68"/>
    </row>
    <row r="749" spans="1:38" ht="12.75" customHeight="1" x14ac:dyDescent="0.2">
      <c r="A749" s="68"/>
      <c r="P749" s="68"/>
      <c r="Q749" s="68"/>
      <c r="R749" s="68"/>
      <c r="S749" s="68"/>
      <c r="T749" s="68"/>
      <c r="U749" s="68"/>
      <c r="V749" s="68"/>
      <c r="W749" s="68"/>
      <c r="X749" s="68"/>
      <c r="Y749" s="68"/>
      <c r="Z749" s="68"/>
      <c r="AA749" s="68"/>
      <c r="AB749" s="68"/>
      <c r="AC749" s="68"/>
      <c r="AD749" s="68"/>
      <c r="AE749" s="68"/>
      <c r="AF749" s="68"/>
      <c r="AG749" s="68"/>
      <c r="AH749" s="68"/>
      <c r="AI749" s="68"/>
      <c r="AJ749" s="68"/>
      <c r="AK749" s="68"/>
      <c r="AL749" s="68"/>
    </row>
    <row r="750" spans="1:38" ht="12.75" customHeight="1" x14ac:dyDescent="0.2">
      <c r="A750" s="68"/>
      <c r="P750" s="68"/>
      <c r="Q750" s="68"/>
      <c r="R750" s="68"/>
      <c r="S750" s="68"/>
      <c r="T750" s="68"/>
      <c r="U750" s="68"/>
      <c r="V750" s="68"/>
      <c r="W750" s="68"/>
      <c r="X750" s="68"/>
      <c r="Y750" s="68"/>
      <c r="Z750" s="68"/>
      <c r="AA750" s="68"/>
      <c r="AB750" s="68"/>
      <c r="AC750" s="68"/>
      <c r="AD750" s="68"/>
      <c r="AE750" s="68"/>
      <c r="AF750" s="68"/>
      <c r="AG750" s="68"/>
      <c r="AH750" s="68"/>
      <c r="AI750" s="68"/>
      <c r="AJ750" s="68"/>
      <c r="AK750" s="68"/>
      <c r="AL750" s="68"/>
    </row>
    <row r="751" spans="1:38" ht="12.75" customHeight="1" x14ac:dyDescent="0.2">
      <c r="A751" s="68"/>
      <c r="P751" s="68"/>
      <c r="Q751" s="68"/>
      <c r="R751" s="68"/>
      <c r="S751" s="68"/>
      <c r="T751" s="68"/>
      <c r="U751" s="68"/>
      <c r="V751" s="68"/>
      <c r="W751" s="68"/>
      <c r="X751" s="68"/>
      <c r="Y751" s="68"/>
      <c r="Z751" s="68"/>
      <c r="AA751" s="68"/>
      <c r="AB751" s="68"/>
      <c r="AC751" s="68"/>
      <c r="AD751" s="68"/>
      <c r="AE751" s="68"/>
      <c r="AF751" s="68"/>
      <c r="AG751" s="68"/>
      <c r="AH751" s="68"/>
      <c r="AI751" s="68"/>
      <c r="AJ751" s="68"/>
      <c r="AK751" s="68"/>
      <c r="AL751" s="68"/>
    </row>
    <row r="752" spans="1:38" ht="12.75" customHeight="1" x14ac:dyDescent="0.2">
      <c r="A752" s="68"/>
      <c r="P752" s="68"/>
      <c r="Q752" s="68"/>
      <c r="R752" s="68"/>
      <c r="S752" s="68"/>
      <c r="T752" s="68"/>
      <c r="U752" s="68"/>
      <c r="V752" s="68"/>
      <c r="W752" s="68"/>
      <c r="X752" s="68"/>
      <c r="Y752" s="68"/>
      <c r="Z752" s="68"/>
      <c r="AA752" s="68"/>
      <c r="AB752" s="68"/>
      <c r="AC752" s="68"/>
      <c r="AD752" s="68"/>
      <c r="AE752" s="68"/>
      <c r="AF752" s="68"/>
      <c r="AG752" s="68"/>
      <c r="AH752" s="68"/>
      <c r="AI752" s="68"/>
      <c r="AJ752" s="68"/>
      <c r="AK752" s="68"/>
      <c r="AL752" s="68"/>
    </row>
    <row r="753" spans="1:38" ht="12.75" customHeight="1" x14ac:dyDescent="0.2">
      <c r="A753" s="68"/>
      <c r="P753" s="68"/>
      <c r="Q753" s="68"/>
      <c r="R753" s="68"/>
      <c r="S753" s="68"/>
      <c r="T753" s="68"/>
      <c r="U753" s="68"/>
      <c r="V753" s="68"/>
      <c r="W753" s="68"/>
      <c r="X753" s="68"/>
      <c r="Y753" s="68"/>
      <c r="Z753" s="68"/>
      <c r="AA753" s="68"/>
      <c r="AB753" s="68"/>
      <c r="AC753" s="68"/>
      <c r="AD753" s="68"/>
      <c r="AE753" s="68"/>
      <c r="AF753" s="68"/>
      <c r="AG753" s="68"/>
      <c r="AH753" s="68"/>
      <c r="AI753" s="68"/>
      <c r="AJ753" s="68"/>
      <c r="AK753" s="68"/>
      <c r="AL753" s="68"/>
    </row>
    <row r="754" spans="1:38" ht="12.75" customHeight="1" x14ac:dyDescent="0.2">
      <c r="A754" s="68"/>
      <c r="P754" s="68"/>
      <c r="Q754" s="68"/>
      <c r="R754" s="68"/>
      <c r="S754" s="68"/>
      <c r="T754" s="68"/>
      <c r="U754" s="68"/>
      <c r="V754" s="68"/>
      <c r="W754" s="68"/>
      <c r="X754" s="68"/>
      <c r="Y754" s="68"/>
      <c r="Z754" s="68"/>
      <c r="AA754" s="68"/>
      <c r="AB754" s="68"/>
      <c r="AC754" s="68"/>
      <c r="AD754" s="68"/>
      <c r="AE754" s="68"/>
      <c r="AF754" s="68"/>
      <c r="AG754" s="68"/>
      <c r="AH754" s="68"/>
      <c r="AI754" s="68"/>
      <c r="AJ754" s="68"/>
      <c r="AK754" s="68"/>
      <c r="AL754" s="68"/>
    </row>
    <row r="755" spans="1:38" ht="12.75" customHeight="1" x14ac:dyDescent="0.2">
      <c r="A755" s="68"/>
      <c r="P755" s="68"/>
      <c r="Q755" s="68"/>
      <c r="R755" s="68"/>
      <c r="S755" s="68"/>
      <c r="T755" s="68"/>
      <c r="U755" s="68"/>
      <c r="V755" s="68"/>
      <c r="W755" s="68"/>
      <c r="X755" s="68"/>
      <c r="Y755" s="68"/>
      <c r="Z755" s="68"/>
      <c r="AA755" s="68"/>
      <c r="AB755" s="68"/>
      <c r="AC755" s="68"/>
      <c r="AD755" s="68"/>
      <c r="AE755" s="68"/>
      <c r="AF755" s="68"/>
      <c r="AG755" s="68"/>
      <c r="AH755" s="68"/>
      <c r="AI755" s="68"/>
      <c r="AJ755" s="68"/>
      <c r="AK755" s="68"/>
      <c r="AL755" s="68"/>
    </row>
    <row r="756" spans="1:38" ht="12.75" customHeight="1" x14ac:dyDescent="0.2">
      <c r="A756" s="68"/>
      <c r="P756" s="68"/>
      <c r="Q756" s="68"/>
      <c r="R756" s="68"/>
      <c r="S756" s="68"/>
      <c r="T756" s="68"/>
      <c r="U756" s="68"/>
      <c r="V756" s="68"/>
      <c r="W756" s="68"/>
      <c r="X756" s="68"/>
      <c r="Y756" s="68"/>
      <c r="Z756" s="68"/>
      <c r="AA756" s="68"/>
      <c r="AB756" s="68"/>
      <c r="AC756" s="68"/>
      <c r="AD756" s="68"/>
      <c r="AE756" s="68"/>
      <c r="AF756" s="68"/>
      <c r="AG756" s="68"/>
      <c r="AH756" s="68"/>
      <c r="AI756" s="68"/>
      <c r="AJ756" s="68"/>
      <c r="AK756" s="68"/>
      <c r="AL756" s="68"/>
    </row>
    <row r="757" spans="1:38" ht="12.75" customHeight="1" x14ac:dyDescent="0.2">
      <c r="A757" s="68"/>
      <c r="P757" s="68"/>
      <c r="Q757" s="68"/>
      <c r="R757" s="68"/>
      <c r="S757" s="68"/>
      <c r="T757" s="68"/>
      <c r="U757" s="68"/>
      <c r="V757" s="68"/>
      <c r="W757" s="68"/>
      <c r="X757" s="68"/>
      <c r="Y757" s="68"/>
      <c r="Z757" s="68"/>
      <c r="AA757" s="68"/>
      <c r="AB757" s="68"/>
      <c r="AC757" s="68"/>
      <c r="AD757" s="68"/>
      <c r="AE757" s="68"/>
      <c r="AF757" s="68"/>
      <c r="AG757" s="68"/>
      <c r="AH757" s="68"/>
      <c r="AI757" s="68"/>
      <c r="AJ757" s="68"/>
      <c r="AK757" s="68"/>
      <c r="AL757" s="68"/>
    </row>
    <row r="758" spans="1:38" ht="12.75" customHeight="1" x14ac:dyDescent="0.2">
      <c r="A758" s="68"/>
      <c r="P758" s="68"/>
      <c r="Q758" s="68"/>
      <c r="R758" s="68"/>
      <c r="S758" s="68"/>
      <c r="T758" s="68"/>
      <c r="U758" s="68"/>
      <c r="V758" s="68"/>
      <c r="W758" s="68"/>
      <c r="X758" s="68"/>
      <c r="Y758" s="68"/>
      <c r="Z758" s="68"/>
      <c r="AA758" s="68"/>
      <c r="AB758" s="68"/>
      <c r="AC758" s="68"/>
      <c r="AD758" s="68"/>
      <c r="AE758" s="68"/>
      <c r="AF758" s="68"/>
      <c r="AG758" s="68"/>
      <c r="AH758" s="68"/>
      <c r="AI758" s="68"/>
      <c r="AJ758" s="68"/>
      <c r="AK758" s="68"/>
      <c r="AL758" s="68"/>
    </row>
    <row r="759" spans="1:38" ht="12.75" customHeight="1" x14ac:dyDescent="0.2">
      <c r="A759" s="68"/>
      <c r="P759" s="68"/>
      <c r="Q759" s="68"/>
      <c r="R759" s="68"/>
      <c r="S759" s="68"/>
      <c r="T759" s="68"/>
      <c r="U759" s="68"/>
      <c r="V759" s="68"/>
      <c r="W759" s="68"/>
      <c r="X759" s="68"/>
      <c r="Y759" s="68"/>
      <c r="Z759" s="68"/>
      <c r="AA759" s="68"/>
      <c r="AB759" s="68"/>
      <c r="AC759" s="68"/>
      <c r="AD759" s="68"/>
      <c r="AE759" s="68"/>
      <c r="AF759" s="68"/>
      <c r="AG759" s="68"/>
      <c r="AH759" s="68"/>
      <c r="AI759" s="68"/>
      <c r="AJ759" s="68"/>
      <c r="AK759" s="68"/>
      <c r="AL759" s="68"/>
    </row>
    <row r="760" spans="1:38" ht="12.75" customHeight="1" x14ac:dyDescent="0.2">
      <c r="A760" s="68"/>
      <c r="P760" s="68"/>
      <c r="Q760" s="68"/>
      <c r="R760" s="68"/>
      <c r="S760" s="68"/>
      <c r="T760" s="68"/>
      <c r="U760" s="68"/>
      <c r="V760" s="68"/>
      <c r="W760" s="68"/>
      <c r="X760" s="68"/>
      <c r="Y760" s="68"/>
      <c r="Z760" s="68"/>
      <c r="AA760" s="68"/>
      <c r="AB760" s="68"/>
      <c r="AC760" s="68"/>
      <c r="AD760" s="68"/>
      <c r="AE760" s="68"/>
      <c r="AF760" s="68"/>
      <c r="AG760" s="68"/>
      <c r="AH760" s="68"/>
      <c r="AI760" s="68"/>
      <c r="AJ760" s="68"/>
      <c r="AK760" s="68"/>
      <c r="AL760" s="68"/>
    </row>
    <row r="761" spans="1:38" ht="12.75" customHeight="1" x14ac:dyDescent="0.2">
      <c r="A761" s="68"/>
      <c r="P761" s="68"/>
      <c r="Q761" s="68"/>
      <c r="R761" s="68"/>
      <c r="S761" s="68"/>
      <c r="T761" s="68"/>
      <c r="U761" s="68"/>
      <c r="V761" s="68"/>
      <c r="W761" s="68"/>
      <c r="X761" s="68"/>
      <c r="Y761" s="68"/>
      <c r="Z761" s="68"/>
      <c r="AA761" s="68"/>
      <c r="AB761" s="68"/>
      <c r="AC761" s="68"/>
      <c r="AD761" s="68"/>
      <c r="AE761" s="68"/>
      <c r="AF761" s="68"/>
      <c r="AG761" s="68"/>
      <c r="AH761" s="68"/>
      <c r="AI761" s="68"/>
      <c r="AJ761" s="68"/>
      <c r="AK761" s="68"/>
      <c r="AL761" s="68"/>
    </row>
    <row r="762" spans="1:38" ht="12.75" customHeight="1" x14ac:dyDescent="0.2">
      <c r="A762" s="68"/>
      <c r="P762" s="68"/>
      <c r="Q762" s="68"/>
      <c r="R762" s="68"/>
      <c r="S762" s="68"/>
      <c r="T762" s="68"/>
      <c r="U762" s="68"/>
      <c r="V762" s="68"/>
      <c r="W762" s="68"/>
      <c r="X762" s="68"/>
      <c r="Y762" s="68"/>
      <c r="Z762" s="68"/>
      <c r="AA762" s="68"/>
      <c r="AB762" s="68"/>
      <c r="AC762" s="68"/>
      <c r="AD762" s="68"/>
      <c r="AE762" s="68"/>
      <c r="AF762" s="68"/>
      <c r="AG762" s="68"/>
      <c r="AH762" s="68"/>
      <c r="AI762" s="68"/>
      <c r="AJ762" s="68"/>
      <c r="AK762" s="68"/>
      <c r="AL762" s="68"/>
    </row>
    <row r="763" spans="1:38" ht="12.75" customHeight="1" x14ac:dyDescent="0.2">
      <c r="A763" s="68"/>
      <c r="P763" s="68"/>
      <c r="Q763" s="68"/>
      <c r="R763" s="68"/>
      <c r="S763" s="68"/>
      <c r="T763" s="68"/>
      <c r="U763" s="68"/>
      <c r="V763" s="68"/>
      <c r="W763" s="68"/>
      <c r="X763" s="68"/>
      <c r="Y763" s="68"/>
      <c r="Z763" s="68"/>
      <c r="AA763" s="68"/>
      <c r="AB763" s="68"/>
      <c r="AC763" s="68"/>
      <c r="AD763" s="68"/>
      <c r="AE763" s="68"/>
      <c r="AF763" s="68"/>
      <c r="AG763" s="68"/>
      <c r="AH763" s="68"/>
      <c r="AI763" s="68"/>
      <c r="AJ763" s="68"/>
      <c r="AK763" s="68"/>
      <c r="AL763" s="68"/>
    </row>
    <row r="764" spans="1:38" ht="12.75" customHeight="1" x14ac:dyDescent="0.2">
      <c r="A764" s="68"/>
      <c r="P764" s="68"/>
      <c r="Q764" s="68"/>
      <c r="R764" s="68"/>
      <c r="S764" s="68"/>
      <c r="T764" s="68"/>
      <c r="U764" s="68"/>
      <c r="V764" s="68"/>
      <c r="W764" s="68"/>
      <c r="X764" s="68"/>
      <c r="Y764" s="68"/>
      <c r="Z764" s="68"/>
      <c r="AA764" s="68"/>
      <c r="AB764" s="68"/>
      <c r="AC764" s="68"/>
      <c r="AD764" s="68"/>
      <c r="AE764" s="68"/>
      <c r="AF764" s="68"/>
      <c r="AG764" s="68"/>
      <c r="AH764" s="68"/>
      <c r="AI764" s="68"/>
      <c r="AJ764" s="68"/>
      <c r="AK764" s="68"/>
      <c r="AL764" s="68"/>
    </row>
    <row r="765" spans="1:38" ht="12.75" customHeight="1" x14ac:dyDescent="0.2">
      <c r="A765" s="68"/>
      <c r="P765" s="68"/>
      <c r="Q765" s="68"/>
      <c r="R765" s="68"/>
      <c r="S765" s="68"/>
      <c r="T765" s="68"/>
      <c r="U765" s="68"/>
      <c r="V765" s="68"/>
      <c r="W765" s="68"/>
      <c r="X765" s="68"/>
      <c r="Y765" s="68"/>
      <c r="Z765" s="68"/>
      <c r="AA765" s="68"/>
      <c r="AB765" s="68"/>
      <c r="AC765" s="68"/>
      <c r="AD765" s="68"/>
      <c r="AE765" s="68"/>
      <c r="AF765" s="68"/>
      <c r="AG765" s="68"/>
      <c r="AH765" s="68"/>
      <c r="AI765" s="68"/>
      <c r="AJ765" s="68"/>
      <c r="AK765" s="68"/>
      <c r="AL765" s="68"/>
    </row>
    <row r="766" spans="1:38" ht="12.75" customHeight="1" x14ac:dyDescent="0.2">
      <c r="A766" s="68"/>
      <c r="P766" s="68"/>
      <c r="Q766" s="68"/>
      <c r="R766" s="68"/>
      <c r="S766" s="68"/>
      <c r="T766" s="68"/>
      <c r="U766" s="68"/>
      <c r="V766" s="68"/>
      <c r="W766" s="68"/>
      <c r="X766" s="68"/>
      <c r="Y766" s="68"/>
      <c r="Z766" s="68"/>
      <c r="AA766" s="68"/>
      <c r="AB766" s="68"/>
      <c r="AC766" s="68"/>
      <c r="AD766" s="68"/>
      <c r="AE766" s="68"/>
      <c r="AF766" s="68"/>
      <c r="AG766" s="68"/>
      <c r="AH766" s="68"/>
      <c r="AI766" s="68"/>
      <c r="AJ766" s="68"/>
      <c r="AK766" s="68"/>
      <c r="AL766" s="68"/>
    </row>
    <row r="767" spans="1:38" ht="12.75" customHeight="1" x14ac:dyDescent="0.2">
      <c r="A767" s="68"/>
      <c r="P767" s="68"/>
      <c r="Q767" s="68"/>
      <c r="R767" s="68"/>
      <c r="S767" s="68"/>
      <c r="T767" s="68"/>
      <c r="U767" s="68"/>
      <c r="V767" s="68"/>
      <c r="W767" s="68"/>
      <c r="X767" s="68"/>
      <c r="Y767" s="68"/>
      <c r="Z767" s="68"/>
      <c r="AA767" s="68"/>
      <c r="AB767" s="68"/>
      <c r="AC767" s="68"/>
      <c r="AD767" s="68"/>
      <c r="AE767" s="68"/>
      <c r="AF767" s="68"/>
      <c r="AG767" s="68"/>
      <c r="AH767" s="68"/>
      <c r="AI767" s="68"/>
      <c r="AJ767" s="68"/>
      <c r="AK767" s="68"/>
      <c r="AL767" s="68"/>
    </row>
    <row r="768" spans="1:38" ht="12.75" customHeight="1" x14ac:dyDescent="0.2">
      <c r="A768" s="68"/>
      <c r="P768" s="68"/>
      <c r="Q768" s="68"/>
      <c r="R768" s="68"/>
      <c r="S768" s="68"/>
      <c r="T768" s="68"/>
      <c r="U768" s="68"/>
      <c r="V768" s="68"/>
      <c r="W768" s="68"/>
      <c r="X768" s="68"/>
      <c r="Y768" s="68"/>
      <c r="Z768" s="68"/>
      <c r="AA768" s="68"/>
      <c r="AB768" s="68"/>
      <c r="AC768" s="68"/>
      <c r="AD768" s="68"/>
      <c r="AE768" s="68"/>
      <c r="AF768" s="68"/>
      <c r="AG768" s="68"/>
      <c r="AH768" s="68"/>
      <c r="AI768" s="68"/>
      <c r="AJ768" s="68"/>
      <c r="AK768" s="68"/>
      <c r="AL768" s="68"/>
    </row>
    <row r="769" spans="1:38" ht="12.75" customHeight="1" x14ac:dyDescent="0.2">
      <c r="A769" s="68"/>
      <c r="P769" s="68"/>
      <c r="Q769" s="68"/>
      <c r="R769" s="68"/>
      <c r="S769" s="68"/>
      <c r="T769" s="68"/>
      <c r="U769" s="68"/>
      <c r="V769" s="68"/>
      <c r="W769" s="68"/>
      <c r="X769" s="68"/>
      <c r="Y769" s="68"/>
      <c r="Z769" s="68"/>
      <c r="AA769" s="68"/>
      <c r="AB769" s="68"/>
      <c r="AC769" s="68"/>
      <c r="AD769" s="68"/>
      <c r="AE769" s="68"/>
      <c r="AF769" s="68"/>
      <c r="AG769" s="68"/>
      <c r="AH769" s="68"/>
      <c r="AI769" s="68"/>
      <c r="AJ769" s="68"/>
      <c r="AK769" s="68"/>
      <c r="AL769" s="68"/>
    </row>
    <row r="770" spans="1:38" ht="12.75" customHeight="1" x14ac:dyDescent="0.2">
      <c r="A770" s="68"/>
      <c r="P770" s="68"/>
      <c r="Q770" s="68"/>
      <c r="R770" s="68"/>
      <c r="S770" s="68"/>
      <c r="T770" s="68"/>
      <c r="U770" s="68"/>
      <c r="V770" s="68"/>
      <c r="W770" s="68"/>
      <c r="X770" s="68"/>
      <c r="Y770" s="68"/>
      <c r="Z770" s="68"/>
      <c r="AA770" s="68"/>
      <c r="AB770" s="68"/>
      <c r="AC770" s="68"/>
      <c r="AD770" s="68"/>
      <c r="AE770" s="68"/>
      <c r="AF770" s="68"/>
      <c r="AG770" s="68"/>
      <c r="AH770" s="68"/>
      <c r="AI770" s="68"/>
      <c r="AJ770" s="68"/>
      <c r="AK770" s="68"/>
      <c r="AL770" s="68"/>
    </row>
    <row r="771" spans="1:38" ht="12.75" customHeight="1" x14ac:dyDescent="0.2">
      <c r="A771" s="68"/>
      <c r="P771" s="68"/>
      <c r="Q771" s="68"/>
      <c r="R771" s="68"/>
      <c r="S771" s="68"/>
      <c r="T771" s="68"/>
      <c r="U771" s="68"/>
      <c r="V771" s="68"/>
      <c r="W771" s="68"/>
      <c r="X771" s="68"/>
      <c r="Y771" s="68"/>
      <c r="Z771" s="68"/>
      <c r="AA771" s="68"/>
      <c r="AB771" s="68"/>
      <c r="AC771" s="68"/>
      <c r="AD771" s="68"/>
      <c r="AE771" s="68"/>
      <c r="AF771" s="68"/>
      <c r="AG771" s="68"/>
      <c r="AH771" s="68"/>
      <c r="AI771" s="68"/>
      <c r="AJ771" s="68"/>
      <c r="AK771" s="68"/>
      <c r="AL771" s="68"/>
    </row>
    <row r="772" spans="1:38" ht="12.75" customHeight="1" x14ac:dyDescent="0.2">
      <c r="A772" s="68"/>
      <c r="P772" s="68"/>
      <c r="Q772" s="68"/>
      <c r="R772" s="68"/>
      <c r="S772" s="68"/>
      <c r="T772" s="68"/>
      <c r="U772" s="68"/>
      <c r="V772" s="68"/>
      <c r="W772" s="68"/>
      <c r="X772" s="68"/>
      <c r="Y772" s="68"/>
      <c r="Z772" s="68"/>
      <c r="AA772" s="68"/>
      <c r="AB772" s="68"/>
      <c r="AC772" s="68"/>
      <c r="AD772" s="68"/>
      <c r="AE772" s="68"/>
      <c r="AF772" s="68"/>
      <c r="AG772" s="68"/>
      <c r="AH772" s="68"/>
      <c r="AI772" s="68"/>
      <c r="AJ772" s="68"/>
      <c r="AK772" s="68"/>
      <c r="AL772" s="68"/>
    </row>
    <row r="773" spans="1:38" ht="12.75" customHeight="1" x14ac:dyDescent="0.2">
      <c r="A773" s="68"/>
      <c r="P773" s="68"/>
      <c r="Q773" s="68"/>
      <c r="R773" s="68"/>
      <c r="S773" s="68"/>
      <c r="T773" s="68"/>
      <c r="U773" s="68"/>
      <c r="V773" s="68"/>
      <c r="W773" s="68"/>
      <c r="X773" s="68"/>
      <c r="Y773" s="68"/>
      <c r="Z773" s="68"/>
      <c r="AA773" s="68"/>
      <c r="AB773" s="68"/>
      <c r="AC773" s="68"/>
      <c r="AD773" s="68"/>
      <c r="AE773" s="68"/>
      <c r="AF773" s="68"/>
      <c r="AG773" s="68"/>
      <c r="AH773" s="68"/>
      <c r="AI773" s="68"/>
      <c r="AJ773" s="68"/>
      <c r="AK773" s="68"/>
      <c r="AL773" s="68"/>
    </row>
    <row r="774" spans="1:38" ht="12.75" customHeight="1" x14ac:dyDescent="0.2">
      <c r="A774" s="68"/>
      <c r="P774" s="68"/>
      <c r="Q774" s="68"/>
      <c r="R774" s="68"/>
      <c r="S774" s="68"/>
      <c r="T774" s="68"/>
      <c r="U774" s="68"/>
      <c r="V774" s="68"/>
      <c r="W774" s="68"/>
      <c r="X774" s="68"/>
      <c r="Y774" s="68"/>
      <c r="Z774" s="68"/>
      <c r="AA774" s="68"/>
      <c r="AB774" s="68"/>
      <c r="AC774" s="68"/>
      <c r="AD774" s="68"/>
      <c r="AE774" s="68"/>
      <c r="AF774" s="68"/>
      <c r="AG774" s="68"/>
      <c r="AH774" s="68"/>
      <c r="AI774" s="68"/>
      <c r="AJ774" s="68"/>
      <c r="AK774" s="68"/>
      <c r="AL774" s="68"/>
    </row>
    <row r="775" spans="1:38" ht="12.75" customHeight="1" x14ac:dyDescent="0.2">
      <c r="A775" s="68"/>
      <c r="P775" s="68"/>
      <c r="Q775" s="68"/>
      <c r="R775" s="68"/>
      <c r="S775" s="68"/>
      <c r="T775" s="68"/>
      <c r="U775" s="68"/>
      <c r="V775" s="68"/>
      <c r="W775" s="68"/>
      <c r="X775" s="68"/>
      <c r="Y775" s="68"/>
      <c r="Z775" s="68"/>
      <c r="AA775" s="68"/>
      <c r="AB775" s="68"/>
      <c r="AC775" s="68"/>
      <c r="AD775" s="68"/>
      <c r="AE775" s="68"/>
      <c r="AF775" s="68"/>
      <c r="AG775" s="68"/>
      <c r="AH775" s="68"/>
      <c r="AI775" s="68"/>
      <c r="AJ775" s="68"/>
      <c r="AK775" s="68"/>
      <c r="AL775" s="68"/>
    </row>
    <row r="776" spans="1:38" ht="12.75" customHeight="1" x14ac:dyDescent="0.2">
      <c r="A776" s="68"/>
      <c r="P776" s="68"/>
      <c r="Q776" s="68"/>
      <c r="R776" s="68"/>
      <c r="S776" s="68"/>
      <c r="T776" s="68"/>
      <c r="U776" s="68"/>
      <c r="V776" s="68"/>
      <c r="W776" s="68"/>
      <c r="X776" s="68"/>
      <c r="Y776" s="68"/>
      <c r="Z776" s="68"/>
      <c r="AA776" s="68"/>
      <c r="AB776" s="68"/>
      <c r="AC776" s="68"/>
      <c r="AD776" s="68"/>
      <c r="AE776" s="68"/>
      <c r="AF776" s="68"/>
      <c r="AG776" s="68"/>
      <c r="AH776" s="68"/>
      <c r="AI776" s="68"/>
      <c r="AJ776" s="68"/>
      <c r="AK776" s="68"/>
      <c r="AL776" s="68"/>
    </row>
    <row r="777" spans="1:38" ht="12.75" customHeight="1" x14ac:dyDescent="0.2">
      <c r="A777" s="68"/>
      <c r="P777" s="68"/>
      <c r="Q777" s="68"/>
      <c r="R777" s="68"/>
      <c r="S777" s="68"/>
      <c r="T777" s="68"/>
      <c r="U777" s="68"/>
      <c r="V777" s="68"/>
      <c r="W777" s="68"/>
      <c r="X777" s="68"/>
      <c r="Y777" s="68"/>
      <c r="Z777" s="68"/>
      <c r="AA777" s="68"/>
      <c r="AB777" s="68"/>
      <c r="AC777" s="68"/>
      <c r="AD777" s="68"/>
      <c r="AE777" s="68"/>
      <c r="AF777" s="68"/>
      <c r="AG777" s="68"/>
      <c r="AH777" s="68"/>
      <c r="AI777" s="68"/>
      <c r="AJ777" s="68"/>
      <c r="AK777" s="68"/>
      <c r="AL777" s="68"/>
    </row>
    <row r="778" spans="1:38" ht="12.75" customHeight="1" x14ac:dyDescent="0.2">
      <c r="A778" s="68"/>
      <c r="P778" s="68"/>
      <c r="Q778" s="68"/>
      <c r="R778" s="68"/>
      <c r="S778" s="68"/>
      <c r="T778" s="68"/>
      <c r="U778" s="68"/>
      <c r="V778" s="68"/>
      <c r="W778" s="68"/>
      <c r="X778" s="68"/>
      <c r="Y778" s="68"/>
      <c r="Z778" s="68"/>
      <c r="AA778" s="68"/>
      <c r="AB778" s="68"/>
      <c r="AC778" s="68"/>
      <c r="AD778" s="68"/>
      <c r="AE778" s="68"/>
      <c r="AF778" s="68"/>
      <c r="AG778" s="68"/>
      <c r="AH778" s="68"/>
      <c r="AI778" s="68"/>
      <c r="AJ778" s="68"/>
      <c r="AK778" s="68"/>
      <c r="AL778" s="68"/>
    </row>
    <row r="779" spans="1:38" ht="12.75" customHeight="1" x14ac:dyDescent="0.2">
      <c r="A779" s="68"/>
      <c r="P779" s="68"/>
      <c r="Q779" s="68"/>
      <c r="R779" s="68"/>
      <c r="S779" s="68"/>
      <c r="T779" s="68"/>
      <c r="U779" s="68"/>
      <c r="V779" s="68"/>
      <c r="W779" s="68"/>
      <c r="X779" s="68"/>
      <c r="Y779" s="68"/>
      <c r="Z779" s="68"/>
      <c r="AA779" s="68"/>
      <c r="AB779" s="68"/>
      <c r="AC779" s="68"/>
      <c r="AD779" s="68"/>
      <c r="AE779" s="68"/>
      <c r="AF779" s="68"/>
      <c r="AG779" s="68"/>
      <c r="AH779" s="68"/>
      <c r="AI779" s="68"/>
      <c r="AJ779" s="68"/>
      <c r="AK779" s="68"/>
      <c r="AL779" s="68"/>
    </row>
    <row r="780" spans="1:38" ht="12.75" customHeight="1" x14ac:dyDescent="0.2">
      <c r="A780" s="68"/>
      <c r="P780" s="68"/>
      <c r="Q780" s="68"/>
      <c r="R780" s="68"/>
      <c r="S780" s="68"/>
      <c r="T780" s="68"/>
      <c r="U780" s="68"/>
      <c r="V780" s="68"/>
      <c r="W780" s="68"/>
      <c r="X780" s="68"/>
      <c r="Y780" s="68"/>
      <c r="Z780" s="68"/>
      <c r="AA780" s="68"/>
      <c r="AB780" s="68"/>
      <c r="AC780" s="68"/>
      <c r="AD780" s="68"/>
      <c r="AE780" s="68"/>
      <c r="AF780" s="68"/>
      <c r="AG780" s="68"/>
      <c r="AH780" s="68"/>
      <c r="AI780" s="68"/>
      <c r="AJ780" s="68"/>
      <c r="AK780" s="68"/>
      <c r="AL780" s="68"/>
    </row>
    <row r="781" spans="1:38" ht="12.75" customHeight="1" x14ac:dyDescent="0.2">
      <c r="A781" s="68"/>
      <c r="P781" s="68"/>
      <c r="Q781" s="68"/>
      <c r="R781" s="68"/>
      <c r="S781" s="68"/>
      <c r="T781" s="68"/>
      <c r="U781" s="68"/>
      <c r="V781" s="68"/>
      <c r="W781" s="68"/>
      <c r="X781" s="68"/>
      <c r="Y781" s="68"/>
      <c r="Z781" s="68"/>
      <c r="AA781" s="68"/>
      <c r="AB781" s="68"/>
      <c r="AC781" s="68"/>
      <c r="AD781" s="68"/>
      <c r="AE781" s="68"/>
      <c r="AF781" s="68"/>
      <c r="AG781" s="68"/>
      <c r="AH781" s="68"/>
      <c r="AI781" s="68"/>
      <c r="AJ781" s="68"/>
      <c r="AK781" s="68"/>
      <c r="AL781" s="68"/>
    </row>
    <row r="782" spans="1:38" ht="12.75" customHeight="1" x14ac:dyDescent="0.2">
      <c r="A782" s="68"/>
      <c r="P782" s="68"/>
      <c r="Q782" s="68"/>
      <c r="R782" s="68"/>
      <c r="S782" s="68"/>
      <c r="T782" s="68"/>
      <c r="U782" s="68"/>
      <c r="V782" s="68"/>
      <c r="W782" s="68"/>
      <c r="X782" s="68"/>
      <c r="Y782" s="68"/>
      <c r="Z782" s="68"/>
      <c r="AA782" s="68"/>
      <c r="AB782" s="68"/>
      <c r="AC782" s="68"/>
      <c r="AD782" s="68"/>
      <c r="AE782" s="68"/>
      <c r="AF782" s="68"/>
      <c r="AG782" s="68"/>
      <c r="AH782" s="68"/>
      <c r="AI782" s="68"/>
      <c r="AJ782" s="68"/>
      <c r="AK782" s="68"/>
      <c r="AL782" s="68"/>
    </row>
    <row r="783" spans="1:38" ht="12.75" customHeight="1" x14ac:dyDescent="0.2">
      <c r="A783" s="68"/>
      <c r="P783" s="68"/>
      <c r="Q783" s="68"/>
      <c r="R783" s="68"/>
      <c r="S783" s="68"/>
      <c r="T783" s="68"/>
      <c r="U783" s="68"/>
      <c r="V783" s="68"/>
      <c r="W783" s="68"/>
      <c r="X783" s="68"/>
      <c r="Y783" s="68"/>
      <c r="Z783" s="68"/>
      <c r="AA783" s="68"/>
      <c r="AB783" s="68"/>
      <c r="AC783" s="68"/>
      <c r="AD783" s="68"/>
      <c r="AE783" s="68"/>
      <c r="AF783" s="68"/>
      <c r="AG783" s="68"/>
      <c r="AH783" s="68"/>
      <c r="AI783" s="68"/>
      <c r="AJ783" s="68"/>
      <c r="AK783" s="68"/>
      <c r="AL783" s="68"/>
    </row>
    <row r="784" spans="1:38" ht="12.75" customHeight="1" x14ac:dyDescent="0.2">
      <c r="A784" s="68"/>
      <c r="P784" s="68"/>
      <c r="Q784" s="68"/>
      <c r="R784" s="68"/>
      <c r="S784" s="68"/>
      <c r="T784" s="68"/>
      <c r="U784" s="68"/>
      <c r="V784" s="68"/>
      <c r="W784" s="68"/>
      <c r="X784" s="68"/>
      <c r="Y784" s="68"/>
      <c r="Z784" s="68"/>
      <c r="AA784" s="68"/>
      <c r="AB784" s="68"/>
      <c r="AC784" s="68"/>
      <c r="AD784" s="68"/>
      <c r="AE784" s="68"/>
      <c r="AF784" s="68"/>
      <c r="AG784" s="68"/>
      <c r="AH784" s="68"/>
      <c r="AI784" s="68"/>
      <c r="AJ784" s="68"/>
      <c r="AK784" s="68"/>
      <c r="AL784" s="68"/>
    </row>
    <row r="785" spans="1:38" ht="12.75" customHeight="1" x14ac:dyDescent="0.2">
      <c r="A785" s="68"/>
      <c r="P785" s="68"/>
      <c r="Q785" s="68"/>
      <c r="R785" s="68"/>
      <c r="S785" s="68"/>
      <c r="T785" s="68"/>
      <c r="U785" s="68"/>
      <c r="V785" s="68"/>
      <c r="W785" s="68"/>
      <c r="X785" s="68"/>
      <c r="Y785" s="68"/>
      <c r="Z785" s="68"/>
      <c r="AA785" s="68"/>
      <c r="AB785" s="68"/>
      <c r="AC785" s="68"/>
      <c r="AD785" s="68"/>
      <c r="AE785" s="68"/>
      <c r="AF785" s="68"/>
      <c r="AG785" s="68"/>
      <c r="AH785" s="68"/>
      <c r="AI785" s="68"/>
      <c r="AJ785" s="68"/>
      <c r="AK785" s="68"/>
      <c r="AL785" s="68"/>
    </row>
    <row r="786" spans="1:38" ht="12.75" customHeight="1" x14ac:dyDescent="0.2">
      <c r="A786" s="68"/>
      <c r="P786" s="68"/>
      <c r="Q786" s="68"/>
      <c r="R786" s="68"/>
      <c r="S786" s="68"/>
      <c r="T786" s="68"/>
      <c r="U786" s="68"/>
      <c r="V786" s="68"/>
      <c r="W786" s="68"/>
      <c r="X786" s="68"/>
      <c r="Y786" s="68"/>
      <c r="Z786" s="68"/>
      <c r="AA786" s="68"/>
      <c r="AB786" s="68"/>
      <c r="AC786" s="68"/>
      <c r="AD786" s="68"/>
      <c r="AE786" s="68"/>
      <c r="AF786" s="68"/>
      <c r="AG786" s="68"/>
      <c r="AH786" s="68"/>
      <c r="AI786" s="68"/>
      <c r="AJ786" s="68"/>
      <c r="AK786" s="68"/>
      <c r="AL786" s="68"/>
    </row>
    <row r="787" spans="1:38" ht="12.75" customHeight="1" x14ac:dyDescent="0.2">
      <c r="A787" s="68"/>
      <c r="P787" s="68"/>
      <c r="Q787" s="68"/>
      <c r="R787" s="68"/>
      <c r="S787" s="68"/>
      <c r="T787" s="68"/>
      <c r="U787" s="68"/>
      <c r="V787" s="68"/>
      <c r="W787" s="68"/>
      <c r="X787" s="68"/>
      <c r="Y787" s="68"/>
      <c r="Z787" s="68"/>
      <c r="AA787" s="68"/>
      <c r="AB787" s="68"/>
      <c r="AC787" s="68"/>
      <c r="AD787" s="68"/>
      <c r="AE787" s="68"/>
      <c r="AF787" s="68"/>
      <c r="AG787" s="68"/>
      <c r="AH787" s="68"/>
      <c r="AI787" s="68"/>
      <c r="AJ787" s="68"/>
      <c r="AK787" s="68"/>
      <c r="AL787" s="68"/>
    </row>
    <row r="788" spans="1:38" ht="12.75" customHeight="1" x14ac:dyDescent="0.2">
      <c r="A788" s="68"/>
      <c r="P788" s="68"/>
      <c r="Q788" s="68"/>
      <c r="R788" s="68"/>
      <c r="S788" s="68"/>
      <c r="T788" s="68"/>
      <c r="U788" s="68"/>
      <c r="V788" s="68"/>
      <c r="W788" s="68"/>
      <c r="X788" s="68"/>
      <c r="Y788" s="68"/>
      <c r="Z788" s="68"/>
      <c r="AA788" s="68"/>
      <c r="AB788" s="68"/>
      <c r="AC788" s="68"/>
      <c r="AD788" s="68"/>
      <c r="AE788" s="68"/>
      <c r="AF788" s="68"/>
      <c r="AG788" s="68"/>
      <c r="AH788" s="68"/>
      <c r="AI788" s="68"/>
      <c r="AJ788" s="68"/>
      <c r="AK788" s="68"/>
      <c r="AL788" s="68"/>
    </row>
    <row r="789" spans="1:38" ht="12.75" customHeight="1" x14ac:dyDescent="0.2">
      <c r="A789" s="68"/>
      <c r="P789" s="68"/>
      <c r="Q789" s="68"/>
      <c r="R789" s="68"/>
      <c r="S789" s="68"/>
      <c r="T789" s="68"/>
      <c r="U789" s="68"/>
      <c r="V789" s="68"/>
      <c r="W789" s="68"/>
      <c r="X789" s="68"/>
      <c r="Y789" s="68"/>
      <c r="Z789" s="68"/>
      <c r="AA789" s="68"/>
      <c r="AB789" s="68"/>
      <c r="AC789" s="68"/>
      <c r="AD789" s="68"/>
      <c r="AE789" s="68"/>
      <c r="AF789" s="68"/>
      <c r="AG789" s="68"/>
      <c r="AH789" s="68"/>
      <c r="AI789" s="68"/>
      <c r="AJ789" s="68"/>
      <c r="AK789" s="68"/>
      <c r="AL789" s="68"/>
    </row>
    <row r="790" spans="1:38" ht="12.75" customHeight="1" x14ac:dyDescent="0.2">
      <c r="A790" s="68"/>
      <c r="P790" s="68"/>
      <c r="Q790" s="68"/>
      <c r="R790" s="68"/>
      <c r="S790" s="68"/>
      <c r="T790" s="68"/>
      <c r="U790" s="68"/>
      <c r="V790" s="68"/>
      <c r="W790" s="68"/>
      <c r="X790" s="68"/>
      <c r="Y790" s="68"/>
      <c r="Z790" s="68"/>
      <c r="AA790" s="68"/>
      <c r="AB790" s="68"/>
      <c r="AC790" s="68"/>
      <c r="AD790" s="68"/>
      <c r="AE790" s="68"/>
      <c r="AF790" s="68"/>
      <c r="AG790" s="68"/>
      <c r="AH790" s="68"/>
      <c r="AI790" s="68"/>
      <c r="AJ790" s="68"/>
      <c r="AK790" s="68"/>
      <c r="AL790" s="68"/>
    </row>
    <row r="791" spans="1:38" ht="12.75" customHeight="1" x14ac:dyDescent="0.2">
      <c r="A791" s="68"/>
      <c r="P791" s="68"/>
      <c r="Q791" s="68"/>
      <c r="R791" s="68"/>
      <c r="S791" s="68"/>
      <c r="T791" s="68"/>
      <c r="U791" s="68"/>
      <c r="V791" s="68"/>
      <c r="W791" s="68"/>
      <c r="X791" s="68"/>
      <c r="Y791" s="68"/>
      <c r="Z791" s="68"/>
      <c r="AA791" s="68"/>
      <c r="AB791" s="68"/>
      <c r="AC791" s="68"/>
      <c r="AD791" s="68"/>
      <c r="AE791" s="68"/>
      <c r="AF791" s="68"/>
      <c r="AG791" s="68"/>
      <c r="AH791" s="68"/>
      <c r="AI791" s="68"/>
      <c r="AJ791" s="68"/>
      <c r="AK791" s="68"/>
      <c r="AL791" s="68"/>
    </row>
    <row r="792" spans="1:38" ht="12.75" customHeight="1" x14ac:dyDescent="0.2">
      <c r="A792" s="68"/>
      <c r="P792" s="68"/>
      <c r="Q792" s="68"/>
      <c r="R792" s="68"/>
      <c r="S792" s="68"/>
      <c r="T792" s="68"/>
      <c r="U792" s="68"/>
      <c r="V792" s="68"/>
      <c r="W792" s="68"/>
      <c r="X792" s="68"/>
      <c r="Y792" s="68"/>
      <c r="Z792" s="68"/>
      <c r="AA792" s="68"/>
      <c r="AB792" s="68"/>
      <c r="AC792" s="68"/>
      <c r="AD792" s="68"/>
      <c r="AE792" s="68"/>
      <c r="AF792" s="68"/>
      <c r="AG792" s="68"/>
      <c r="AH792" s="68"/>
      <c r="AI792" s="68"/>
      <c r="AJ792" s="68"/>
      <c r="AK792" s="68"/>
      <c r="AL792" s="68"/>
    </row>
    <row r="793" spans="1:38" ht="12.75" customHeight="1" x14ac:dyDescent="0.2">
      <c r="A793" s="68"/>
      <c r="P793" s="68"/>
      <c r="Q793" s="68"/>
      <c r="R793" s="68"/>
      <c r="S793" s="68"/>
      <c r="T793" s="68"/>
      <c r="U793" s="68"/>
      <c r="V793" s="68"/>
      <c r="W793" s="68"/>
      <c r="X793" s="68"/>
      <c r="Y793" s="68"/>
      <c r="Z793" s="68"/>
      <c r="AA793" s="68"/>
      <c r="AB793" s="68"/>
      <c r="AC793" s="68"/>
      <c r="AD793" s="68"/>
      <c r="AE793" s="68"/>
      <c r="AF793" s="68"/>
      <c r="AG793" s="68"/>
      <c r="AH793" s="68"/>
      <c r="AI793" s="68"/>
      <c r="AJ793" s="68"/>
      <c r="AK793" s="68"/>
      <c r="AL793" s="68"/>
    </row>
    <row r="794" spans="1:38" ht="12.75" customHeight="1" x14ac:dyDescent="0.2">
      <c r="A794" s="68"/>
      <c r="P794" s="68"/>
      <c r="Q794" s="68"/>
      <c r="R794" s="68"/>
      <c r="S794" s="68"/>
      <c r="T794" s="68"/>
      <c r="U794" s="68"/>
      <c r="V794" s="68"/>
      <c r="W794" s="68"/>
      <c r="X794" s="68"/>
      <c r="Y794" s="68"/>
      <c r="Z794" s="68"/>
      <c r="AA794" s="68"/>
      <c r="AB794" s="68"/>
      <c r="AC794" s="68"/>
      <c r="AD794" s="68"/>
      <c r="AE794" s="68"/>
      <c r="AF794" s="68"/>
      <c r="AG794" s="68"/>
      <c r="AH794" s="68"/>
      <c r="AI794" s="68"/>
      <c r="AJ794" s="68"/>
      <c r="AK794" s="68"/>
      <c r="AL794" s="68"/>
    </row>
    <row r="795" spans="1:38" ht="12.75" customHeight="1" x14ac:dyDescent="0.2">
      <c r="A795" s="68"/>
      <c r="P795" s="68"/>
      <c r="Q795" s="68"/>
      <c r="R795" s="68"/>
      <c r="S795" s="68"/>
      <c r="T795" s="68"/>
      <c r="U795" s="68"/>
      <c r="V795" s="68"/>
      <c r="W795" s="68"/>
      <c r="X795" s="68"/>
      <c r="Y795" s="68"/>
      <c r="Z795" s="68"/>
      <c r="AA795" s="68"/>
      <c r="AB795" s="68"/>
      <c r="AC795" s="68"/>
      <c r="AD795" s="68"/>
      <c r="AE795" s="68"/>
      <c r="AF795" s="68"/>
      <c r="AG795" s="68"/>
      <c r="AH795" s="68"/>
      <c r="AI795" s="68"/>
      <c r="AJ795" s="68"/>
      <c r="AK795" s="68"/>
      <c r="AL795" s="68"/>
    </row>
    <row r="796" spans="1:38" ht="12.75" customHeight="1" x14ac:dyDescent="0.2">
      <c r="A796" s="68"/>
      <c r="P796" s="68"/>
      <c r="Q796" s="68"/>
      <c r="R796" s="68"/>
      <c r="S796" s="68"/>
      <c r="T796" s="68"/>
      <c r="U796" s="68"/>
      <c r="V796" s="68"/>
      <c r="W796" s="68"/>
      <c r="X796" s="68"/>
      <c r="Y796" s="68"/>
      <c r="Z796" s="68"/>
      <c r="AA796" s="68"/>
      <c r="AB796" s="68"/>
      <c r="AC796" s="68"/>
      <c r="AD796" s="68"/>
      <c r="AE796" s="68"/>
      <c r="AF796" s="68"/>
      <c r="AG796" s="68"/>
      <c r="AH796" s="68"/>
      <c r="AI796" s="68"/>
      <c r="AJ796" s="68"/>
      <c r="AK796" s="68"/>
      <c r="AL796" s="68"/>
    </row>
    <row r="797" spans="1:38" ht="12.75" customHeight="1" x14ac:dyDescent="0.2">
      <c r="A797" s="68"/>
      <c r="P797" s="68"/>
      <c r="Q797" s="68"/>
      <c r="R797" s="68"/>
      <c r="S797" s="68"/>
      <c r="T797" s="68"/>
      <c r="U797" s="68"/>
      <c r="V797" s="68"/>
      <c r="W797" s="68"/>
      <c r="X797" s="68"/>
      <c r="Y797" s="68"/>
      <c r="Z797" s="68"/>
      <c r="AA797" s="68"/>
      <c r="AB797" s="68"/>
      <c r="AC797" s="68"/>
      <c r="AD797" s="68"/>
      <c r="AE797" s="68"/>
      <c r="AF797" s="68"/>
      <c r="AG797" s="68"/>
      <c r="AH797" s="68"/>
      <c r="AI797" s="68"/>
      <c r="AJ797" s="68"/>
      <c r="AK797" s="68"/>
      <c r="AL797" s="68"/>
    </row>
    <row r="798" spans="1:38" ht="12.75" customHeight="1" x14ac:dyDescent="0.2">
      <c r="A798" s="68"/>
      <c r="P798" s="68"/>
      <c r="Q798" s="68"/>
      <c r="R798" s="68"/>
      <c r="S798" s="68"/>
      <c r="T798" s="68"/>
      <c r="U798" s="68"/>
      <c r="V798" s="68"/>
      <c r="W798" s="68"/>
      <c r="X798" s="68"/>
      <c r="Y798" s="68"/>
      <c r="Z798" s="68"/>
      <c r="AA798" s="68"/>
      <c r="AB798" s="68"/>
      <c r="AC798" s="68"/>
      <c r="AD798" s="68"/>
      <c r="AE798" s="68"/>
      <c r="AF798" s="68"/>
      <c r="AG798" s="68"/>
      <c r="AH798" s="68"/>
      <c r="AI798" s="68"/>
      <c r="AJ798" s="68"/>
      <c r="AK798" s="68"/>
      <c r="AL798" s="68"/>
    </row>
    <row r="799" spans="1:38" ht="12.75" customHeight="1" x14ac:dyDescent="0.2">
      <c r="A799" s="68"/>
      <c r="P799" s="68"/>
      <c r="Q799" s="68"/>
      <c r="R799" s="68"/>
      <c r="S799" s="68"/>
      <c r="T799" s="68"/>
      <c r="U799" s="68"/>
      <c r="V799" s="68"/>
      <c r="W799" s="68"/>
      <c r="X799" s="68"/>
      <c r="Y799" s="68"/>
      <c r="Z799" s="68"/>
      <c r="AA799" s="68"/>
      <c r="AB799" s="68"/>
      <c r="AC799" s="68"/>
      <c r="AD799" s="68"/>
      <c r="AE799" s="68"/>
      <c r="AF799" s="68"/>
      <c r="AG799" s="68"/>
      <c r="AH799" s="68"/>
      <c r="AI799" s="68"/>
      <c r="AJ799" s="68"/>
      <c r="AK799" s="68"/>
      <c r="AL799" s="68"/>
    </row>
    <row r="800" spans="1:38" ht="12.75" customHeight="1" x14ac:dyDescent="0.2">
      <c r="A800" s="68"/>
      <c r="P800" s="68"/>
      <c r="Q800" s="68"/>
      <c r="R800" s="68"/>
      <c r="S800" s="68"/>
      <c r="T800" s="68"/>
      <c r="U800" s="68"/>
      <c r="V800" s="68"/>
      <c r="W800" s="68"/>
      <c r="X800" s="68"/>
      <c r="Y800" s="68"/>
      <c r="Z800" s="68"/>
      <c r="AA800" s="68"/>
      <c r="AB800" s="68"/>
      <c r="AC800" s="68"/>
      <c r="AD800" s="68"/>
      <c r="AE800" s="68"/>
      <c r="AF800" s="68"/>
      <c r="AG800" s="68"/>
      <c r="AH800" s="68"/>
      <c r="AI800" s="68"/>
      <c r="AJ800" s="68"/>
      <c r="AK800" s="68"/>
      <c r="AL800" s="68"/>
    </row>
    <row r="801" spans="1:38" ht="12.75" customHeight="1" x14ac:dyDescent="0.2">
      <c r="A801" s="68"/>
      <c r="P801" s="68"/>
      <c r="Q801" s="68"/>
      <c r="R801" s="68"/>
      <c r="S801" s="68"/>
      <c r="T801" s="68"/>
      <c r="U801" s="68"/>
      <c r="V801" s="68"/>
      <c r="W801" s="68"/>
      <c r="X801" s="68"/>
      <c r="Y801" s="68"/>
      <c r="Z801" s="68"/>
      <c r="AA801" s="68"/>
      <c r="AB801" s="68"/>
      <c r="AC801" s="68"/>
      <c r="AD801" s="68"/>
      <c r="AE801" s="68"/>
      <c r="AF801" s="68"/>
      <c r="AG801" s="68"/>
      <c r="AH801" s="68"/>
      <c r="AI801" s="68"/>
      <c r="AJ801" s="68"/>
      <c r="AK801" s="68"/>
      <c r="AL801" s="68"/>
    </row>
    <row r="802" spans="1:38" ht="12.75" customHeight="1" x14ac:dyDescent="0.2">
      <c r="A802" s="68"/>
      <c r="P802" s="68"/>
      <c r="Q802" s="68"/>
      <c r="R802" s="68"/>
      <c r="S802" s="68"/>
      <c r="T802" s="68"/>
      <c r="U802" s="68"/>
      <c r="V802" s="68"/>
      <c r="W802" s="68"/>
      <c r="X802" s="68"/>
      <c r="Y802" s="68"/>
      <c r="Z802" s="68"/>
      <c r="AA802" s="68"/>
      <c r="AB802" s="68"/>
      <c r="AC802" s="68"/>
      <c r="AD802" s="68"/>
      <c r="AE802" s="68"/>
      <c r="AF802" s="68"/>
      <c r="AG802" s="68"/>
      <c r="AH802" s="68"/>
      <c r="AI802" s="68"/>
      <c r="AJ802" s="68"/>
      <c r="AK802" s="68"/>
      <c r="AL802" s="68"/>
    </row>
    <row r="803" spans="1:38" ht="12.75" customHeight="1" x14ac:dyDescent="0.2">
      <c r="A803" s="68"/>
      <c r="P803" s="68"/>
      <c r="Q803" s="68"/>
      <c r="R803" s="68"/>
      <c r="S803" s="68"/>
      <c r="T803" s="68"/>
      <c r="U803" s="68"/>
      <c r="V803" s="68"/>
      <c r="W803" s="68"/>
      <c r="X803" s="68"/>
      <c r="Y803" s="68"/>
      <c r="Z803" s="68"/>
      <c r="AA803" s="68"/>
      <c r="AB803" s="68"/>
      <c r="AC803" s="68"/>
      <c r="AD803" s="68"/>
      <c r="AE803" s="68"/>
      <c r="AF803" s="68"/>
      <c r="AG803" s="68"/>
      <c r="AH803" s="68"/>
      <c r="AI803" s="68"/>
      <c r="AJ803" s="68"/>
      <c r="AK803" s="68"/>
      <c r="AL803" s="68"/>
    </row>
    <row r="804" spans="1:38" ht="12.75" customHeight="1" x14ac:dyDescent="0.2">
      <c r="A804" s="68"/>
      <c r="P804" s="68"/>
      <c r="Q804" s="68"/>
      <c r="R804" s="68"/>
      <c r="S804" s="68"/>
      <c r="T804" s="68"/>
      <c r="U804" s="68"/>
      <c r="V804" s="68"/>
      <c r="W804" s="68"/>
      <c r="X804" s="68"/>
      <c r="Y804" s="68"/>
      <c r="Z804" s="68"/>
      <c r="AA804" s="68"/>
      <c r="AB804" s="68"/>
      <c r="AC804" s="68"/>
      <c r="AD804" s="68"/>
      <c r="AE804" s="68"/>
      <c r="AF804" s="68"/>
      <c r="AG804" s="68"/>
      <c r="AH804" s="68"/>
      <c r="AI804" s="68"/>
      <c r="AJ804" s="68"/>
      <c r="AK804" s="68"/>
      <c r="AL804" s="68"/>
    </row>
    <row r="805" spans="1:38" ht="12.75" customHeight="1" x14ac:dyDescent="0.2">
      <c r="A805" s="68"/>
      <c r="P805" s="68"/>
      <c r="Q805" s="68"/>
      <c r="R805" s="68"/>
      <c r="S805" s="68"/>
      <c r="T805" s="68"/>
      <c r="U805" s="68"/>
      <c r="V805" s="68"/>
      <c r="W805" s="68"/>
      <c r="X805" s="68"/>
      <c r="Y805" s="68"/>
      <c r="Z805" s="68"/>
      <c r="AA805" s="68"/>
      <c r="AB805" s="68"/>
      <c r="AC805" s="68"/>
      <c r="AD805" s="68"/>
      <c r="AE805" s="68"/>
      <c r="AF805" s="68"/>
      <c r="AG805" s="68"/>
      <c r="AH805" s="68"/>
      <c r="AI805" s="68"/>
      <c r="AJ805" s="68"/>
      <c r="AK805" s="68"/>
      <c r="AL805" s="68"/>
    </row>
    <row r="806" spans="1:38" ht="12.75" customHeight="1" x14ac:dyDescent="0.2">
      <c r="A806" s="68"/>
      <c r="P806" s="68"/>
      <c r="Q806" s="68"/>
      <c r="R806" s="68"/>
      <c r="S806" s="68"/>
      <c r="T806" s="68"/>
      <c r="U806" s="68"/>
      <c r="V806" s="68"/>
      <c r="W806" s="68"/>
      <c r="X806" s="68"/>
      <c r="Y806" s="68"/>
      <c r="Z806" s="68"/>
      <c r="AA806" s="68"/>
      <c r="AB806" s="68"/>
      <c r="AC806" s="68"/>
      <c r="AD806" s="68"/>
      <c r="AE806" s="68"/>
      <c r="AF806" s="68"/>
      <c r="AG806" s="68"/>
      <c r="AH806" s="68"/>
      <c r="AI806" s="68"/>
      <c r="AJ806" s="68"/>
      <c r="AK806" s="68"/>
      <c r="AL806" s="68"/>
    </row>
    <row r="807" spans="1:38" ht="12.75" customHeight="1" x14ac:dyDescent="0.2">
      <c r="A807" s="68"/>
      <c r="P807" s="68"/>
      <c r="Q807" s="68"/>
      <c r="R807" s="68"/>
      <c r="S807" s="68"/>
      <c r="T807" s="68"/>
      <c r="U807" s="68"/>
      <c r="V807" s="68"/>
      <c r="W807" s="68"/>
      <c r="X807" s="68"/>
      <c r="Y807" s="68"/>
      <c r="Z807" s="68"/>
      <c r="AA807" s="68"/>
      <c r="AB807" s="68"/>
      <c r="AC807" s="68"/>
      <c r="AD807" s="68"/>
      <c r="AE807" s="68"/>
      <c r="AF807" s="68"/>
      <c r="AG807" s="68"/>
      <c r="AH807" s="68"/>
      <c r="AI807" s="68"/>
      <c r="AJ807" s="68"/>
      <c r="AK807" s="68"/>
      <c r="AL807" s="68"/>
    </row>
    <row r="808" spans="1:38" ht="12.75" customHeight="1" x14ac:dyDescent="0.2">
      <c r="A808" s="68"/>
      <c r="P808" s="68"/>
      <c r="Q808" s="68"/>
      <c r="R808" s="68"/>
      <c r="S808" s="68"/>
      <c r="T808" s="68"/>
      <c r="U808" s="68"/>
      <c r="V808" s="68"/>
      <c r="W808" s="68"/>
      <c r="X808" s="68"/>
      <c r="Y808" s="68"/>
      <c r="Z808" s="68"/>
      <c r="AA808" s="68"/>
      <c r="AB808" s="68"/>
      <c r="AC808" s="68"/>
      <c r="AD808" s="68"/>
      <c r="AE808" s="68"/>
      <c r="AF808" s="68"/>
      <c r="AG808" s="68"/>
      <c r="AH808" s="68"/>
      <c r="AI808" s="68"/>
      <c r="AJ808" s="68"/>
      <c r="AK808" s="68"/>
      <c r="AL808" s="68"/>
    </row>
    <row r="809" spans="1:38" ht="12.75" customHeight="1" x14ac:dyDescent="0.2">
      <c r="A809" s="68"/>
      <c r="P809" s="68"/>
      <c r="Q809" s="68"/>
      <c r="R809" s="68"/>
      <c r="S809" s="68"/>
      <c r="T809" s="68"/>
      <c r="U809" s="68"/>
      <c r="V809" s="68"/>
      <c r="W809" s="68"/>
      <c r="X809" s="68"/>
      <c r="Y809" s="68"/>
      <c r="Z809" s="68"/>
      <c r="AA809" s="68"/>
      <c r="AB809" s="68"/>
      <c r="AC809" s="68"/>
      <c r="AD809" s="68"/>
      <c r="AE809" s="68"/>
      <c r="AF809" s="68"/>
      <c r="AG809" s="68"/>
      <c r="AH809" s="68"/>
      <c r="AI809" s="68"/>
      <c r="AJ809" s="68"/>
      <c r="AK809" s="68"/>
      <c r="AL809" s="68"/>
    </row>
    <row r="810" spans="1:38" ht="12.75" customHeight="1" x14ac:dyDescent="0.2">
      <c r="A810" s="68"/>
      <c r="P810" s="68"/>
      <c r="Q810" s="68"/>
      <c r="R810" s="68"/>
      <c r="S810" s="68"/>
      <c r="T810" s="68"/>
      <c r="U810" s="68"/>
      <c r="V810" s="68"/>
      <c r="W810" s="68"/>
      <c r="X810" s="68"/>
      <c r="Y810" s="68"/>
      <c r="Z810" s="68"/>
      <c r="AA810" s="68"/>
      <c r="AB810" s="68"/>
      <c r="AC810" s="68"/>
      <c r="AD810" s="68"/>
      <c r="AE810" s="68"/>
      <c r="AF810" s="68"/>
      <c r="AG810" s="68"/>
      <c r="AH810" s="68"/>
      <c r="AI810" s="68"/>
      <c r="AJ810" s="68"/>
      <c r="AK810" s="68"/>
      <c r="AL810" s="68"/>
    </row>
    <row r="811" spans="1:38" ht="12.75" customHeight="1" x14ac:dyDescent="0.2">
      <c r="A811" s="68"/>
      <c r="P811" s="68"/>
      <c r="Q811" s="68"/>
      <c r="R811" s="68"/>
      <c r="S811" s="68"/>
      <c r="T811" s="68"/>
      <c r="U811" s="68"/>
      <c r="V811" s="68"/>
      <c r="W811" s="68"/>
      <c r="X811" s="68"/>
      <c r="Y811" s="68"/>
      <c r="Z811" s="68"/>
      <c r="AA811" s="68"/>
      <c r="AB811" s="68"/>
      <c r="AC811" s="68"/>
      <c r="AD811" s="68"/>
      <c r="AE811" s="68"/>
      <c r="AF811" s="68"/>
      <c r="AG811" s="68"/>
      <c r="AH811" s="68"/>
      <c r="AI811" s="68"/>
      <c r="AJ811" s="68"/>
      <c r="AK811" s="68"/>
      <c r="AL811" s="68"/>
    </row>
    <row r="812" spans="1:38" ht="12.75" customHeight="1" x14ac:dyDescent="0.2">
      <c r="A812" s="68"/>
      <c r="P812" s="68"/>
      <c r="Q812" s="68"/>
      <c r="R812" s="68"/>
      <c r="S812" s="68"/>
      <c r="T812" s="68"/>
      <c r="U812" s="68"/>
      <c r="V812" s="68"/>
      <c r="W812" s="68"/>
      <c r="X812" s="68"/>
      <c r="Y812" s="68"/>
      <c r="Z812" s="68"/>
      <c r="AA812" s="68"/>
      <c r="AB812" s="68"/>
      <c r="AC812" s="68"/>
      <c r="AD812" s="68"/>
      <c r="AE812" s="68"/>
      <c r="AF812" s="68"/>
      <c r="AG812" s="68"/>
      <c r="AH812" s="68"/>
      <c r="AI812" s="68"/>
      <c r="AJ812" s="68"/>
      <c r="AK812" s="68"/>
      <c r="AL812" s="68"/>
    </row>
    <row r="813" spans="1:38" ht="12.75" customHeight="1" x14ac:dyDescent="0.2">
      <c r="A813" s="68"/>
      <c r="P813" s="68"/>
      <c r="Q813" s="68"/>
      <c r="R813" s="68"/>
      <c r="S813" s="68"/>
      <c r="T813" s="68"/>
      <c r="U813" s="68"/>
      <c r="V813" s="68"/>
      <c r="W813" s="68"/>
      <c r="X813" s="68"/>
      <c r="Y813" s="68"/>
      <c r="Z813" s="68"/>
      <c r="AA813" s="68"/>
      <c r="AB813" s="68"/>
      <c r="AC813" s="68"/>
      <c r="AD813" s="68"/>
      <c r="AE813" s="68"/>
      <c r="AF813" s="68"/>
      <c r="AG813" s="68"/>
      <c r="AH813" s="68"/>
      <c r="AI813" s="68"/>
      <c r="AJ813" s="68"/>
      <c r="AK813" s="68"/>
      <c r="AL813" s="68"/>
    </row>
    <row r="814" spans="1:38" ht="12.75" customHeight="1" x14ac:dyDescent="0.2">
      <c r="A814" s="68"/>
      <c r="P814" s="68"/>
      <c r="Q814" s="68"/>
      <c r="R814" s="68"/>
      <c r="S814" s="68"/>
      <c r="T814" s="68"/>
      <c r="U814" s="68"/>
      <c r="V814" s="68"/>
      <c r="W814" s="68"/>
      <c r="X814" s="68"/>
      <c r="Y814" s="68"/>
      <c r="Z814" s="68"/>
      <c r="AA814" s="68"/>
      <c r="AB814" s="68"/>
      <c r="AC814" s="68"/>
      <c r="AD814" s="68"/>
      <c r="AE814" s="68"/>
      <c r="AF814" s="68"/>
      <c r="AG814" s="68"/>
      <c r="AH814" s="68"/>
      <c r="AI814" s="68"/>
      <c r="AJ814" s="68"/>
      <c r="AK814" s="68"/>
      <c r="AL814" s="68"/>
    </row>
    <row r="815" spans="1:38" ht="12.75" customHeight="1" x14ac:dyDescent="0.2">
      <c r="A815" s="68"/>
      <c r="P815" s="68"/>
      <c r="Q815" s="68"/>
      <c r="R815" s="68"/>
      <c r="S815" s="68"/>
      <c r="T815" s="68"/>
      <c r="U815" s="68"/>
      <c r="V815" s="68"/>
      <c r="W815" s="68"/>
      <c r="X815" s="68"/>
      <c r="Y815" s="68"/>
      <c r="Z815" s="68"/>
      <c r="AA815" s="68"/>
      <c r="AB815" s="68"/>
      <c r="AC815" s="68"/>
      <c r="AD815" s="68"/>
      <c r="AE815" s="68"/>
      <c r="AF815" s="68"/>
      <c r="AG815" s="68"/>
      <c r="AH815" s="68"/>
      <c r="AI815" s="68"/>
      <c r="AJ815" s="68"/>
      <c r="AK815" s="68"/>
      <c r="AL815" s="68"/>
    </row>
    <row r="816" spans="1:38" ht="12.75" customHeight="1" x14ac:dyDescent="0.2">
      <c r="A816" s="68"/>
      <c r="P816" s="68"/>
      <c r="Q816" s="68"/>
      <c r="R816" s="68"/>
      <c r="S816" s="68"/>
      <c r="T816" s="68"/>
      <c r="U816" s="68"/>
      <c r="V816" s="68"/>
      <c r="W816" s="68"/>
      <c r="X816" s="68"/>
      <c r="Y816" s="68"/>
      <c r="Z816" s="68"/>
      <c r="AA816" s="68"/>
      <c r="AB816" s="68"/>
      <c r="AC816" s="68"/>
      <c r="AD816" s="68"/>
      <c r="AE816" s="68"/>
      <c r="AF816" s="68"/>
      <c r="AG816" s="68"/>
      <c r="AH816" s="68"/>
      <c r="AI816" s="68"/>
      <c r="AJ816" s="68"/>
      <c r="AK816" s="68"/>
      <c r="AL816" s="68"/>
    </row>
    <row r="817" spans="1:38" ht="12.75" customHeight="1" x14ac:dyDescent="0.2">
      <c r="A817" s="68"/>
      <c r="P817" s="68"/>
      <c r="Q817" s="68"/>
      <c r="R817" s="68"/>
      <c r="S817" s="68"/>
      <c r="T817" s="68"/>
      <c r="U817" s="68"/>
      <c r="V817" s="68"/>
      <c r="W817" s="68"/>
      <c r="X817" s="68"/>
      <c r="Y817" s="68"/>
      <c r="Z817" s="68"/>
      <c r="AA817" s="68"/>
      <c r="AB817" s="68"/>
      <c r="AC817" s="68"/>
      <c r="AD817" s="68"/>
      <c r="AE817" s="68"/>
      <c r="AF817" s="68"/>
      <c r="AG817" s="68"/>
      <c r="AH817" s="68"/>
      <c r="AI817" s="68"/>
      <c r="AJ817" s="68"/>
      <c r="AK817" s="68"/>
      <c r="AL817" s="68"/>
    </row>
    <row r="818" spans="1:38" ht="12.75" customHeight="1" x14ac:dyDescent="0.2">
      <c r="A818" s="68"/>
      <c r="P818" s="68"/>
      <c r="Q818" s="68"/>
      <c r="R818" s="68"/>
      <c r="S818" s="68"/>
      <c r="T818" s="68"/>
      <c r="U818" s="68"/>
      <c r="V818" s="68"/>
      <c r="W818" s="68"/>
      <c r="X818" s="68"/>
      <c r="Y818" s="68"/>
      <c r="Z818" s="68"/>
      <c r="AA818" s="68"/>
      <c r="AB818" s="68"/>
      <c r="AC818" s="68"/>
      <c r="AD818" s="68"/>
      <c r="AE818" s="68"/>
      <c r="AF818" s="68"/>
      <c r="AG818" s="68"/>
      <c r="AH818" s="68"/>
      <c r="AI818" s="68"/>
      <c r="AJ818" s="68"/>
      <c r="AK818" s="68"/>
      <c r="AL818" s="68"/>
    </row>
    <row r="819" spans="1:38" ht="12.75" customHeight="1" x14ac:dyDescent="0.2">
      <c r="A819" s="68"/>
      <c r="P819" s="68"/>
      <c r="Q819" s="68"/>
      <c r="R819" s="68"/>
      <c r="S819" s="68"/>
      <c r="T819" s="68"/>
      <c r="U819" s="68"/>
      <c r="V819" s="68"/>
      <c r="W819" s="68"/>
      <c r="X819" s="68"/>
      <c r="Y819" s="68"/>
      <c r="Z819" s="68"/>
      <c r="AA819" s="68"/>
      <c r="AB819" s="68"/>
      <c r="AC819" s="68"/>
      <c r="AD819" s="68"/>
      <c r="AE819" s="68"/>
      <c r="AF819" s="68"/>
      <c r="AG819" s="68"/>
      <c r="AH819" s="68"/>
      <c r="AI819" s="68"/>
      <c r="AJ819" s="68"/>
      <c r="AK819" s="68"/>
      <c r="AL819" s="68"/>
    </row>
    <row r="820" spans="1:38" ht="12.75" customHeight="1" x14ac:dyDescent="0.2">
      <c r="A820" s="68"/>
      <c r="P820" s="68"/>
      <c r="Q820" s="68"/>
      <c r="R820" s="68"/>
      <c r="S820" s="68"/>
      <c r="T820" s="68"/>
      <c r="U820" s="68"/>
      <c r="V820" s="68"/>
      <c r="W820" s="68"/>
      <c r="X820" s="68"/>
      <c r="Y820" s="68"/>
      <c r="Z820" s="68"/>
      <c r="AA820" s="68"/>
      <c r="AB820" s="68"/>
      <c r="AC820" s="68"/>
      <c r="AD820" s="68"/>
      <c r="AE820" s="68"/>
      <c r="AF820" s="68"/>
      <c r="AG820" s="68"/>
      <c r="AH820" s="68"/>
      <c r="AI820" s="68"/>
      <c r="AJ820" s="68"/>
      <c r="AK820" s="68"/>
      <c r="AL820" s="68"/>
    </row>
    <row r="821" spans="1:38" ht="12.75" customHeight="1" x14ac:dyDescent="0.2">
      <c r="A821" s="68"/>
      <c r="P821" s="68"/>
      <c r="Q821" s="68"/>
      <c r="R821" s="68"/>
      <c r="S821" s="68"/>
      <c r="T821" s="68"/>
      <c r="U821" s="68"/>
      <c r="V821" s="68"/>
      <c r="W821" s="68"/>
      <c r="X821" s="68"/>
      <c r="Y821" s="68"/>
      <c r="Z821" s="68"/>
      <c r="AA821" s="68"/>
      <c r="AB821" s="68"/>
      <c r="AC821" s="68"/>
      <c r="AD821" s="68"/>
      <c r="AE821" s="68"/>
      <c r="AF821" s="68"/>
      <c r="AG821" s="68"/>
      <c r="AH821" s="68"/>
      <c r="AI821" s="68"/>
      <c r="AJ821" s="68"/>
      <c r="AK821" s="68"/>
      <c r="AL821" s="68"/>
    </row>
    <row r="822" spans="1:38" ht="12.75" customHeight="1" x14ac:dyDescent="0.2">
      <c r="A822" s="68"/>
      <c r="P822" s="68"/>
      <c r="Q822" s="68"/>
      <c r="R822" s="68"/>
      <c r="S822" s="68"/>
      <c r="T822" s="68"/>
      <c r="U822" s="68"/>
      <c r="V822" s="68"/>
      <c r="W822" s="68"/>
      <c r="X822" s="68"/>
      <c r="Y822" s="68"/>
      <c r="Z822" s="68"/>
      <c r="AA822" s="68"/>
      <c r="AB822" s="68"/>
      <c r="AC822" s="68"/>
      <c r="AD822" s="68"/>
      <c r="AE822" s="68"/>
      <c r="AF822" s="68"/>
      <c r="AG822" s="68"/>
      <c r="AH822" s="68"/>
      <c r="AI822" s="68"/>
      <c r="AJ822" s="68"/>
      <c r="AK822" s="68"/>
      <c r="AL822" s="68"/>
    </row>
    <row r="823" spans="1:38" ht="12.75" customHeight="1" x14ac:dyDescent="0.2">
      <c r="A823" s="68"/>
      <c r="P823" s="68"/>
      <c r="Q823" s="68"/>
      <c r="R823" s="68"/>
      <c r="S823" s="68"/>
      <c r="T823" s="68"/>
      <c r="U823" s="68"/>
      <c r="V823" s="68"/>
      <c r="W823" s="68"/>
      <c r="X823" s="68"/>
      <c r="Y823" s="68"/>
      <c r="Z823" s="68"/>
      <c r="AA823" s="68"/>
      <c r="AB823" s="68"/>
      <c r="AC823" s="68"/>
      <c r="AD823" s="68"/>
      <c r="AE823" s="68"/>
      <c r="AF823" s="68"/>
      <c r="AG823" s="68"/>
      <c r="AH823" s="68"/>
      <c r="AI823" s="68"/>
      <c r="AJ823" s="68"/>
      <c r="AK823" s="68"/>
      <c r="AL823" s="68"/>
    </row>
    <row r="824" spans="1:38" ht="12.75" customHeight="1" x14ac:dyDescent="0.2">
      <c r="A824" s="68"/>
      <c r="P824" s="68"/>
      <c r="Q824" s="68"/>
      <c r="R824" s="68"/>
      <c r="S824" s="68"/>
      <c r="T824" s="68"/>
      <c r="U824" s="68"/>
      <c r="V824" s="68"/>
      <c r="W824" s="68"/>
      <c r="X824" s="68"/>
      <c r="Y824" s="68"/>
      <c r="Z824" s="68"/>
      <c r="AA824" s="68"/>
      <c r="AB824" s="68"/>
      <c r="AC824" s="68"/>
      <c r="AD824" s="68"/>
      <c r="AE824" s="68"/>
      <c r="AF824" s="68"/>
      <c r="AG824" s="68"/>
      <c r="AH824" s="68"/>
      <c r="AI824" s="68"/>
      <c r="AJ824" s="68"/>
      <c r="AK824" s="68"/>
      <c r="AL824" s="68"/>
    </row>
    <row r="825" spans="1:38" ht="12.75" customHeight="1" x14ac:dyDescent="0.2">
      <c r="A825" s="68"/>
      <c r="P825" s="68"/>
      <c r="Q825" s="68"/>
      <c r="R825" s="68"/>
      <c r="S825" s="68"/>
      <c r="T825" s="68"/>
      <c r="U825" s="68"/>
      <c r="V825" s="68"/>
      <c r="W825" s="68"/>
      <c r="X825" s="68"/>
      <c r="Y825" s="68"/>
      <c r="Z825" s="68"/>
      <c r="AA825" s="68"/>
      <c r="AB825" s="68"/>
      <c r="AC825" s="68"/>
      <c r="AD825" s="68"/>
      <c r="AE825" s="68"/>
      <c r="AF825" s="68"/>
      <c r="AG825" s="68"/>
      <c r="AH825" s="68"/>
      <c r="AI825" s="68"/>
      <c r="AJ825" s="68"/>
      <c r="AK825" s="68"/>
      <c r="AL825" s="68"/>
    </row>
    <row r="826" spans="1:38" ht="12.75" customHeight="1" x14ac:dyDescent="0.2">
      <c r="A826" s="68"/>
      <c r="P826" s="68"/>
      <c r="Q826" s="68"/>
      <c r="R826" s="68"/>
      <c r="S826" s="68"/>
      <c r="T826" s="68"/>
      <c r="U826" s="68"/>
      <c r="V826" s="68"/>
      <c r="W826" s="68"/>
      <c r="X826" s="68"/>
      <c r="Y826" s="68"/>
      <c r="Z826" s="68"/>
      <c r="AA826" s="68"/>
      <c r="AB826" s="68"/>
      <c r="AC826" s="68"/>
      <c r="AD826" s="68"/>
      <c r="AE826" s="68"/>
      <c r="AF826" s="68"/>
      <c r="AG826" s="68"/>
      <c r="AH826" s="68"/>
      <c r="AI826" s="68"/>
      <c r="AJ826" s="68"/>
      <c r="AK826" s="68"/>
      <c r="AL826" s="68"/>
    </row>
    <row r="827" spans="1:38" ht="12.75" customHeight="1" x14ac:dyDescent="0.2">
      <c r="A827" s="68"/>
      <c r="P827" s="68"/>
      <c r="Q827" s="68"/>
      <c r="R827" s="68"/>
      <c r="S827" s="68"/>
      <c r="T827" s="68"/>
      <c r="U827" s="68"/>
      <c r="V827" s="68"/>
      <c r="W827" s="68"/>
      <c r="X827" s="68"/>
      <c r="Y827" s="68"/>
      <c r="Z827" s="68"/>
      <c r="AA827" s="68"/>
      <c r="AB827" s="68"/>
      <c r="AC827" s="68"/>
      <c r="AD827" s="68"/>
      <c r="AE827" s="68"/>
      <c r="AF827" s="68"/>
      <c r="AG827" s="68"/>
      <c r="AH827" s="68"/>
      <c r="AI827" s="68"/>
      <c r="AJ827" s="68"/>
      <c r="AK827" s="68"/>
      <c r="AL827" s="68"/>
    </row>
    <row r="828" spans="1:38" ht="12.75" customHeight="1" x14ac:dyDescent="0.2">
      <c r="A828" s="68"/>
      <c r="P828" s="68"/>
      <c r="Q828" s="68"/>
      <c r="R828" s="68"/>
      <c r="S828" s="68"/>
      <c r="T828" s="68"/>
      <c r="U828" s="68"/>
      <c r="V828" s="68"/>
      <c r="W828" s="68"/>
      <c r="X828" s="68"/>
      <c r="Y828" s="68"/>
      <c r="Z828" s="68"/>
      <c r="AA828" s="68"/>
      <c r="AB828" s="68"/>
      <c r="AC828" s="68"/>
      <c r="AD828" s="68"/>
      <c r="AE828" s="68"/>
      <c r="AF828" s="68"/>
      <c r="AG828" s="68"/>
      <c r="AH828" s="68"/>
      <c r="AI828" s="68"/>
      <c r="AJ828" s="68"/>
      <c r="AK828" s="68"/>
      <c r="AL828" s="68"/>
    </row>
    <row r="829" spans="1:38" ht="12.75" customHeight="1" x14ac:dyDescent="0.2">
      <c r="A829" s="68"/>
      <c r="P829" s="68"/>
      <c r="Q829" s="68"/>
      <c r="R829" s="68"/>
      <c r="S829" s="68"/>
      <c r="T829" s="68"/>
      <c r="U829" s="68"/>
      <c r="V829" s="68"/>
      <c r="W829" s="68"/>
      <c r="X829" s="68"/>
      <c r="Y829" s="68"/>
      <c r="Z829" s="68"/>
      <c r="AA829" s="68"/>
      <c r="AB829" s="68"/>
      <c r="AC829" s="68"/>
      <c r="AD829" s="68"/>
      <c r="AE829" s="68"/>
      <c r="AF829" s="68"/>
      <c r="AG829" s="68"/>
      <c r="AH829" s="68"/>
      <c r="AI829" s="68"/>
      <c r="AJ829" s="68"/>
      <c r="AK829" s="68"/>
      <c r="AL829" s="68"/>
    </row>
    <row r="830" spans="1:38" ht="12.75" customHeight="1" x14ac:dyDescent="0.2">
      <c r="A830" s="68"/>
      <c r="P830" s="68"/>
      <c r="Q830" s="68"/>
      <c r="R830" s="68"/>
      <c r="S830" s="68"/>
      <c r="T830" s="68"/>
      <c r="U830" s="68"/>
      <c r="V830" s="68"/>
      <c r="W830" s="68"/>
      <c r="X830" s="68"/>
      <c r="Y830" s="68"/>
      <c r="Z830" s="68"/>
      <c r="AA830" s="68"/>
      <c r="AB830" s="68"/>
      <c r="AC830" s="68"/>
      <c r="AD830" s="68"/>
      <c r="AE830" s="68"/>
      <c r="AF830" s="68"/>
      <c r="AG830" s="68"/>
      <c r="AH830" s="68"/>
      <c r="AI830" s="68"/>
      <c r="AJ830" s="68"/>
      <c r="AK830" s="68"/>
      <c r="AL830" s="68"/>
    </row>
    <row r="831" spans="1:38" ht="12.75" customHeight="1" x14ac:dyDescent="0.2">
      <c r="A831" s="68"/>
      <c r="P831" s="68"/>
      <c r="Q831" s="68"/>
      <c r="R831" s="68"/>
      <c r="S831" s="68"/>
      <c r="T831" s="68"/>
      <c r="U831" s="68"/>
      <c r="V831" s="68"/>
      <c r="W831" s="68"/>
      <c r="X831" s="68"/>
      <c r="Y831" s="68"/>
      <c r="Z831" s="68"/>
      <c r="AA831" s="68"/>
      <c r="AB831" s="68"/>
      <c r="AC831" s="68"/>
      <c r="AD831" s="68"/>
      <c r="AE831" s="68"/>
      <c r="AF831" s="68"/>
      <c r="AG831" s="68"/>
      <c r="AH831" s="68"/>
      <c r="AI831" s="68"/>
      <c r="AJ831" s="68"/>
      <c r="AK831" s="68"/>
      <c r="AL831" s="68"/>
    </row>
    <row r="832" spans="1:38" ht="12.75" customHeight="1" x14ac:dyDescent="0.2">
      <c r="A832" s="68"/>
      <c r="P832" s="68"/>
      <c r="Q832" s="68"/>
      <c r="R832" s="68"/>
      <c r="S832" s="68"/>
      <c r="T832" s="68"/>
      <c r="U832" s="68"/>
      <c r="V832" s="68"/>
      <c r="W832" s="68"/>
      <c r="X832" s="68"/>
      <c r="Y832" s="68"/>
      <c r="Z832" s="68"/>
      <c r="AA832" s="68"/>
      <c r="AB832" s="68"/>
      <c r="AC832" s="68"/>
      <c r="AD832" s="68"/>
      <c r="AE832" s="68"/>
      <c r="AF832" s="68"/>
      <c r="AG832" s="68"/>
      <c r="AH832" s="68"/>
      <c r="AI832" s="68"/>
      <c r="AJ832" s="68"/>
      <c r="AK832" s="68"/>
      <c r="AL832" s="68"/>
    </row>
    <row r="833" spans="1:38" ht="12.75" customHeight="1" x14ac:dyDescent="0.2">
      <c r="A833" s="68"/>
      <c r="P833" s="68"/>
      <c r="Q833" s="68"/>
      <c r="R833" s="68"/>
      <c r="S833" s="68"/>
      <c r="T833" s="68"/>
      <c r="U833" s="68"/>
      <c r="V833" s="68"/>
      <c r="W833" s="68"/>
      <c r="X833" s="68"/>
      <c r="Y833" s="68"/>
      <c r="Z833" s="68"/>
      <c r="AA833" s="68"/>
      <c r="AB833" s="68"/>
      <c r="AC833" s="68"/>
      <c r="AD833" s="68"/>
      <c r="AE833" s="68"/>
      <c r="AF833" s="68"/>
      <c r="AG833" s="68"/>
      <c r="AH833" s="68"/>
      <c r="AI833" s="68"/>
      <c r="AJ833" s="68"/>
      <c r="AK833" s="68"/>
      <c r="AL833" s="68"/>
    </row>
    <row r="834" spans="1:38" ht="12.75" customHeight="1" x14ac:dyDescent="0.2">
      <c r="A834" s="68"/>
      <c r="P834" s="68"/>
      <c r="Q834" s="68"/>
      <c r="R834" s="68"/>
      <c r="S834" s="68"/>
      <c r="T834" s="68"/>
      <c r="U834" s="68"/>
      <c r="V834" s="68"/>
      <c r="W834" s="68"/>
      <c r="X834" s="68"/>
      <c r="Y834" s="68"/>
      <c r="Z834" s="68"/>
      <c r="AA834" s="68"/>
      <c r="AB834" s="68"/>
      <c r="AC834" s="68"/>
      <c r="AD834" s="68"/>
      <c r="AE834" s="68"/>
      <c r="AF834" s="68"/>
      <c r="AG834" s="68"/>
      <c r="AH834" s="68"/>
      <c r="AI834" s="68"/>
      <c r="AJ834" s="68"/>
      <c r="AK834" s="68"/>
      <c r="AL834" s="68"/>
    </row>
    <row r="835" spans="1:38" ht="12.75" customHeight="1" x14ac:dyDescent="0.2">
      <c r="A835" s="68"/>
      <c r="P835" s="68"/>
      <c r="Q835" s="68"/>
      <c r="R835" s="68"/>
      <c r="S835" s="68"/>
      <c r="T835" s="68"/>
      <c r="U835" s="68"/>
      <c r="V835" s="68"/>
      <c r="W835" s="68"/>
      <c r="X835" s="68"/>
      <c r="Y835" s="68"/>
      <c r="Z835" s="68"/>
      <c r="AA835" s="68"/>
      <c r="AB835" s="68"/>
      <c r="AC835" s="68"/>
      <c r="AD835" s="68"/>
      <c r="AE835" s="68"/>
      <c r="AF835" s="68"/>
      <c r="AG835" s="68"/>
      <c r="AH835" s="68"/>
      <c r="AI835" s="68"/>
      <c r="AJ835" s="68"/>
      <c r="AK835" s="68"/>
      <c r="AL835" s="68"/>
    </row>
    <row r="836" spans="1:38" ht="12.75" customHeight="1" x14ac:dyDescent="0.2">
      <c r="A836" s="68"/>
      <c r="P836" s="68"/>
      <c r="Q836" s="68"/>
      <c r="R836" s="68"/>
      <c r="S836" s="68"/>
      <c r="T836" s="68"/>
      <c r="U836" s="68"/>
      <c r="V836" s="68"/>
      <c r="W836" s="68"/>
      <c r="X836" s="68"/>
      <c r="Y836" s="68"/>
      <c r="Z836" s="68"/>
      <c r="AA836" s="68"/>
      <c r="AB836" s="68"/>
      <c r="AC836" s="68"/>
      <c r="AD836" s="68"/>
      <c r="AE836" s="68"/>
      <c r="AF836" s="68"/>
      <c r="AG836" s="68"/>
      <c r="AH836" s="68"/>
      <c r="AI836" s="68"/>
      <c r="AJ836" s="68"/>
      <c r="AK836" s="68"/>
      <c r="AL836" s="68"/>
    </row>
    <row r="837" spans="1:38" ht="12.75" customHeight="1" x14ac:dyDescent="0.2">
      <c r="A837" s="68"/>
      <c r="P837" s="68"/>
      <c r="Q837" s="68"/>
      <c r="R837" s="68"/>
      <c r="S837" s="68"/>
      <c r="T837" s="68"/>
      <c r="U837" s="68"/>
      <c r="V837" s="68"/>
      <c r="W837" s="68"/>
      <c r="X837" s="68"/>
      <c r="Y837" s="68"/>
      <c r="Z837" s="68"/>
      <c r="AA837" s="68"/>
      <c r="AB837" s="68"/>
      <c r="AC837" s="68"/>
      <c r="AD837" s="68"/>
      <c r="AE837" s="68"/>
      <c r="AF837" s="68"/>
      <c r="AG837" s="68"/>
      <c r="AH837" s="68"/>
      <c r="AI837" s="68"/>
      <c r="AJ837" s="68"/>
      <c r="AK837" s="68"/>
      <c r="AL837" s="68"/>
    </row>
    <row r="838" spans="1:38" ht="12.75" customHeight="1" x14ac:dyDescent="0.2">
      <c r="A838" s="68"/>
      <c r="P838" s="68"/>
      <c r="Q838" s="68"/>
      <c r="R838" s="68"/>
      <c r="S838" s="68"/>
      <c r="T838" s="68"/>
      <c r="U838" s="68"/>
      <c r="V838" s="68"/>
      <c r="W838" s="68"/>
      <c r="X838" s="68"/>
      <c r="Y838" s="68"/>
      <c r="Z838" s="68"/>
      <c r="AA838" s="68"/>
      <c r="AB838" s="68"/>
      <c r="AC838" s="68"/>
      <c r="AD838" s="68"/>
      <c r="AE838" s="68"/>
      <c r="AF838" s="68"/>
      <c r="AG838" s="68"/>
      <c r="AH838" s="68"/>
      <c r="AI838" s="68"/>
      <c r="AJ838" s="68"/>
      <c r="AK838" s="68"/>
      <c r="AL838" s="68"/>
    </row>
    <row r="839" spans="1:38" ht="12.75" customHeight="1" x14ac:dyDescent="0.2">
      <c r="A839" s="68"/>
      <c r="P839" s="68"/>
      <c r="Q839" s="68"/>
      <c r="R839" s="68"/>
      <c r="S839" s="68"/>
      <c r="T839" s="68"/>
      <c r="U839" s="68"/>
      <c r="V839" s="68"/>
      <c r="W839" s="68"/>
      <c r="X839" s="68"/>
      <c r="Y839" s="68"/>
      <c r="Z839" s="68"/>
      <c r="AA839" s="68"/>
      <c r="AB839" s="68"/>
      <c r="AC839" s="68"/>
      <c r="AD839" s="68"/>
      <c r="AE839" s="68"/>
      <c r="AF839" s="68"/>
      <c r="AG839" s="68"/>
      <c r="AH839" s="68"/>
      <c r="AI839" s="68"/>
      <c r="AJ839" s="68"/>
      <c r="AK839" s="68"/>
      <c r="AL839" s="68"/>
    </row>
    <row r="840" spans="1:38" ht="12.75" customHeight="1" x14ac:dyDescent="0.2">
      <c r="A840" s="68"/>
      <c r="P840" s="68"/>
      <c r="Q840" s="68"/>
      <c r="R840" s="68"/>
      <c r="S840" s="68"/>
      <c r="T840" s="68"/>
      <c r="U840" s="68"/>
      <c r="V840" s="68"/>
      <c r="W840" s="68"/>
      <c r="X840" s="68"/>
      <c r="Y840" s="68"/>
      <c r="Z840" s="68"/>
      <c r="AA840" s="68"/>
      <c r="AB840" s="68"/>
      <c r="AC840" s="68"/>
      <c r="AD840" s="68"/>
      <c r="AE840" s="68"/>
      <c r="AF840" s="68"/>
      <c r="AG840" s="68"/>
      <c r="AH840" s="68"/>
      <c r="AI840" s="68"/>
      <c r="AJ840" s="68"/>
      <c r="AK840" s="68"/>
      <c r="AL840" s="68"/>
    </row>
    <row r="841" spans="1:38" ht="12.75" customHeight="1" x14ac:dyDescent="0.2">
      <c r="A841" s="68"/>
      <c r="P841" s="68"/>
      <c r="Q841" s="68"/>
      <c r="R841" s="68"/>
      <c r="S841" s="68"/>
      <c r="T841" s="68"/>
      <c r="U841" s="68"/>
      <c r="V841" s="68"/>
      <c r="W841" s="68"/>
      <c r="X841" s="68"/>
      <c r="Y841" s="68"/>
      <c r="Z841" s="68"/>
      <c r="AA841" s="68"/>
      <c r="AB841" s="68"/>
      <c r="AC841" s="68"/>
      <c r="AD841" s="68"/>
      <c r="AE841" s="68"/>
      <c r="AF841" s="68"/>
      <c r="AG841" s="68"/>
      <c r="AH841" s="68"/>
      <c r="AI841" s="68"/>
      <c r="AJ841" s="68"/>
      <c r="AK841" s="68"/>
      <c r="AL841" s="68"/>
    </row>
    <row r="842" spans="1:38" ht="12.75" customHeight="1" x14ac:dyDescent="0.2">
      <c r="A842" s="68"/>
      <c r="P842" s="68"/>
      <c r="Q842" s="68"/>
      <c r="R842" s="68"/>
      <c r="S842" s="68"/>
      <c r="T842" s="68"/>
      <c r="U842" s="68"/>
      <c r="V842" s="68"/>
      <c r="W842" s="68"/>
      <c r="X842" s="68"/>
      <c r="Y842" s="68"/>
      <c r="Z842" s="68"/>
      <c r="AA842" s="68"/>
      <c r="AB842" s="68"/>
      <c r="AC842" s="68"/>
      <c r="AD842" s="68"/>
      <c r="AE842" s="68"/>
      <c r="AF842" s="68"/>
      <c r="AG842" s="68"/>
      <c r="AH842" s="68"/>
      <c r="AI842" s="68"/>
      <c r="AJ842" s="68"/>
      <c r="AK842" s="68"/>
      <c r="AL842" s="68"/>
    </row>
    <row r="843" spans="1:38" ht="12.75" customHeight="1" x14ac:dyDescent="0.2">
      <c r="A843" s="68"/>
      <c r="P843" s="68"/>
      <c r="Q843" s="68"/>
      <c r="R843" s="68"/>
      <c r="S843" s="68"/>
      <c r="T843" s="68"/>
      <c r="U843" s="68"/>
      <c r="V843" s="68"/>
      <c r="W843" s="68"/>
      <c r="X843" s="68"/>
      <c r="Y843" s="68"/>
      <c r="Z843" s="68"/>
      <c r="AA843" s="68"/>
      <c r="AB843" s="68"/>
      <c r="AC843" s="68"/>
      <c r="AD843" s="68"/>
      <c r="AE843" s="68"/>
      <c r="AF843" s="68"/>
      <c r="AG843" s="68"/>
      <c r="AH843" s="68"/>
      <c r="AI843" s="68"/>
      <c r="AJ843" s="68"/>
      <c r="AK843" s="68"/>
      <c r="AL843" s="68"/>
    </row>
    <row r="844" spans="1:38" ht="12.75" customHeight="1" x14ac:dyDescent="0.2">
      <c r="A844" s="68"/>
      <c r="P844" s="68"/>
      <c r="Q844" s="68"/>
      <c r="R844" s="68"/>
      <c r="S844" s="68"/>
      <c r="T844" s="68"/>
      <c r="U844" s="68"/>
      <c r="V844" s="68"/>
      <c r="W844" s="68"/>
      <c r="X844" s="68"/>
      <c r="Y844" s="68"/>
      <c r="Z844" s="68"/>
      <c r="AA844" s="68"/>
      <c r="AB844" s="68"/>
      <c r="AC844" s="68"/>
      <c r="AD844" s="68"/>
      <c r="AE844" s="68"/>
      <c r="AF844" s="68"/>
      <c r="AG844" s="68"/>
      <c r="AH844" s="68"/>
      <c r="AI844" s="68"/>
      <c r="AJ844" s="68"/>
      <c r="AK844" s="68"/>
      <c r="AL844" s="68"/>
    </row>
    <row r="845" spans="1:38" ht="12.75" customHeight="1" x14ac:dyDescent="0.2">
      <c r="A845" s="68"/>
      <c r="P845" s="68"/>
      <c r="Q845" s="68"/>
      <c r="R845" s="68"/>
      <c r="S845" s="68"/>
      <c r="T845" s="68"/>
      <c r="U845" s="68"/>
      <c r="V845" s="68"/>
      <c r="W845" s="68"/>
      <c r="X845" s="68"/>
      <c r="Y845" s="68"/>
      <c r="Z845" s="68"/>
      <c r="AA845" s="68"/>
      <c r="AB845" s="68"/>
      <c r="AC845" s="68"/>
      <c r="AD845" s="68"/>
      <c r="AE845" s="68"/>
      <c r="AF845" s="68"/>
      <c r="AG845" s="68"/>
      <c r="AH845" s="68"/>
      <c r="AI845" s="68"/>
      <c r="AJ845" s="68"/>
      <c r="AK845" s="68"/>
      <c r="AL845" s="68"/>
    </row>
    <row r="846" spans="1:38" ht="12.75" customHeight="1" x14ac:dyDescent="0.2">
      <c r="A846" s="68"/>
      <c r="P846" s="68"/>
      <c r="Q846" s="68"/>
      <c r="R846" s="68"/>
      <c r="S846" s="68"/>
      <c r="T846" s="68"/>
      <c r="U846" s="68"/>
      <c r="V846" s="68"/>
      <c r="W846" s="68"/>
      <c r="X846" s="68"/>
      <c r="Y846" s="68"/>
      <c r="Z846" s="68"/>
      <c r="AA846" s="68"/>
      <c r="AB846" s="68"/>
      <c r="AC846" s="68"/>
      <c r="AD846" s="68"/>
      <c r="AE846" s="68"/>
      <c r="AF846" s="68"/>
      <c r="AG846" s="68"/>
      <c r="AH846" s="68"/>
      <c r="AI846" s="68"/>
      <c r="AJ846" s="68"/>
      <c r="AK846" s="68"/>
      <c r="AL846" s="68"/>
    </row>
    <row r="847" spans="1:38" ht="12.75" customHeight="1" x14ac:dyDescent="0.2">
      <c r="A847" s="68"/>
      <c r="P847" s="68"/>
      <c r="Q847" s="68"/>
      <c r="R847" s="68"/>
      <c r="S847" s="68"/>
      <c r="T847" s="68"/>
      <c r="U847" s="68"/>
      <c r="V847" s="68"/>
      <c r="W847" s="68"/>
      <c r="X847" s="68"/>
      <c r="Y847" s="68"/>
      <c r="Z847" s="68"/>
      <c r="AA847" s="68"/>
      <c r="AB847" s="68"/>
      <c r="AC847" s="68"/>
      <c r="AD847" s="68"/>
      <c r="AE847" s="68"/>
      <c r="AF847" s="68"/>
      <c r="AG847" s="68"/>
      <c r="AH847" s="68"/>
      <c r="AI847" s="68"/>
      <c r="AJ847" s="68"/>
      <c r="AK847" s="68"/>
      <c r="AL847" s="68"/>
    </row>
    <row r="848" spans="1:38" ht="12.75" customHeight="1" x14ac:dyDescent="0.2">
      <c r="A848" s="68"/>
      <c r="P848" s="68"/>
      <c r="Q848" s="68"/>
      <c r="R848" s="68"/>
      <c r="S848" s="68"/>
      <c r="T848" s="68"/>
      <c r="U848" s="68"/>
      <c r="V848" s="68"/>
      <c r="W848" s="68"/>
      <c r="X848" s="68"/>
      <c r="Y848" s="68"/>
      <c r="Z848" s="68"/>
      <c r="AA848" s="68"/>
      <c r="AB848" s="68"/>
      <c r="AC848" s="68"/>
      <c r="AD848" s="68"/>
      <c r="AE848" s="68"/>
      <c r="AF848" s="68"/>
      <c r="AG848" s="68"/>
      <c r="AH848" s="68"/>
      <c r="AI848" s="68"/>
      <c r="AJ848" s="68"/>
      <c r="AK848" s="68"/>
      <c r="AL848" s="68"/>
    </row>
    <row r="849" spans="1:38" ht="12.75" customHeight="1" x14ac:dyDescent="0.2">
      <c r="A849" s="68"/>
      <c r="P849" s="68"/>
      <c r="Q849" s="68"/>
      <c r="R849" s="68"/>
      <c r="S849" s="68"/>
      <c r="T849" s="68"/>
      <c r="U849" s="68"/>
      <c r="V849" s="68"/>
      <c r="W849" s="68"/>
      <c r="X849" s="68"/>
      <c r="Y849" s="68"/>
      <c r="Z849" s="68"/>
      <c r="AA849" s="68"/>
      <c r="AB849" s="68"/>
      <c r="AC849" s="68"/>
      <c r="AD849" s="68"/>
      <c r="AE849" s="68"/>
      <c r="AF849" s="68"/>
      <c r="AG849" s="68"/>
      <c r="AH849" s="68"/>
      <c r="AI849" s="68"/>
      <c r="AJ849" s="68"/>
      <c r="AK849" s="68"/>
      <c r="AL849" s="68"/>
    </row>
    <row r="850" spans="1:38" ht="12.75" customHeight="1" x14ac:dyDescent="0.2">
      <c r="A850" s="68"/>
      <c r="P850" s="68"/>
      <c r="Q850" s="68"/>
      <c r="R850" s="68"/>
      <c r="S850" s="68"/>
      <c r="T850" s="68"/>
      <c r="U850" s="68"/>
      <c r="V850" s="68"/>
      <c r="W850" s="68"/>
      <c r="X850" s="68"/>
      <c r="Y850" s="68"/>
      <c r="Z850" s="68"/>
      <c r="AA850" s="68"/>
      <c r="AB850" s="68"/>
      <c r="AC850" s="68"/>
      <c r="AD850" s="68"/>
      <c r="AE850" s="68"/>
      <c r="AF850" s="68"/>
      <c r="AG850" s="68"/>
      <c r="AH850" s="68"/>
      <c r="AI850" s="68"/>
      <c r="AJ850" s="68"/>
      <c r="AK850" s="68"/>
      <c r="AL850" s="68"/>
    </row>
    <row r="851" spans="1:38" ht="12.75" customHeight="1" x14ac:dyDescent="0.2">
      <c r="A851" s="68"/>
      <c r="P851" s="68"/>
      <c r="Q851" s="68"/>
      <c r="R851" s="68"/>
      <c r="S851" s="68"/>
      <c r="T851" s="68"/>
      <c r="U851" s="68"/>
      <c r="V851" s="68"/>
      <c r="W851" s="68"/>
      <c r="X851" s="68"/>
      <c r="Y851" s="68"/>
      <c r="Z851" s="68"/>
      <c r="AA851" s="68"/>
      <c r="AB851" s="68"/>
      <c r="AC851" s="68"/>
      <c r="AD851" s="68"/>
      <c r="AE851" s="68"/>
      <c r="AF851" s="68"/>
      <c r="AG851" s="68"/>
      <c r="AH851" s="68"/>
      <c r="AI851" s="68"/>
      <c r="AJ851" s="68"/>
      <c r="AK851" s="68"/>
      <c r="AL851" s="68"/>
    </row>
    <row r="852" spans="1:38" ht="12.75" customHeight="1" x14ac:dyDescent="0.2">
      <c r="A852" s="68"/>
      <c r="P852" s="68"/>
      <c r="Q852" s="68"/>
      <c r="R852" s="68"/>
      <c r="S852" s="68"/>
      <c r="T852" s="68"/>
      <c r="U852" s="68"/>
      <c r="V852" s="68"/>
      <c r="W852" s="68"/>
      <c r="X852" s="68"/>
      <c r="Y852" s="68"/>
      <c r="Z852" s="68"/>
      <c r="AA852" s="68"/>
      <c r="AB852" s="68"/>
      <c r="AC852" s="68"/>
      <c r="AD852" s="68"/>
      <c r="AE852" s="68"/>
      <c r="AF852" s="68"/>
      <c r="AG852" s="68"/>
      <c r="AH852" s="68"/>
      <c r="AI852" s="68"/>
      <c r="AJ852" s="68"/>
      <c r="AK852" s="68"/>
      <c r="AL852" s="68"/>
    </row>
    <row r="853" spans="1:38" ht="12.75" customHeight="1" x14ac:dyDescent="0.2">
      <c r="A853" s="68"/>
      <c r="P853" s="68"/>
      <c r="Q853" s="68"/>
      <c r="R853" s="68"/>
      <c r="S853" s="68"/>
      <c r="T853" s="68"/>
      <c r="U853" s="68"/>
      <c r="V853" s="68"/>
      <c r="W853" s="68"/>
      <c r="X853" s="68"/>
      <c r="Y853" s="68"/>
      <c r="Z853" s="68"/>
      <c r="AA853" s="68"/>
      <c r="AB853" s="68"/>
      <c r="AC853" s="68"/>
      <c r="AD853" s="68"/>
      <c r="AE853" s="68"/>
      <c r="AF853" s="68"/>
      <c r="AG853" s="68"/>
      <c r="AH853" s="68"/>
      <c r="AI853" s="68"/>
      <c r="AJ853" s="68"/>
      <c r="AK853" s="68"/>
      <c r="AL853" s="68"/>
    </row>
    <row r="854" spans="1:38" ht="12.75" customHeight="1" x14ac:dyDescent="0.2">
      <c r="A854" s="68"/>
      <c r="P854" s="68"/>
      <c r="Q854" s="68"/>
      <c r="R854" s="68"/>
      <c r="S854" s="68"/>
      <c r="T854" s="68"/>
      <c r="U854" s="68"/>
      <c r="V854" s="68"/>
      <c r="W854" s="68"/>
      <c r="X854" s="68"/>
      <c r="Y854" s="68"/>
      <c r="Z854" s="68"/>
      <c r="AA854" s="68"/>
      <c r="AB854" s="68"/>
      <c r="AC854" s="68"/>
      <c r="AD854" s="68"/>
      <c r="AE854" s="68"/>
      <c r="AF854" s="68"/>
      <c r="AG854" s="68"/>
      <c r="AH854" s="68"/>
      <c r="AI854" s="68"/>
      <c r="AJ854" s="68"/>
      <c r="AK854" s="68"/>
      <c r="AL854" s="68"/>
    </row>
    <row r="855" spans="1:38" ht="12.75" customHeight="1" x14ac:dyDescent="0.2">
      <c r="A855" s="68"/>
      <c r="P855" s="68"/>
      <c r="Q855" s="68"/>
      <c r="R855" s="68"/>
      <c r="S855" s="68"/>
      <c r="T855" s="68"/>
      <c r="U855" s="68"/>
      <c r="V855" s="68"/>
      <c r="W855" s="68"/>
      <c r="X855" s="68"/>
      <c r="Y855" s="68"/>
      <c r="Z855" s="68"/>
      <c r="AA855" s="68"/>
      <c r="AB855" s="68"/>
      <c r="AC855" s="68"/>
      <c r="AD855" s="68"/>
      <c r="AE855" s="68"/>
      <c r="AF855" s="68"/>
      <c r="AG855" s="68"/>
      <c r="AH855" s="68"/>
      <c r="AI855" s="68"/>
      <c r="AJ855" s="68"/>
      <c r="AK855" s="68"/>
      <c r="AL855" s="68"/>
    </row>
    <row r="856" spans="1:38" ht="12.75" customHeight="1" x14ac:dyDescent="0.2">
      <c r="A856" s="68"/>
      <c r="P856" s="68"/>
      <c r="Q856" s="68"/>
      <c r="R856" s="68"/>
      <c r="S856" s="68"/>
      <c r="T856" s="68"/>
      <c r="U856" s="68"/>
      <c r="V856" s="68"/>
      <c r="W856" s="68"/>
      <c r="X856" s="68"/>
      <c r="Y856" s="68"/>
      <c r="Z856" s="68"/>
      <c r="AA856" s="68"/>
      <c r="AB856" s="68"/>
      <c r="AC856" s="68"/>
      <c r="AD856" s="68"/>
      <c r="AE856" s="68"/>
      <c r="AF856" s="68"/>
      <c r="AG856" s="68"/>
      <c r="AH856" s="68"/>
      <c r="AI856" s="68"/>
      <c r="AJ856" s="68"/>
      <c r="AK856" s="68"/>
      <c r="AL856" s="68"/>
    </row>
    <row r="857" spans="1:38" ht="12.75" customHeight="1" x14ac:dyDescent="0.2">
      <c r="A857" s="68"/>
      <c r="P857" s="68"/>
      <c r="Q857" s="68"/>
      <c r="R857" s="68"/>
      <c r="S857" s="68"/>
      <c r="T857" s="68"/>
      <c r="U857" s="68"/>
      <c r="V857" s="68"/>
      <c r="W857" s="68"/>
      <c r="X857" s="68"/>
      <c r="Y857" s="68"/>
      <c r="Z857" s="68"/>
      <c r="AA857" s="68"/>
      <c r="AB857" s="68"/>
      <c r="AC857" s="68"/>
      <c r="AD857" s="68"/>
      <c r="AE857" s="68"/>
      <c r="AF857" s="68"/>
      <c r="AG857" s="68"/>
      <c r="AH857" s="68"/>
      <c r="AI857" s="68"/>
      <c r="AJ857" s="68"/>
      <c r="AK857" s="68"/>
      <c r="AL857" s="68"/>
    </row>
    <row r="858" spans="1:38" ht="12.75" customHeight="1" x14ac:dyDescent="0.2">
      <c r="A858" s="68"/>
      <c r="P858" s="68"/>
      <c r="Q858" s="68"/>
      <c r="R858" s="68"/>
      <c r="S858" s="68"/>
      <c r="T858" s="68"/>
      <c r="U858" s="68"/>
      <c r="V858" s="68"/>
      <c r="W858" s="68"/>
      <c r="X858" s="68"/>
      <c r="Y858" s="68"/>
      <c r="Z858" s="68"/>
      <c r="AA858" s="68"/>
      <c r="AB858" s="68"/>
      <c r="AC858" s="68"/>
      <c r="AD858" s="68"/>
      <c r="AE858" s="68"/>
      <c r="AF858" s="68"/>
      <c r="AG858" s="68"/>
      <c r="AH858" s="68"/>
      <c r="AI858" s="68"/>
      <c r="AJ858" s="68"/>
      <c r="AK858" s="68"/>
      <c r="AL858" s="68"/>
    </row>
    <row r="859" spans="1:38" ht="12.75" customHeight="1" x14ac:dyDescent="0.2">
      <c r="A859" s="68"/>
      <c r="P859" s="68"/>
      <c r="Q859" s="68"/>
      <c r="R859" s="68"/>
      <c r="S859" s="68"/>
      <c r="T859" s="68"/>
      <c r="U859" s="68"/>
      <c r="V859" s="68"/>
      <c r="W859" s="68"/>
      <c r="X859" s="68"/>
      <c r="Y859" s="68"/>
      <c r="Z859" s="68"/>
      <c r="AA859" s="68"/>
      <c r="AB859" s="68"/>
      <c r="AC859" s="68"/>
      <c r="AD859" s="68"/>
      <c r="AE859" s="68"/>
      <c r="AF859" s="68"/>
      <c r="AG859" s="68"/>
      <c r="AH859" s="68"/>
      <c r="AI859" s="68"/>
      <c r="AJ859" s="68"/>
      <c r="AK859" s="68"/>
      <c r="AL859" s="68"/>
    </row>
    <row r="860" spans="1:38" ht="12.75" customHeight="1" x14ac:dyDescent="0.2">
      <c r="A860" s="68"/>
      <c r="P860" s="68"/>
      <c r="Q860" s="68"/>
      <c r="R860" s="68"/>
      <c r="S860" s="68"/>
      <c r="T860" s="68"/>
      <c r="U860" s="68"/>
      <c r="V860" s="68"/>
      <c r="W860" s="68"/>
      <c r="X860" s="68"/>
      <c r="Y860" s="68"/>
      <c r="Z860" s="68"/>
      <c r="AA860" s="68"/>
      <c r="AB860" s="68"/>
      <c r="AC860" s="68"/>
      <c r="AD860" s="68"/>
      <c r="AE860" s="68"/>
      <c r="AF860" s="68"/>
      <c r="AG860" s="68"/>
      <c r="AH860" s="68"/>
      <c r="AI860" s="68"/>
      <c r="AJ860" s="68"/>
      <c r="AK860" s="68"/>
      <c r="AL860" s="68"/>
    </row>
    <row r="861" spans="1:38" ht="12.75" customHeight="1" x14ac:dyDescent="0.2">
      <c r="A861" s="68"/>
      <c r="P861" s="68"/>
      <c r="Q861" s="68"/>
      <c r="R861" s="68"/>
      <c r="S861" s="68"/>
      <c r="T861" s="68"/>
      <c r="U861" s="68"/>
      <c r="V861" s="68"/>
      <c r="W861" s="68"/>
      <c r="X861" s="68"/>
      <c r="Y861" s="68"/>
      <c r="Z861" s="68"/>
      <c r="AA861" s="68"/>
      <c r="AB861" s="68"/>
      <c r="AC861" s="68"/>
      <c r="AD861" s="68"/>
      <c r="AE861" s="68"/>
      <c r="AF861" s="68"/>
      <c r="AG861" s="68"/>
      <c r="AH861" s="68"/>
      <c r="AI861" s="68"/>
      <c r="AJ861" s="68"/>
      <c r="AK861" s="68"/>
      <c r="AL861" s="68"/>
    </row>
    <row r="862" spans="1:38" ht="12.75" customHeight="1" x14ac:dyDescent="0.2">
      <c r="A862" s="68"/>
      <c r="P862" s="68"/>
      <c r="Q862" s="68"/>
      <c r="R862" s="68"/>
      <c r="S862" s="68"/>
      <c r="T862" s="68"/>
      <c r="U862" s="68"/>
      <c r="V862" s="68"/>
      <c r="W862" s="68"/>
      <c r="X862" s="68"/>
      <c r="Y862" s="68"/>
      <c r="Z862" s="68"/>
      <c r="AA862" s="68"/>
      <c r="AB862" s="68"/>
      <c r="AC862" s="68"/>
      <c r="AD862" s="68"/>
      <c r="AE862" s="68"/>
      <c r="AF862" s="68"/>
      <c r="AG862" s="68"/>
      <c r="AH862" s="68"/>
      <c r="AI862" s="68"/>
      <c r="AJ862" s="68"/>
      <c r="AK862" s="68"/>
      <c r="AL862" s="68"/>
    </row>
    <row r="863" spans="1:38" ht="12.75" customHeight="1" x14ac:dyDescent="0.2">
      <c r="A863" s="68"/>
      <c r="P863" s="68"/>
      <c r="Q863" s="68"/>
      <c r="R863" s="68"/>
      <c r="S863" s="68"/>
      <c r="T863" s="68"/>
      <c r="U863" s="68"/>
      <c r="V863" s="68"/>
      <c r="W863" s="68"/>
      <c r="X863" s="68"/>
      <c r="Y863" s="68"/>
      <c r="Z863" s="68"/>
      <c r="AA863" s="68"/>
      <c r="AB863" s="68"/>
      <c r="AC863" s="68"/>
      <c r="AD863" s="68"/>
      <c r="AE863" s="68"/>
      <c r="AF863" s="68"/>
      <c r="AG863" s="68"/>
      <c r="AH863" s="68"/>
      <c r="AI863" s="68"/>
      <c r="AJ863" s="68"/>
      <c r="AK863" s="68"/>
      <c r="AL863" s="68"/>
    </row>
    <row r="864" spans="1:38" ht="12.75" customHeight="1" x14ac:dyDescent="0.2">
      <c r="A864" s="68"/>
      <c r="P864" s="68"/>
      <c r="Q864" s="68"/>
      <c r="R864" s="68"/>
      <c r="S864" s="68"/>
      <c r="T864" s="68"/>
      <c r="U864" s="68"/>
      <c r="V864" s="68"/>
      <c r="W864" s="68"/>
      <c r="X864" s="68"/>
      <c r="Y864" s="68"/>
      <c r="Z864" s="68"/>
      <c r="AA864" s="68"/>
      <c r="AB864" s="68"/>
      <c r="AC864" s="68"/>
      <c r="AD864" s="68"/>
      <c r="AE864" s="68"/>
      <c r="AF864" s="68"/>
      <c r="AG864" s="68"/>
      <c r="AH864" s="68"/>
      <c r="AI864" s="68"/>
      <c r="AJ864" s="68"/>
      <c r="AK864" s="68"/>
      <c r="AL864" s="68"/>
    </row>
    <row r="865" spans="1:38" ht="12.75" customHeight="1" x14ac:dyDescent="0.2">
      <c r="A865" s="68"/>
      <c r="P865" s="68"/>
      <c r="Q865" s="68"/>
      <c r="R865" s="68"/>
      <c r="S865" s="68"/>
      <c r="T865" s="68"/>
      <c r="U865" s="68"/>
      <c r="V865" s="68"/>
      <c r="W865" s="68"/>
      <c r="X865" s="68"/>
      <c r="Y865" s="68"/>
      <c r="Z865" s="68"/>
      <c r="AA865" s="68"/>
      <c r="AB865" s="68"/>
      <c r="AC865" s="68"/>
      <c r="AD865" s="68"/>
      <c r="AE865" s="68"/>
      <c r="AF865" s="68"/>
      <c r="AG865" s="68"/>
      <c r="AH865" s="68"/>
      <c r="AI865" s="68"/>
      <c r="AJ865" s="68"/>
      <c r="AK865" s="68"/>
      <c r="AL865" s="68"/>
    </row>
    <row r="866" spans="1:38" ht="12.75" customHeight="1" x14ac:dyDescent="0.2">
      <c r="A866" s="68"/>
      <c r="P866" s="68"/>
      <c r="Q866" s="68"/>
      <c r="R866" s="68"/>
      <c r="S866" s="68"/>
      <c r="T866" s="68"/>
      <c r="U866" s="68"/>
      <c r="V866" s="68"/>
      <c r="W866" s="68"/>
      <c r="X866" s="68"/>
      <c r="Y866" s="68"/>
      <c r="Z866" s="68"/>
      <c r="AA866" s="68"/>
      <c r="AB866" s="68"/>
      <c r="AC866" s="68"/>
      <c r="AD866" s="68"/>
      <c r="AE866" s="68"/>
      <c r="AF866" s="68"/>
      <c r="AG866" s="68"/>
      <c r="AH866" s="68"/>
      <c r="AI866" s="68"/>
      <c r="AJ866" s="68"/>
      <c r="AK866" s="68"/>
      <c r="AL866" s="68"/>
    </row>
    <row r="867" spans="1:38" ht="12.75" customHeight="1" x14ac:dyDescent="0.2">
      <c r="A867" s="68"/>
      <c r="P867" s="68"/>
      <c r="Q867" s="68"/>
      <c r="R867" s="68"/>
      <c r="S867" s="68"/>
      <c r="T867" s="68"/>
      <c r="U867" s="68"/>
      <c r="V867" s="68"/>
      <c r="W867" s="68"/>
      <c r="X867" s="68"/>
      <c r="Y867" s="68"/>
      <c r="Z867" s="68"/>
      <c r="AA867" s="68"/>
      <c r="AB867" s="68"/>
      <c r="AC867" s="68"/>
      <c r="AD867" s="68"/>
      <c r="AE867" s="68"/>
      <c r="AF867" s="68"/>
      <c r="AG867" s="68"/>
      <c r="AH867" s="68"/>
      <c r="AI867" s="68"/>
      <c r="AJ867" s="68"/>
      <c r="AK867" s="68"/>
      <c r="AL867" s="68"/>
    </row>
    <row r="868" spans="1:38" ht="12.75" customHeight="1" x14ac:dyDescent="0.2">
      <c r="A868" s="68"/>
      <c r="P868" s="68"/>
      <c r="Q868" s="68"/>
      <c r="R868" s="68"/>
      <c r="S868" s="68"/>
      <c r="T868" s="68"/>
      <c r="U868" s="68"/>
      <c r="V868" s="68"/>
      <c r="W868" s="68"/>
      <c r="X868" s="68"/>
      <c r="Y868" s="68"/>
      <c r="Z868" s="68"/>
      <c r="AA868" s="68"/>
      <c r="AB868" s="68"/>
      <c r="AC868" s="68"/>
      <c r="AD868" s="68"/>
      <c r="AE868" s="68"/>
      <c r="AF868" s="68"/>
      <c r="AG868" s="68"/>
      <c r="AH868" s="68"/>
      <c r="AI868" s="68"/>
      <c r="AJ868" s="68"/>
      <c r="AK868" s="68"/>
      <c r="AL868" s="68"/>
    </row>
    <row r="869" spans="1:38" ht="12.75" customHeight="1" x14ac:dyDescent="0.2">
      <c r="A869" s="68"/>
      <c r="P869" s="68"/>
      <c r="Q869" s="68"/>
      <c r="R869" s="68"/>
      <c r="S869" s="68"/>
      <c r="T869" s="68"/>
      <c r="U869" s="68"/>
      <c r="V869" s="68"/>
      <c r="W869" s="68"/>
      <c r="X869" s="68"/>
      <c r="Y869" s="68"/>
      <c r="Z869" s="68"/>
      <c r="AA869" s="68"/>
      <c r="AB869" s="68"/>
      <c r="AC869" s="68"/>
      <c r="AD869" s="68"/>
      <c r="AE869" s="68"/>
      <c r="AF869" s="68"/>
      <c r="AG869" s="68"/>
      <c r="AH869" s="68"/>
      <c r="AI869" s="68"/>
      <c r="AJ869" s="68"/>
      <c r="AK869" s="68"/>
      <c r="AL869" s="68"/>
    </row>
    <row r="870" spans="1:38" ht="12.75" customHeight="1" x14ac:dyDescent="0.2">
      <c r="A870" s="68"/>
      <c r="P870" s="68"/>
      <c r="Q870" s="68"/>
      <c r="R870" s="68"/>
      <c r="S870" s="68"/>
      <c r="T870" s="68"/>
      <c r="U870" s="68"/>
      <c r="V870" s="68"/>
      <c r="W870" s="68"/>
      <c r="X870" s="68"/>
      <c r="Y870" s="68"/>
      <c r="Z870" s="68"/>
      <c r="AA870" s="68"/>
      <c r="AB870" s="68"/>
      <c r="AC870" s="68"/>
      <c r="AD870" s="68"/>
      <c r="AE870" s="68"/>
      <c r="AF870" s="68"/>
      <c r="AG870" s="68"/>
      <c r="AH870" s="68"/>
      <c r="AI870" s="68"/>
      <c r="AJ870" s="68"/>
      <c r="AK870" s="68"/>
      <c r="AL870" s="68"/>
    </row>
    <row r="871" spans="1:38" ht="12.75" customHeight="1" x14ac:dyDescent="0.2">
      <c r="A871" s="68"/>
      <c r="P871" s="68"/>
      <c r="Q871" s="68"/>
      <c r="R871" s="68"/>
      <c r="S871" s="68"/>
      <c r="T871" s="68"/>
      <c r="U871" s="68"/>
      <c r="V871" s="68"/>
      <c r="W871" s="68"/>
      <c r="X871" s="68"/>
      <c r="Y871" s="68"/>
      <c r="Z871" s="68"/>
      <c r="AA871" s="68"/>
      <c r="AB871" s="68"/>
      <c r="AC871" s="68"/>
      <c r="AD871" s="68"/>
      <c r="AE871" s="68"/>
      <c r="AF871" s="68"/>
      <c r="AG871" s="68"/>
      <c r="AH871" s="68"/>
      <c r="AI871" s="68"/>
      <c r="AJ871" s="68"/>
      <c r="AK871" s="68"/>
      <c r="AL871" s="68"/>
    </row>
    <row r="872" spans="1:38" ht="12.75" customHeight="1" x14ac:dyDescent="0.2">
      <c r="A872" s="68"/>
      <c r="P872" s="68"/>
      <c r="Q872" s="68"/>
      <c r="R872" s="68"/>
      <c r="S872" s="68"/>
      <c r="T872" s="68"/>
      <c r="U872" s="68"/>
      <c r="V872" s="68"/>
      <c r="W872" s="68"/>
      <c r="X872" s="68"/>
      <c r="Y872" s="68"/>
      <c r="Z872" s="68"/>
      <c r="AA872" s="68"/>
      <c r="AB872" s="68"/>
      <c r="AC872" s="68"/>
      <c r="AD872" s="68"/>
      <c r="AE872" s="68"/>
      <c r="AF872" s="68"/>
      <c r="AG872" s="68"/>
      <c r="AH872" s="68"/>
      <c r="AI872" s="68"/>
      <c r="AJ872" s="68"/>
      <c r="AK872" s="68"/>
      <c r="AL872" s="68"/>
    </row>
    <row r="873" spans="1:38" ht="12.75" customHeight="1" x14ac:dyDescent="0.2">
      <c r="A873" s="68"/>
      <c r="P873" s="68"/>
      <c r="Q873" s="68"/>
      <c r="R873" s="68"/>
      <c r="S873" s="68"/>
      <c r="T873" s="68"/>
      <c r="U873" s="68"/>
      <c r="V873" s="68"/>
      <c r="W873" s="68"/>
      <c r="X873" s="68"/>
      <c r="Y873" s="68"/>
      <c r="Z873" s="68"/>
      <c r="AA873" s="68"/>
      <c r="AB873" s="68"/>
      <c r="AC873" s="68"/>
      <c r="AD873" s="68"/>
      <c r="AE873" s="68"/>
      <c r="AF873" s="68"/>
      <c r="AG873" s="68"/>
      <c r="AH873" s="68"/>
      <c r="AI873" s="68"/>
      <c r="AJ873" s="68"/>
      <c r="AK873" s="68"/>
      <c r="AL873" s="68"/>
    </row>
    <row r="874" spans="1:38" ht="12.75" customHeight="1" x14ac:dyDescent="0.2">
      <c r="A874" s="68"/>
      <c r="P874" s="68"/>
      <c r="Q874" s="68"/>
      <c r="R874" s="68"/>
      <c r="S874" s="68"/>
      <c r="T874" s="68"/>
      <c r="U874" s="68"/>
      <c r="V874" s="68"/>
      <c r="W874" s="68"/>
      <c r="X874" s="68"/>
      <c r="Y874" s="68"/>
      <c r="Z874" s="68"/>
      <c r="AA874" s="68"/>
      <c r="AB874" s="68"/>
      <c r="AC874" s="68"/>
      <c r="AD874" s="68"/>
      <c r="AE874" s="68"/>
      <c r="AF874" s="68"/>
      <c r="AG874" s="68"/>
      <c r="AH874" s="68"/>
      <c r="AI874" s="68"/>
      <c r="AJ874" s="68"/>
      <c r="AK874" s="68"/>
      <c r="AL874" s="68"/>
    </row>
    <row r="875" spans="1:38" ht="12.75" customHeight="1" x14ac:dyDescent="0.2">
      <c r="A875" s="68"/>
      <c r="P875" s="68"/>
      <c r="Q875" s="68"/>
      <c r="R875" s="68"/>
      <c r="S875" s="68"/>
      <c r="T875" s="68"/>
      <c r="U875" s="68"/>
      <c r="V875" s="68"/>
      <c r="W875" s="68"/>
      <c r="X875" s="68"/>
      <c r="Y875" s="68"/>
      <c r="Z875" s="68"/>
      <c r="AA875" s="68"/>
      <c r="AB875" s="68"/>
      <c r="AC875" s="68"/>
      <c r="AD875" s="68"/>
      <c r="AE875" s="68"/>
      <c r="AF875" s="68"/>
      <c r="AG875" s="68"/>
      <c r="AH875" s="68"/>
      <c r="AI875" s="68"/>
      <c r="AJ875" s="68"/>
      <c r="AK875" s="68"/>
      <c r="AL875" s="68"/>
    </row>
    <row r="876" spans="1:38" ht="12.75" customHeight="1" x14ac:dyDescent="0.2">
      <c r="A876" s="68"/>
      <c r="P876" s="68"/>
      <c r="Q876" s="68"/>
      <c r="R876" s="68"/>
      <c r="S876" s="68"/>
      <c r="T876" s="68"/>
      <c r="U876" s="68"/>
      <c r="V876" s="68"/>
      <c r="W876" s="68"/>
      <c r="X876" s="68"/>
      <c r="Y876" s="68"/>
      <c r="Z876" s="68"/>
      <c r="AA876" s="68"/>
      <c r="AB876" s="68"/>
      <c r="AC876" s="68"/>
      <c r="AD876" s="68"/>
      <c r="AE876" s="68"/>
      <c r="AF876" s="68"/>
      <c r="AG876" s="68"/>
      <c r="AH876" s="68"/>
      <c r="AI876" s="68"/>
      <c r="AJ876" s="68"/>
      <c r="AK876" s="68"/>
      <c r="AL876" s="68"/>
    </row>
    <row r="877" spans="1:38" ht="12.75" customHeight="1" x14ac:dyDescent="0.2">
      <c r="A877" s="68"/>
      <c r="P877" s="68"/>
      <c r="Q877" s="68"/>
      <c r="R877" s="68"/>
      <c r="S877" s="68"/>
      <c r="T877" s="68"/>
      <c r="U877" s="68"/>
      <c r="V877" s="68"/>
      <c r="W877" s="68"/>
      <c r="X877" s="68"/>
      <c r="Y877" s="68"/>
      <c r="Z877" s="68"/>
      <c r="AA877" s="68"/>
      <c r="AB877" s="68"/>
      <c r="AC877" s="68"/>
      <c r="AD877" s="68"/>
      <c r="AE877" s="68"/>
      <c r="AF877" s="68"/>
      <c r="AG877" s="68"/>
      <c r="AH877" s="68"/>
      <c r="AI877" s="68"/>
      <c r="AJ877" s="68"/>
      <c r="AK877" s="68"/>
      <c r="AL877" s="68"/>
    </row>
    <row r="878" spans="1:38" ht="12.75" customHeight="1" x14ac:dyDescent="0.2">
      <c r="A878" s="68"/>
      <c r="P878" s="68"/>
      <c r="Q878" s="68"/>
      <c r="R878" s="68"/>
      <c r="S878" s="68"/>
      <c r="T878" s="68"/>
      <c r="U878" s="68"/>
      <c r="V878" s="68"/>
      <c r="W878" s="68"/>
      <c r="X878" s="68"/>
      <c r="Y878" s="68"/>
      <c r="Z878" s="68"/>
      <c r="AA878" s="68"/>
      <c r="AB878" s="68"/>
      <c r="AC878" s="68"/>
      <c r="AD878" s="68"/>
      <c r="AE878" s="68"/>
      <c r="AF878" s="68"/>
      <c r="AG878" s="68"/>
      <c r="AH878" s="68"/>
      <c r="AI878" s="68"/>
      <c r="AJ878" s="68"/>
      <c r="AK878" s="68"/>
      <c r="AL878" s="68"/>
    </row>
    <row r="879" spans="1:38" ht="12.75" customHeight="1" x14ac:dyDescent="0.2">
      <c r="A879" s="68"/>
      <c r="P879" s="68"/>
      <c r="Q879" s="68"/>
      <c r="R879" s="68"/>
      <c r="S879" s="68"/>
      <c r="T879" s="68"/>
      <c r="U879" s="68"/>
      <c r="V879" s="68"/>
      <c r="W879" s="68"/>
      <c r="X879" s="68"/>
      <c r="Y879" s="68"/>
      <c r="Z879" s="68"/>
      <c r="AA879" s="68"/>
      <c r="AB879" s="68"/>
      <c r="AC879" s="68"/>
      <c r="AD879" s="68"/>
      <c r="AE879" s="68"/>
      <c r="AF879" s="68"/>
      <c r="AG879" s="68"/>
      <c r="AH879" s="68"/>
      <c r="AI879" s="68"/>
      <c r="AJ879" s="68"/>
      <c r="AK879" s="68"/>
      <c r="AL879" s="68"/>
    </row>
    <row r="880" spans="1:38" ht="12.75" customHeight="1" x14ac:dyDescent="0.2">
      <c r="A880" s="68"/>
      <c r="P880" s="68"/>
      <c r="Q880" s="68"/>
      <c r="R880" s="68"/>
      <c r="S880" s="68"/>
      <c r="T880" s="68"/>
      <c r="U880" s="68"/>
      <c r="V880" s="68"/>
      <c r="W880" s="68"/>
      <c r="X880" s="68"/>
      <c r="Y880" s="68"/>
      <c r="Z880" s="68"/>
      <c r="AA880" s="68"/>
      <c r="AB880" s="68"/>
      <c r="AC880" s="68"/>
      <c r="AD880" s="68"/>
      <c r="AE880" s="68"/>
      <c r="AF880" s="68"/>
      <c r="AG880" s="68"/>
      <c r="AH880" s="68"/>
      <c r="AI880" s="68"/>
      <c r="AJ880" s="68"/>
      <c r="AK880" s="68"/>
      <c r="AL880" s="68"/>
    </row>
    <row r="881" spans="1:38" ht="12.75" customHeight="1" x14ac:dyDescent="0.2">
      <c r="A881" s="68"/>
      <c r="P881" s="68"/>
      <c r="Q881" s="68"/>
      <c r="R881" s="68"/>
      <c r="S881" s="68"/>
      <c r="T881" s="68"/>
      <c r="U881" s="68"/>
      <c r="V881" s="68"/>
      <c r="W881" s="68"/>
      <c r="X881" s="68"/>
      <c r="Y881" s="68"/>
      <c r="Z881" s="68"/>
      <c r="AA881" s="68"/>
      <c r="AB881" s="68"/>
      <c r="AC881" s="68"/>
      <c r="AD881" s="68"/>
      <c r="AE881" s="68"/>
      <c r="AF881" s="68"/>
      <c r="AG881" s="68"/>
      <c r="AH881" s="68"/>
      <c r="AI881" s="68"/>
      <c r="AJ881" s="68"/>
      <c r="AK881" s="68"/>
      <c r="AL881" s="68"/>
    </row>
    <row r="882" spans="1:38" ht="12.75" customHeight="1" x14ac:dyDescent="0.2">
      <c r="A882" s="68"/>
      <c r="P882" s="68"/>
      <c r="Q882" s="68"/>
      <c r="R882" s="68"/>
      <c r="S882" s="68"/>
      <c r="T882" s="68"/>
      <c r="U882" s="68"/>
      <c r="V882" s="68"/>
      <c r="W882" s="68"/>
      <c r="X882" s="68"/>
      <c r="Y882" s="68"/>
      <c r="Z882" s="68"/>
      <c r="AA882" s="68"/>
      <c r="AB882" s="68"/>
      <c r="AC882" s="68"/>
      <c r="AD882" s="68"/>
      <c r="AE882" s="68"/>
      <c r="AF882" s="68"/>
      <c r="AG882" s="68"/>
      <c r="AH882" s="68"/>
      <c r="AI882" s="68"/>
      <c r="AJ882" s="68"/>
      <c r="AK882" s="68"/>
      <c r="AL882" s="68"/>
    </row>
    <row r="883" spans="1:38" ht="12.75" customHeight="1" x14ac:dyDescent="0.2">
      <c r="A883" s="68"/>
      <c r="P883" s="68"/>
      <c r="Q883" s="68"/>
      <c r="R883" s="68"/>
      <c r="S883" s="68"/>
      <c r="T883" s="68"/>
      <c r="U883" s="68"/>
      <c r="V883" s="68"/>
      <c r="W883" s="68"/>
      <c r="X883" s="68"/>
      <c r="Y883" s="68"/>
      <c r="Z883" s="68"/>
      <c r="AA883" s="68"/>
      <c r="AB883" s="68"/>
      <c r="AC883" s="68"/>
      <c r="AD883" s="68"/>
      <c r="AE883" s="68"/>
      <c r="AF883" s="68"/>
      <c r="AG883" s="68"/>
      <c r="AH883" s="68"/>
      <c r="AI883" s="68"/>
      <c r="AJ883" s="68"/>
      <c r="AK883" s="68"/>
      <c r="AL883" s="68"/>
    </row>
    <row r="884" spans="1:38" ht="12.75" customHeight="1" x14ac:dyDescent="0.2">
      <c r="A884" s="68"/>
      <c r="P884" s="68"/>
      <c r="Q884" s="68"/>
      <c r="R884" s="68"/>
      <c r="S884" s="68"/>
      <c r="T884" s="68"/>
      <c r="U884" s="68"/>
      <c r="V884" s="68"/>
      <c r="W884" s="68"/>
      <c r="X884" s="68"/>
      <c r="Y884" s="68"/>
      <c r="Z884" s="68"/>
      <c r="AA884" s="68"/>
      <c r="AB884" s="68"/>
      <c r="AC884" s="68"/>
      <c r="AD884" s="68"/>
      <c r="AE884" s="68"/>
      <c r="AF884" s="68"/>
      <c r="AG884" s="68"/>
      <c r="AH884" s="68"/>
      <c r="AI884" s="68"/>
      <c r="AJ884" s="68"/>
      <c r="AK884" s="68"/>
      <c r="AL884" s="68"/>
    </row>
    <row r="885" spans="1:38" ht="12.75" customHeight="1" x14ac:dyDescent="0.2">
      <c r="A885" s="68"/>
      <c r="P885" s="68"/>
      <c r="Q885" s="68"/>
      <c r="R885" s="68"/>
      <c r="S885" s="68"/>
      <c r="T885" s="68"/>
      <c r="U885" s="68"/>
      <c r="V885" s="68"/>
      <c r="W885" s="68"/>
      <c r="X885" s="68"/>
      <c r="Y885" s="68"/>
      <c r="Z885" s="68"/>
      <c r="AA885" s="68"/>
      <c r="AB885" s="68"/>
      <c r="AC885" s="68"/>
      <c r="AD885" s="68"/>
      <c r="AE885" s="68"/>
      <c r="AF885" s="68"/>
      <c r="AG885" s="68"/>
      <c r="AH885" s="68"/>
      <c r="AI885" s="68"/>
      <c r="AJ885" s="68"/>
      <c r="AK885" s="68"/>
      <c r="AL885" s="68"/>
    </row>
    <row r="886" spans="1:38" ht="12.75" customHeight="1" x14ac:dyDescent="0.2">
      <c r="A886" s="68"/>
      <c r="P886" s="68"/>
      <c r="Q886" s="68"/>
      <c r="R886" s="68"/>
      <c r="S886" s="68"/>
      <c r="T886" s="68"/>
      <c r="U886" s="68"/>
      <c r="V886" s="68"/>
      <c r="W886" s="68"/>
      <c r="X886" s="68"/>
      <c r="Y886" s="68"/>
      <c r="Z886" s="68"/>
      <c r="AA886" s="68"/>
      <c r="AB886" s="68"/>
      <c r="AC886" s="68"/>
      <c r="AD886" s="68"/>
      <c r="AE886" s="68"/>
      <c r="AF886" s="68"/>
      <c r="AG886" s="68"/>
      <c r="AH886" s="68"/>
      <c r="AI886" s="68"/>
      <c r="AJ886" s="68"/>
      <c r="AK886" s="68"/>
      <c r="AL886" s="68"/>
    </row>
    <row r="887" spans="1:38" ht="12.75" customHeight="1" x14ac:dyDescent="0.2">
      <c r="A887" s="68"/>
      <c r="P887" s="68"/>
      <c r="Q887" s="68"/>
      <c r="R887" s="68"/>
      <c r="S887" s="68"/>
      <c r="T887" s="68"/>
      <c r="U887" s="68"/>
      <c r="V887" s="68"/>
      <c r="W887" s="68"/>
      <c r="X887" s="68"/>
      <c r="Y887" s="68"/>
      <c r="Z887" s="68"/>
      <c r="AA887" s="68"/>
      <c r="AB887" s="68"/>
      <c r="AC887" s="68"/>
      <c r="AD887" s="68"/>
      <c r="AE887" s="68"/>
      <c r="AF887" s="68"/>
      <c r="AG887" s="68"/>
      <c r="AH887" s="68"/>
      <c r="AI887" s="68"/>
      <c r="AJ887" s="68"/>
      <c r="AK887" s="68"/>
      <c r="AL887" s="68"/>
    </row>
    <row r="888" spans="1:38" ht="12.75" customHeight="1" x14ac:dyDescent="0.2">
      <c r="A888" s="68"/>
      <c r="P888" s="68"/>
      <c r="Q888" s="68"/>
      <c r="R888" s="68"/>
      <c r="S888" s="68"/>
      <c r="T888" s="68"/>
      <c r="U888" s="68"/>
      <c r="V888" s="68"/>
      <c r="W888" s="68"/>
      <c r="X888" s="68"/>
      <c r="Y888" s="68"/>
      <c r="Z888" s="68"/>
      <c r="AA888" s="68"/>
      <c r="AB888" s="68"/>
      <c r="AC888" s="68"/>
      <c r="AD888" s="68"/>
      <c r="AE888" s="68"/>
      <c r="AF888" s="68"/>
      <c r="AG888" s="68"/>
      <c r="AH888" s="68"/>
      <c r="AI888" s="68"/>
      <c r="AJ888" s="68"/>
      <c r="AK888" s="68"/>
      <c r="AL888" s="68"/>
    </row>
    <row r="889" spans="1:38" ht="12.75" customHeight="1" x14ac:dyDescent="0.2">
      <c r="A889" s="68"/>
      <c r="P889" s="68"/>
      <c r="Q889" s="68"/>
      <c r="R889" s="68"/>
      <c r="S889" s="68"/>
      <c r="T889" s="68"/>
      <c r="U889" s="68"/>
      <c r="V889" s="68"/>
      <c r="W889" s="68"/>
      <c r="X889" s="68"/>
      <c r="Y889" s="68"/>
      <c r="Z889" s="68"/>
      <c r="AA889" s="68"/>
      <c r="AB889" s="68"/>
      <c r="AC889" s="68"/>
      <c r="AD889" s="68"/>
      <c r="AE889" s="68"/>
      <c r="AF889" s="68"/>
      <c r="AG889" s="68"/>
      <c r="AH889" s="68"/>
      <c r="AI889" s="68"/>
      <c r="AJ889" s="68"/>
      <c r="AK889" s="68"/>
      <c r="AL889" s="68"/>
    </row>
    <row r="890" spans="1:38" ht="12.75" customHeight="1" x14ac:dyDescent="0.2">
      <c r="A890" s="68"/>
      <c r="P890" s="68"/>
      <c r="Q890" s="68"/>
      <c r="R890" s="68"/>
      <c r="S890" s="68"/>
      <c r="T890" s="68"/>
      <c r="U890" s="68"/>
      <c r="V890" s="68"/>
      <c r="W890" s="68"/>
      <c r="X890" s="68"/>
      <c r="Y890" s="68"/>
      <c r="Z890" s="68"/>
      <c r="AA890" s="68"/>
      <c r="AB890" s="68"/>
      <c r="AC890" s="68"/>
      <c r="AD890" s="68"/>
      <c r="AE890" s="68"/>
      <c r="AF890" s="68"/>
      <c r="AG890" s="68"/>
      <c r="AH890" s="68"/>
      <c r="AI890" s="68"/>
      <c r="AJ890" s="68"/>
      <c r="AK890" s="68"/>
      <c r="AL890" s="68"/>
    </row>
    <row r="891" spans="1:38" ht="12.75" customHeight="1" x14ac:dyDescent="0.2">
      <c r="A891" s="68"/>
      <c r="P891" s="68"/>
      <c r="Q891" s="68"/>
      <c r="R891" s="68"/>
      <c r="S891" s="68"/>
      <c r="T891" s="68"/>
      <c r="U891" s="68"/>
      <c r="V891" s="68"/>
      <c r="W891" s="68"/>
      <c r="X891" s="68"/>
      <c r="Y891" s="68"/>
      <c r="Z891" s="68"/>
      <c r="AA891" s="68"/>
      <c r="AB891" s="68"/>
      <c r="AC891" s="68"/>
      <c r="AD891" s="68"/>
      <c r="AE891" s="68"/>
      <c r="AF891" s="68"/>
      <c r="AG891" s="68"/>
      <c r="AH891" s="68"/>
      <c r="AI891" s="68"/>
      <c r="AJ891" s="68"/>
      <c r="AK891" s="68"/>
      <c r="AL891" s="68"/>
    </row>
    <row r="892" spans="1:38" ht="12.75" customHeight="1" x14ac:dyDescent="0.2">
      <c r="A892" s="68"/>
      <c r="P892" s="68"/>
      <c r="Q892" s="68"/>
      <c r="R892" s="68"/>
      <c r="S892" s="68"/>
      <c r="T892" s="68"/>
      <c r="U892" s="68"/>
      <c r="V892" s="68"/>
      <c r="W892" s="68"/>
      <c r="X892" s="68"/>
      <c r="Y892" s="68"/>
      <c r="Z892" s="68"/>
      <c r="AA892" s="68"/>
      <c r="AB892" s="68"/>
      <c r="AC892" s="68"/>
      <c r="AD892" s="68"/>
      <c r="AE892" s="68"/>
      <c r="AF892" s="68"/>
      <c r="AG892" s="68"/>
      <c r="AH892" s="68"/>
      <c r="AI892" s="68"/>
      <c r="AJ892" s="68"/>
      <c r="AK892" s="68"/>
      <c r="AL892" s="68"/>
    </row>
    <row r="893" spans="1:38" ht="12.75" customHeight="1" x14ac:dyDescent="0.2">
      <c r="A893" s="68"/>
      <c r="P893" s="68"/>
      <c r="Q893" s="68"/>
      <c r="R893" s="68"/>
      <c r="S893" s="68"/>
      <c r="T893" s="68"/>
      <c r="U893" s="68"/>
      <c r="V893" s="68"/>
      <c r="W893" s="68"/>
      <c r="X893" s="68"/>
      <c r="Y893" s="68"/>
      <c r="Z893" s="68"/>
      <c r="AA893" s="68"/>
      <c r="AB893" s="68"/>
      <c r="AC893" s="68"/>
      <c r="AD893" s="68"/>
      <c r="AE893" s="68"/>
      <c r="AF893" s="68"/>
      <c r="AG893" s="68"/>
      <c r="AH893" s="68"/>
      <c r="AI893" s="68"/>
      <c r="AJ893" s="68"/>
      <c r="AK893" s="68"/>
      <c r="AL893" s="68"/>
    </row>
    <row r="894" spans="1:38" ht="12.75" customHeight="1" x14ac:dyDescent="0.2">
      <c r="A894" s="68"/>
      <c r="P894" s="68"/>
      <c r="Q894" s="68"/>
      <c r="R894" s="68"/>
      <c r="S894" s="68"/>
      <c r="T894" s="68"/>
      <c r="U894" s="68"/>
      <c r="V894" s="68"/>
      <c r="W894" s="68"/>
      <c r="X894" s="68"/>
      <c r="Y894" s="68"/>
      <c r="Z894" s="68"/>
      <c r="AA894" s="68"/>
      <c r="AB894" s="68"/>
      <c r="AC894" s="68"/>
      <c r="AD894" s="68"/>
      <c r="AE894" s="68"/>
      <c r="AF894" s="68"/>
      <c r="AG894" s="68"/>
      <c r="AH894" s="68"/>
      <c r="AI894" s="68"/>
      <c r="AJ894" s="68"/>
      <c r="AK894" s="68"/>
      <c r="AL894" s="68"/>
    </row>
    <row r="895" spans="1:38" ht="12.75" customHeight="1" x14ac:dyDescent="0.2">
      <c r="A895" s="68"/>
      <c r="P895" s="68"/>
      <c r="Q895" s="68"/>
      <c r="R895" s="68"/>
      <c r="S895" s="68"/>
      <c r="T895" s="68"/>
      <c r="U895" s="68"/>
      <c r="V895" s="68"/>
      <c r="W895" s="68"/>
      <c r="X895" s="68"/>
      <c r="Y895" s="68"/>
      <c r="Z895" s="68"/>
      <c r="AA895" s="68"/>
      <c r="AB895" s="68"/>
      <c r="AC895" s="68"/>
      <c r="AD895" s="68"/>
      <c r="AE895" s="68"/>
      <c r="AF895" s="68"/>
      <c r="AG895" s="68"/>
      <c r="AH895" s="68"/>
      <c r="AI895" s="68"/>
      <c r="AJ895" s="68"/>
      <c r="AK895" s="68"/>
      <c r="AL895" s="68"/>
    </row>
    <row r="896" spans="1:38" ht="12.75" customHeight="1" x14ac:dyDescent="0.2">
      <c r="A896" s="68"/>
      <c r="P896" s="68"/>
      <c r="Q896" s="68"/>
      <c r="R896" s="68"/>
      <c r="S896" s="68"/>
      <c r="T896" s="68"/>
      <c r="U896" s="68"/>
      <c r="V896" s="68"/>
      <c r="W896" s="68"/>
      <c r="X896" s="68"/>
      <c r="Y896" s="68"/>
      <c r="Z896" s="68"/>
      <c r="AA896" s="68"/>
      <c r="AB896" s="68"/>
      <c r="AC896" s="68"/>
      <c r="AD896" s="68"/>
      <c r="AE896" s="68"/>
      <c r="AF896" s="68"/>
      <c r="AG896" s="68"/>
      <c r="AH896" s="68"/>
      <c r="AI896" s="68"/>
      <c r="AJ896" s="68"/>
      <c r="AK896" s="68"/>
      <c r="AL896" s="68"/>
    </row>
    <row r="897" spans="1:38" ht="12.75" customHeight="1" x14ac:dyDescent="0.2">
      <c r="A897" s="68"/>
      <c r="P897" s="68"/>
      <c r="Q897" s="68"/>
      <c r="R897" s="68"/>
      <c r="S897" s="68"/>
      <c r="T897" s="68"/>
      <c r="U897" s="68"/>
      <c r="V897" s="68"/>
      <c r="W897" s="68"/>
      <c r="X897" s="68"/>
      <c r="Y897" s="68"/>
      <c r="Z897" s="68"/>
      <c r="AA897" s="68"/>
      <c r="AB897" s="68"/>
      <c r="AC897" s="68"/>
      <c r="AD897" s="68"/>
      <c r="AE897" s="68"/>
      <c r="AF897" s="68"/>
      <c r="AG897" s="68"/>
      <c r="AH897" s="68"/>
      <c r="AI897" s="68"/>
      <c r="AJ897" s="68"/>
      <c r="AK897" s="68"/>
      <c r="AL897" s="68"/>
    </row>
    <row r="898" spans="1:38" ht="12.75" customHeight="1" x14ac:dyDescent="0.2">
      <c r="A898" s="68"/>
      <c r="P898" s="68"/>
      <c r="Q898" s="68"/>
      <c r="R898" s="68"/>
      <c r="S898" s="68"/>
      <c r="T898" s="68"/>
      <c r="U898" s="68"/>
      <c r="V898" s="68"/>
      <c r="W898" s="68"/>
      <c r="X898" s="68"/>
      <c r="Y898" s="68"/>
      <c r="Z898" s="68"/>
      <c r="AA898" s="68"/>
      <c r="AB898" s="68"/>
      <c r="AC898" s="68"/>
      <c r="AD898" s="68"/>
      <c r="AE898" s="68"/>
      <c r="AF898" s="68"/>
      <c r="AG898" s="68"/>
      <c r="AH898" s="68"/>
      <c r="AI898" s="68"/>
      <c r="AJ898" s="68"/>
      <c r="AK898" s="68"/>
      <c r="AL898" s="68"/>
    </row>
    <row r="899" spans="1:38" ht="12.75" customHeight="1" x14ac:dyDescent="0.2">
      <c r="A899" s="68"/>
      <c r="P899" s="68"/>
      <c r="Q899" s="68"/>
      <c r="R899" s="68"/>
      <c r="S899" s="68"/>
      <c r="T899" s="68"/>
      <c r="U899" s="68"/>
      <c r="V899" s="68"/>
      <c r="W899" s="68"/>
      <c r="X899" s="68"/>
      <c r="Y899" s="68"/>
      <c r="Z899" s="68"/>
      <c r="AA899" s="68"/>
      <c r="AB899" s="68"/>
      <c r="AC899" s="68"/>
      <c r="AD899" s="68"/>
      <c r="AE899" s="68"/>
      <c r="AF899" s="68"/>
      <c r="AG899" s="68"/>
      <c r="AH899" s="68"/>
      <c r="AI899" s="68"/>
      <c r="AJ899" s="68"/>
      <c r="AK899" s="68"/>
      <c r="AL899" s="68"/>
    </row>
    <row r="900" spans="1:38" ht="12.75" customHeight="1" x14ac:dyDescent="0.2">
      <c r="A900" s="68"/>
      <c r="P900" s="68"/>
      <c r="Q900" s="68"/>
      <c r="R900" s="68"/>
      <c r="S900" s="68"/>
      <c r="T900" s="68"/>
      <c r="U900" s="68"/>
      <c r="V900" s="68"/>
      <c r="W900" s="68"/>
      <c r="X900" s="68"/>
      <c r="Y900" s="68"/>
      <c r="Z900" s="68"/>
      <c r="AA900" s="68"/>
      <c r="AB900" s="68"/>
      <c r="AC900" s="68"/>
      <c r="AD900" s="68"/>
      <c r="AE900" s="68"/>
      <c r="AF900" s="68"/>
      <c r="AG900" s="68"/>
      <c r="AH900" s="68"/>
      <c r="AI900" s="68"/>
      <c r="AJ900" s="68"/>
      <c r="AK900" s="68"/>
      <c r="AL900" s="68"/>
    </row>
    <row r="901" spans="1:38" ht="12.75" customHeight="1" x14ac:dyDescent="0.2">
      <c r="A901" s="68"/>
      <c r="P901" s="68"/>
      <c r="Q901" s="68"/>
      <c r="R901" s="68"/>
      <c r="S901" s="68"/>
      <c r="T901" s="68"/>
      <c r="U901" s="68"/>
      <c r="V901" s="68"/>
      <c r="W901" s="68"/>
      <c r="X901" s="68"/>
      <c r="Y901" s="68"/>
      <c r="Z901" s="68"/>
      <c r="AA901" s="68"/>
      <c r="AB901" s="68"/>
      <c r="AC901" s="68"/>
      <c r="AD901" s="68"/>
      <c r="AE901" s="68"/>
      <c r="AF901" s="68"/>
      <c r="AG901" s="68"/>
      <c r="AH901" s="68"/>
      <c r="AI901" s="68"/>
      <c r="AJ901" s="68"/>
      <c r="AK901" s="68"/>
      <c r="AL901" s="68"/>
    </row>
    <row r="902" spans="1:38" ht="12.75" customHeight="1" x14ac:dyDescent="0.2">
      <c r="A902" s="68"/>
      <c r="P902" s="68"/>
      <c r="Q902" s="68"/>
      <c r="R902" s="68"/>
      <c r="S902" s="68"/>
      <c r="T902" s="68"/>
      <c r="U902" s="68"/>
      <c r="V902" s="68"/>
      <c r="W902" s="68"/>
      <c r="X902" s="68"/>
      <c r="Y902" s="68"/>
      <c r="Z902" s="68"/>
      <c r="AA902" s="68"/>
      <c r="AB902" s="68"/>
      <c r="AC902" s="68"/>
      <c r="AD902" s="68"/>
      <c r="AE902" s="68"/>
      <c r="AF902" s="68"/>
      <c r="AG902" s="68"/>
      <c r="AH902" s="68"/>
      <c r="AI902" s="68"/>
      <c r="AJ902" s="68"/>
      <c r="AK902" s="68"/>
      <c r="AL902" s="68"/>
    </row>
    <row r="903" spans="1:38" ht="12.75" customHeight="1" x14ac:dyDescent="0.2">
      <c r="A903" s="68"/>
      <c r="P903" s="68"/>
      <c r="Q903" s="68"/>
      <c r="R903" s="68"/>
      <c r="S903" s="68"/>
      <c r="T903" s="68"/>
      <c r="U903" s="68"/>
      <c r="V903" s="68"/>
      <c r="W903" s="68"/>
      <c r="X903" s="68"/>
      <c r="Y903" s="68"/>
      <c r="Z903" s="68"/>
      <c r="AA903" s="68"/>
      <c r="AB903" s="68"/>
      <c r="AC903" s="68"/>
      <c r="AD903" s="68"/>
      <c r="AE903" s="68"/>
      <c r="AF903" s="68"/>
      <c r="AG903" s="68"/>
      <c r="AH903" s="68"/>
      <c r="AI903" s="68"/>
      <c r="AJ903" s="68"/>
      <c r="AK903" s="68"/>
      <c r="AL903" s="68"/>
    </row>
    <row r="904" spans="1:38" ht="12.75" customHeight="1" x14ac:dyDescent="0.2">
      <c r="A904" s="68"/>
      <c r="P904" s="68"/>
      <c r="Q904" s="68"/>
      <c r="R904" s="68"/>
      <c r="S904" s="68"/>
      <c r="T904" s="68"/>
      <c r="U904" s="68"/>
      <c r="V904" s="68"/>
      <c r="W904" s="68"/>
      <c r="X904" s="68"/>
      <c r="Y904" s="68"/>
      <c r="Z904" s="68"/>
      <c r="AA904" s="68"/>
      <c r="AB904" s="68"/>
      <c r="AC904" s="68"/>
      <c r="AD904" s="68"/>
      <c r="AE904" s="68"/>
      <c r="AF904" s="68"/>
      <c r="AG904" s="68"/>
      <c r="AH904" s="68"/>
      <c r="AI904" s="68"/>
      <c r="AJ904" s="68"/>
      <c r="AK904" s="68"/>
      <c r="AL904" s="68"/>
    </row>
    <row r="905" spans="1:38" ht="12.75" customHeight="1" x14ac:dyDescent="0.2">
      <c r="A905" s="68"/>
      <c r="P905" s="68"/>
      <c r="Q905" s="68"/>
      <c r="R905" s="68"/>
      <c r="S905" s="68"/>
      <c r="T905" s="68"/>
      <c r="U905" s="68"/>
      <c r="V905" s="68"/>
      <c r="W905" s="68"/>
      <c r="X905" s="68"/>
      <c r="Y905" s="68"/>
      <c r="Z905" s="68"/>
      <c r="AA905" s="68"/>
      <c r="AB905" s="68"/>
      <c r="AC905" s="68"/>
      <c r="AD905" s="68"/>
      <c r="AE905" s="68"/>
      <c r="AF905" s="68"/>
      <c r="AG905" s="68"/>
      <c r="AH905" s="68"/>
      <c r="AI905" s="68"/>
      <c r="AJ905" s="68"/>
      <c r="AK905" s="68"/>
      <c r="AL905" s="68"/>
    </row>
    <row r="906" spans="1:38" ht="12.75" customHeight="1" x14ac:dyDescent="0.2">
      <c r="A906" s="68"/>
      <c r="P906" s="68"/>
      <c r="Q906" s="68"/>
      <c r="R906" s="68"/>
      <c r="S906" s="68"/>
      <c r="T906" s="68"/>
      <c r="U906" s="68"/>
      <c r="V906" s="68"/>
      <c r="W906" s="68"/>
      <c r="X906" s="68"/>
      <c r="Y906" s="68"/>
      <c r="Z906" s="68"/>
      <c r="AA906" s="68"/>
      <c r="AB906" s="68"/>
      <c r="AC906" s="68"/>
      <c r="AD906" s="68"/>
      <c r="AE906" s="68"/>
      <c r="AF906" s="68"/>
      <c r="AG906" s="68"/>
      <c r="AH906" s="68"/>
      <c r="AI906" s="68"/>
      <c r="AJ906" s="68"/>
      <c r="AK906" s="68"/>
      <c r="AL906" s="68"/>
    </row>
    <row r="907" spans="1:38" ht="12.75" customHeight="1" x14ac:dyDescent="0.2">
      <c r="A907" s="68"/>
      <c r="P907" s="68"/>
      <c r="Q907" s="68"/>
      <c r="R907" s="68"/>
      <c r="S907" s="68"/>
      <c r="T907" s="68"/>
      <c r="U907" s="68"/>
      <c r="V907" s="68"/>
      <c r="W907" s="68"/>
      <c r="X907" s="68"/>
      <c r="Y907" s="68"/>
      <c r="Z907" s="68"/>
      <c r="AA907" s="68"/>
      <c r="AB907" s="68"/>
      <c r="AC907" s="68"/>
      <c r="AD907" s="68"/>
      <c r="AE907" s="68"/>
      <c r="AF907" s="68"/>
      <c r="AG907" s="68"/>
      <c r="AH907" s="68"/>
      <c r="AI907" s="68"/>
      <c r="AJ907" s="68"/>
      <c r="AK907" s="68"/>
      <c r="AL907" s="68"/>
    </row>
    <row r="908" spans="1:38" ht="12.75" customHeight="1" x14ac:dyDescent="0.2">
      <c r="A908" s="68"/>
      <c r="P908" s="68"/>
      <c r="Q908" s="68"/>
      <c r="R908" s="68"/>
      <c r="S908" s="68"/>
      <c r="T908" s="68"/>
      <c r="U908" s="68"/>
      <c r="V908" s="68"/>
      <c r="W908" s="68"/>
      <c r="X908" s="68"/>
      <c r="Y908" s="68"/>
      <c r="Z908" s="68"/>
      <c r="AA908" s="68"/>
      <c r="AB908" s="68"/>
      <c r="AC908" s="68"/>
      <c r="AD908" s="68"/>
      <c r="AE908" s="68"/>
      <c r="AF908" s="68"/>
      <c r="AG908" s="68"/>
      <c r="AH908" s="68"/>
      <c r="AI908" s="68"/>
      <c r="AJ908" s="68"/>
      <c r="AK908" s="68"/>
      <c r="AL908" s="68"/>
    </row>
    <row r="909" spans="1:38" ht="12.75" customHeight="1" x14ac:dyDescent="0.2">
      <c r="A909" s="68"/>
      <c r="P909" s="68"/>
      <c r="Q909" s="68"/>
      <c r="R909" s="68"/>
      <c r="S909" s="68"/>
      <c r="T909" s="68"/>
      <c r="U909" s="68"/>
      <c r="V909" s="68"/>
      <c r="W909" s="68"/>
      <c r="X909" s="68"/>
      <c r="Y909" s="68"/>
      <c r="Z909" s="68"/>
      <c r="AA909" s="68"/>
      <c r="AB909" s="68"/>
      <c r="AC909" s="68"/>
      <c r="AD909" s="68"/>
      <c r="AE909" s="68"/>
      <c r="AF909" s="68"/>
      <c r="AG909" s="68"/>
      <c r="AH909" s="68"/>
      <c r="AI909" s="68"/>
      <c r="AJ909" s="68"/>
      <c r="AK909" s="68"/>
      <c r="AL909" s="68"/>
    </row>
    <row r="910" spans="1:38" ht="12.75" customHeight="1" x14ac:dyDescent="0.2">
      <c r="A910" s="68"/>
      <c r="P910" s="68"/>
      <c r="Q910" s="68"/>
      <c r="R910" s="68"/>
      <c r="S910" s="68"/>
      <c r="T910" s="68"/>
      <c r="U910" s="68"/>
      <c r="V910" s="68"/>
      <c r="W910" s="68"/>
      <c r="X910" s="68"/>
      <c r="Y910" s="68"/>
      <c r="Z910" s="68"/>
      <c r="AA910" s="68"/>
      <c r="AB910" s="68"/>
      <c r="AC910" s="68"/>
      <c r="AD910" s="68"/>
      <c r="AE910" s="68"/>
      <c r="AF910" s="68"/>
      <c r="AG910" s="68"/>
      <c r="AH910" s="68"/>
      <c r="AI910" s="68"/>
      <c r="AJ910" s="68"/>
      <c r="AK910" s="68"/>
      <c r="AL910" s="68"/>
    </row>
    <row r="911" spans="1:38" ht="12.75" customHeight="1" x14ac:dyDescent="0.2">
      <c r="A911" s="68"/>
      <c r="P911" s="68"/>
      <c r="Q911" s="68"/>
      <c r="R911" s="68"/>
      <c r="S911" s="68"/>
      <c r="T911" s="68"/>
      <c r="U911" s="68"/>
      <c r="V911" s="68"/>
      <c r="W911" s="68"/>
      <c r="X911" s="68"/>
      <c r="Y911" s="68"/>
      <c r="Z911" s="68"/>
      <c r="AA911" s="68"/>
      <c r="AB911" s="68"/>
      <c r="AC911" s="68"/>
      <c r="AD911" s="68"/>
      <c r="AE911" s="68"/>
      <c r="AF911" s="68"/>
      <c r="AG911" s="68"/>
      <c r="AH911" s="68"/>
      <c r="AI911" s="68"/>
      <c r="AJ911" s="68"/>
      <c r="AK911" s="68"/>
      <c r="AL911" s="68"/>
    </row>
    <row r="912" spans="1:38" ht="12.75" customHeight="1" x14ac:dyDescent="0.2">
      <c r="A912" s="68"/>
      <c r="P912" s="68"/>
      <c r="Q912" s="68"/>
      <c r="R912" s="68"/>
      <c r="S912" s="68"/>
      <c r="T912" s="68"/>
      <c r="U912" s="68"/>
      <c r="V912" s="68"/>
      <c r="W912" s="68"/>
      <c r="X912" s="68"/>
      <c r="Y912" s="68"/>
      <c r="Z912" s="68"/>
      <c r="AA912" s="68"/>
      <c r="AB912" s="68"/>
      <c r="AC912" s="68"/>
      <c r="AD912" s="68"/>
      <c r="AE912" s="68"/>
      <c r="AF912" s="68"/>
      <c r="AG912" s="68"/>
      <c r="AH912" s="68"/>
      <c r="AI912" s="68"/>
      <c r="AJ912" s="68"/>
      <c r="AK912" s="68"/>
      <c r="AL912" s="68"/>
    </row>
    <row r="913" spans="1:38" ht="12.75" customHeight="1" x14ac:dyDescent="0.2">
      <c r="A913" s="68"/>
      <c r="P913" s="68"/>
      <c r="Q913" s="68"/>
      <c r="R913" s="68"/>
      <c r="S913" s="68"/>
      <c r="T913" s="68"/>
      <c r="U913" s="68"/>
      <c r="V913" s="68"/>
      <c r="W913" s="68"/>
      <c r="X913" s="68"/>
      <c r="Y913" s="68"/>
      <c r="Z913" s="68"/>
      <c r="AA913" s="68"/>
      <c r="AB913" s="68"/>
      <c r="AC913" s="68"/>
      <c r="AD913" s="68"/>
      <c r="AE913" s="68"/>
      <c r="AF913" s="68"/>
      <c r="AG913" s="68"/>
      <c r="AH913" s="68"/>
      <c r="AI913" s="68"/>
      <c r="AJ913" s="68"/>
      <c r="AK913" s="68"/>
      <c r="AL913" s="68"/>
    </row>
    <row r="914" spans="1:38" ht="12.75" customHeight="1" x14ac:dyDescent="0.2">
      <c r="A914" s="68"/>
      <c r="P914" s="68"/>
      <c r="Q914" s="68"/>
      <c r="R914" s="68"/>
      <c r="S914" s="68"/>
      <c r="T914" s="68"/>
      <c r="U914" s="68"/>
      <c r="V914" s="68"/>
      <c r="W914" s="68"/>
      <c r="X914" s="68"/>
      <c r="Y914" s="68"/>
      <c r="Z914" s="68"/>
      <c r="AA914" s="68"/>
      <c r="AB914" s="68"/>
      <c r="AC914" s="68"/>
      <c r="AD914" s="68"/>
      <c r="AE914" s="68"/>
      <c r="AF914" s="68"/>
      <c r="AG914" s="68"/>
      <c r="AH914" s="68"/>
      <c r="AI914" s="68"/>
      <c r="AJ914" s="68"/>
      <c r="AK914" s="68"/>
      <c r="AL914" s="68"/>
    </row>
    <row r="915" spans="1:38" ht="12.75" customHeight="1" x14ac:dyDescent="0.2">
      <c r="A915" s="68"/>
      <c r="P915" s="68"/>
      <c r="Q915" s="68"/>
      <c r="R915" s="68"/>
      <c r="S915" s="68"/>
      <c r="T915" s="68"/>
      <c r="U915" s="68"/>
      <c r="V915" s="68"/>
      <c r="W915" s="68"/>
      <c r="X915" s="68"/>
      <c r="Y915" s="68"/>
      <c r="Z915" s="68"/>
      <c r="AA915" s="68"/>
      <c r="AB915" s="68"/>
      <c r="AC915" s="68"/>
      <c r="AD915" s="68"/>
      <c r="AE915" s="68"/>
      <c r="AF915" s="68"/>
      <c r="AG915" s="68"/>
      <c r="AH915" s="68"/>
      <c r="AI915" s="68"/>
      <c r="AJ915" s="68"/>
      <c r="AK915" s="68"/>
      <c r="AL915" s="68"/>
    </row>
    <row r="916" spans="1:38" ht="12.75" customHeight="1" x14ac:dyDescent="0.2">
      <c r="A916" s="68"/>
      <c r="P916" s="68"/>
      <c r="Q916" s="68"/>
      <c r="R916" s="68"/>
      <c r="S916" s="68"/>
      <c r="T916" s="68"/>
      <c r="U916" s="68"/>
      <c r="V916" s="68"/>
      <c r="W916" s="68"/>
      <c r="X916" s="68"/>
      <c r="Y916" s="68"/>
      <c r="Z916" s="68"/>
      <c r="AA916" s="68"/>
      <c r="AB916" s="68"/>
      <c r="AC916" s="68"/>
      <c r="AD916" s="68"/>
      <c r="AE916" s="68"/>
      <c r="AF916" s="68"/>
      <c r="AG916" s="68"/>
      <c r="AH916" s="68"/>
      <c r="AI916" s="68"/>
      <c r="AJ916" s="68"/>
      <c r="AK916" s="68"/>
      <c r="AL916" s="68"/>
    </row>
    <row r="917" spans="1:38" ht="12.75" customHeight="1" x14ac:dyDescent="0.2">
      <c r="A917" s="68"/>
      <c r="P917" s="68"/>
      <c r="Q917" s="68"/>
      <c r="R917" s="68"/>
      <c r="S917" s="68"/>
      <c r="T917" s="68"/>
      <c r="U917" s="68"/>
      <c r="V917" s="68"/>
      <c r="W917" s="68"/>
      <c r="X917" s="68"/>
      <c r="Y917" s="68"/>
      <c r="Z917" s="68"/>
      <c r="AA917" s="68"/>
      <c r="AB917" s="68"/>
      <c r="AC917" s="68"/>
      <c r="AD917" s="68"/>
      <c r="AE917" s="68"/>
      <c r="AF917" s="68"/>
      <c r="AG917" s="68"/>
      <c r="AH917" s="68"/>
      <c r="AI917" s="68"/>
      <c r="AJ917" s="68"/>
      <c r="AK917" s="68"/>
      <c r="AL917" s="68"/>
    </row>
    <row r="918" spans="1:38" ht="12.75" customHeight="1" x14ac:dyDescent="0.2">
      <c r="A918" s="68"/>
      <c r="P918" s="68"/>
      <c r="Q918" s="68"/>
      <c r="R918" s="68"/>
      <c r="S918" s="68"/>
      <c r="T918" s="68"/>
      <c r="U918" s="68"/>
      <c r="V918" s="68"/>
      <c r="W918" s="68"/>
      <c r="X918" s="68"/>
      <c r="Y918" s="68"/>
      <c r="Z918" s="68"/>
      <c r="AA918" s="68"/>
      <c r="AB918" s="68"/>
      <c r="AC918" s="68"/>
      <c r="AD918" s="68"/>
      <c r="AE918" s="68"/>
      <c r="AF918" s="68"/>
      <c r="AG918" s="68"/>
      <c r="AH918" s="68"/>
      <c r="AI918" s="68"/>
      <c r="AJ918" s="68"/>
      <c r="AK918" s="68"/>
      <c r="AL918" s="68"/>
    </row>
    <row r="919" spans="1:38" ht="12.75" customHeight="1" x14ac:dyDescent="0.2">
      <c r="A919" s="68"/>
      <c r="P919" s="68"/>
      <c r="Q919" s="68"/>
      <c r="R919" s="68"/>
      <c r="S919" s="68"/>
      <c r="T919" s="68"/>
      <c r="U919" s="68"/>
      <c r="V919" s="68"/>
      <c r="W919" s="68"/>
      <c r="X919" s="68"/>
      <c r="Y919" s="68"/>
      <c r="Z919" s="68"/>
      <c r="AA919" s="68"/>
      <c r="AB919" s="68"/>
      <c r="AC919" s="68"/>
      <c r="AD919" s="68"/>
      <c r="AE919" s="68"/>
      <c r="AF919" s="68"/>
      <c r="AG919" s="68"/>
      <c r="AH919" s="68"/>
      <c r="AI919" s="68"/>
      <c r="AJ919" s="68"/>
      <c r="AK919" s="68"/>
      <c r="AL919" s="68"/>
    </row>
    <row r="920" spans="1:38" ht="12.75" customHeight="1" x14ac:dyDescent="0.2">
      <c r="A920" s="68"/>
      <c r="P920" s="68"/>
      <c r="Q920" s="68"/>
      <c r="R920" s="68"/>
      <c r="S920" s="68"/>
      <c r="T920" s="68"/>
      <c r="U920" s="68"/>
      <c r="V920" s="68"/>
      <c r="W920" s="68"/>
      <c r="X920" s="68"/>
      <c r="Y920" s="68"/>
      <c r="Z920" s="68"/>
      <c r="AA920" s="68"/>
      <c r="AB920" s="68"/>
      <c r="AC920" s="68"/>
      <c r="AD920" s="68"/>
      <c r="AE920" s="68"/>
      <c r="AF920" s="68"/>
      <c r="AG920" s="68"/>
      <c r="AH920" s="68"/>
      <c r="AI920" s="68"/>
      <c r="AJ920" s="68"/>
      <c r="AK920" s="68"/>
      <c r="AL920" s="68"/>
    </row>
    <row r="921" spans="1:38" ht="12.75" customHeight="1" x14ac:dyDescent="0.2">
      <c r="A921" s="68"/>
      <c r="P921" s="68"/>
      <c r="Q921" s="68"/>
      <c r="R921" s="68"/>
      <c r="S921" s="68"/>
      <c r="T921" s="68"/>
      <c r="U921" s="68"/>
      <c r="V921" s="68"/>
      <c r="W921" s="68"/>
      <c r="X921" s="68"/>
      <c r="Y921" s="68"/>
      <c r="Z921" s="68"/>
      <c r="AA921" s="68"/>
      <c r="AB921" s="68"/>
      <c r="AC921" s="68"/>
      <c r="AD921" s="68"/>
      <c r="AE921" s="68"/>
      <c r="AF921" s="68"/>
      <c r="AG921" s="68"/>
      <c r="AH921" s="68"/>
      <c r="AI921" s="68"/>
      <c r="AJ921" s="68"/>
      <c r="AK921" s="68"/>
      <c r="AL921" s="68"/>
    </row>
    <row r="922" spans="1:38" ht="12.75" customHeight="1" x14ac:dyDescent="0.2">
      <c r="A922" s="68"/>
      <c r="P922" s="68"/>
      <c r="Q922" s="68"/>
      <c r="R922" s="68"/>
      <c r="S922" s="68"/>
      <c r="T922" s="68"/>
      <c r="U922" s="68"/>
      <c r="V922" s="68"/>
      <c r="W922" s="68"/>
      <c r="X922" s="68"/>
      <c r="Y922" s="68"/>
      <c r="Z922" s="68"/>
      <c r="AA922" s="68"/>
      <c r="AB922" s="68"/>
      <c r="AC922" s="68"/>
      <c r="AD922" s="68"/>
      <c r="AE922" s="68"/>
      <c r="AF922" s="68"/>
      <c r="AG922" s="68"/>
      <c r="AH922" s="68"/>
      <c r="AI922" s="68"/>
      <c r="AJ922" s="68"/>
      <c r="AK922" s="68"/>
      <c r="AL922" s="68"/>
    </row>
    <row r="923" spans="1:38" ht="12.75" customHeight="1" x14ac:dyDescent="0.2">
      <c r="A923" s="68"/>
      <c r="P923" s="68"/>
      <c r="Q923" s="68"/>
      <c r="R923" s="68"/>
      <c r="S923" s="68"/>
      <c r="T923" s="68"/>
      <c r="U923" s="68"/>
      <c r="V923" s="68"/>
      <c r="W923" s="68"/>
      <c r="X923" s="68"/>
      <c r="Y923" s="68"/>
      <c r="Z923" s="68"/>
      <c r="AA923" s="68"/>
      <c r="AB923" s="68"/>
      <c r="AC923" s="68"/>
      <c r="AD923" s="68"/>
      <c r="AE923" s="68"/>
      <c r="AF923" s="68"/>
      <c r="AG923" s="68"/>
      <c r="AH923" s="68"/>
      <c r="AI923" s="68"/>
      <c r="AJ923" s="68"/>
      <c r="AK923" s="68"/>
      <c r="AL923" s="68"/>
    </row>
    <row r="924" spans="1:38" ht="12.75" customHeight="1" x14ac:dyDescent="0.2">
      <c r="A924" s="68"/>
      <c r="P924" s="68"/>
      <c r="Q924" s="68"/>
      <c r="R924" s="68"/>
      <c r="S924" s="68"/>
      <c r="T924" s="68"/>
      <c r="U924" s="68"/>
      <c r="V924" s="68"/>
      <c r="W924" s="68"/>
      <c r="X924" s="68"/>
      <c r="Y924" s="68"/>
      <c r="Z924" s="68"/>
      <c r="AA924" s="68"/>
      <c r="AB924" s="68"/>
      <c r="AC924" s="68"/>
      <c r="AD924" s="68"/>
      <c r="AE924" s="68"/>
      <c r="AF924" s="68"/>
      <c r="AG924" s="68"/>
      <c r="AH924" s="68"/>
      <c r="AI924" s="68"/>
      <c r="AJ924" s="68"/>
      <c r="AK924" s="68"/>
      <c r="AL924" s="68"/>
    </row>
    <row r="925" spans="1:38" ht="12.75" customHeight="1" x14ac:dyDescent="0.2">
      <c r="A925" s="68"/>
      <c r="P925" s="68"/>
      <c r="Q925" s="68"/>
      <c r="R925" s="68"/>
      <c r="S925" s="68"/>
      <c r="T925" s="68"/>
      <c r="U925" s="68"/>
      <c r="V925" s="68"/>
      <c r="W925" s="68"/>
      <c r="X925" s="68"/>
      <c r="Y925" s="68"/>
      <c r="Z925" s="68"/>
      <c r="AA925" s="68"/>
      <c r="AB925" s="68"/>
      <c r="AC925" s="68"/>
      <c r="AD925" s="68"/>
      <c r="AE925" s="68"/>
      <c r="AF925" s="68"/>
      <c r="AG925" s="68"/>
      <c r="AH925" s="68"/>
      <c r="AI925" s="68"/>
      <c r="AJ925" s="68"/>
      <c r="AK925" s="68"/>
      <c r="AL925" s="68"/>
    </row>
    <row r="926" spans="1:38" ht="12.75" customHeight="1" x14ac:dyDescent="0.2">
      <c r="A926" s="68"/>
      <c r="P926" s="68"/>
      <c r="Q926" s="68"/>
      <c r="R926" s="68"/>
      <c r="S926" s="68"/>
      <c r="T926" s="68"/>
      <c r="U926" s="68"/>
      <c r="V926" s="68"/>
      <c r="W926" s="68"/>
      <c r="X926" s="68"/>
      <c r="Y926" s="68"/>
      <c r="Z926" s="68"/>
      <c r="AA926" s="68"/>
      <c r="AB926" s="68"/>
      <c r="AC926" s="68"/>
      <c r="AD926" s="68"/>
      <c r="AE926" s="68"/>
      <c r="AF926" s="68"/>
      <c r="AG926" s="68"/>
      <c r="AH926" s="68"/>
      <c r="AI926" s="68"/>
      <c r="AJ926" s="68"/>
      <c r="AK926" s="68"/>
      <c r="AL926" s="68"/>
    </row>
    <row r="927" spans="1:38" ht="12.75" customHeight="1" x14ac:dyDescent="0.2">
      <c r="A927" s="68"/>
      <c r="P927" s="68"/>
      <c r="Q927" s="68"/>
      <c r="R927" s="68"/>
      <c r="S927" s="68"/>
      <c r="T927" s="68"/>
      <c r="U927" s="68"/>
      <c r="V927" s="68"/>
      <c r="W927" s="68"/>
      <c r="X927" s="68"/>
      <c r="Y927" s="68"/>
      <c r="Z927" s="68"/>
      <c r="AA927" s="68"/>
      <c r="AB927" s="68"/>
      <c r="AC927" s="68"/>
      <c r="AD927" s="68"/>
      <c r="AE927" s="68"/>
      <c r="AF927" s="68"/>
      <c r="AG927" s="68"/>
      <c r="AH927" s="68"/>
      <c r="AI927" s="68"/>
      <c r="AJ927" s="68"/>
      <c r="AK927" s="68"/>
      <c r="AL927" s="68"/>
    </row>
    <row r="928" spans="1:38" ht="12.75" customHeight="1" x14ac:dyDescent="0.2">
      <c r="A928" s="68"/>
      <c r="P928" s="68"/>
      <c r="Q928" s="68"/>
      <c r="R928" s="68"/>
      <c r="S928" s="68"/>
      <c r="T928" s="68"/>
      <c r="U928" s="68"/>
      <c r="V928" s="68"/>
      <c r="W928" s="68"/>
      <c r="X928" s="68"/>
      <c r="Y928" s="68"/>
      <c r="Z928" s="68"/>
      <c r="AA928" s="68"/>
      <c r="AB928" s="68"/>
      <c r="AC928" s="68"/>
      <c r="AD928" s="68"/>
      <c r="AE928" s="68"/>
      <c r="AF928" s="68"/>
      <c r="AG928" s="68"/>
      <c r="AH928" s="68"/>
      <c r="AI928" s="68"/>
      <c r="AJ928" s="68"/>
      <c r="AK928" s="68"/>
      <c r="AL928" s="68"/>
    </row>
    <row r="929" spans="1:38" ht="12.75" customHeight="1" x14ac:dyDescent="0.2">
      <c r="A929" s="68"/>
      <c r="P929" s="68"/>
      <c r="Q929" s="68"/>
      <c r="R929" s="68"/>
      <c r="S929" s="68"/>
      <c r="T929" s="68"/>
      <c r="U929" s="68"/>
      <c r="V929" s="68"/>
      <c r="W929" s="68"/>
      <c r="X929" s="68"/>
      <c r="Y929" s="68"/>
      <c r="Z929" s="68"/>
      <c r="AA929" s="68"/>
      <c r="AB929" s="68"/>
      <c r="AC929" s="68"/>
      <c r="AD929" s="68"/>
      <c r="AE929" s="68"/>
      <c r="AF929" s="68"/>
      <c r="AG929" s="68"/>
      <c r="AH929" s="68"/>
      <c r="AI929" s="68"/>
      <c r="AJ929" s="68"/>
      <c r="AK929" s="68"/>
      <c r="AL929" s="68"/>
    </row>
    <row r="930" spans="1:38" ht="12.75" customHeight="1" x14ac:dyDescent="0.2">
      <c r="A930" s="68"/>
      <c r="P930" s="68"/>
      <c r="Q930" s="68"/>
      <c r="R930" s="68"/>
      <c r="S930" s="68"/>
      <c r="T930" s="68"/>
      <c r="U930" s="68"/>
      <c r="V930" s="68"/>
      <c r="W930" s="68"/>
      <c r="X930" s="68"/>
      <c r="Y930" s="68"/>
      <c r="Z930" s="68"/>
      <c r="AA930" s="68"/>
      <c r="AB930" s="68"/>
      <c r="AC930" s="68"/>
      <c r="AD930" s="68"/>
      <c r="AE930" s="68"/>
      <c r="AF930" s="68"/>
      <c r="AG930" s="68"/>
      <c r="AH930" s="68"/>
      <c r="AI930" s="68"/>
      <c r="AJ930" s="68"/>
      <c r="AK930" s="68"/>
      <c r="AL930" s="68"/>
    </row>
    <row r="931" spans="1:38" ht="12.75" customHeight="1" x14ac:dyDescent="0.2">
      <c r="A931" s="68"/>
      <c r="P931" s="68"/>
      <c r="Q931" s="68"/>
      <c r="R931" s="68"/>
      <c r="S931" s="68"/>
      <c r="T931" s="68"/>
      <c r="U931" s="68"/>
      <c r="V931" s="68"/>
      <c r="W931" s="68"/>
      <c r="X931" s="68"/>
      <c r="Y931" s="68"/>
      <c r="Z931" s="68"/>
      <c r="AA931" s="68"/>
      <c r="AB931" s="68"/>
      <c r="AC931" s="68"/>
      <c r="AD931" s="68"/>
      <c r="AE931" s="68"/>
      <c r="AF931" s="68"/>
      <c r="AG931" s="68"/>
      <c r="AH931" s="68"/>
      <c r="AI931" s="68"/>
      <c r="AJ931" s="68"/>
      <c r="AK931" s="68"/>
      <c r="AL931" s="68"/>
    </row>
    <row r="932" spans="1:38" ht="12.75" customHeight="1" x14ac:dyDescent="0.2">
      <c r="A932" s="68"/>
      <c r="P932" s="68"/>
      <c r="Q932" s="68"/>
      <c r="R932" s="68"/>
      <c r="S932" s="68"/>
      <c r="T932" s="68"/>
      <c r="U932" s="68"/>
      <c r="V932" s="68"/>
      <c r="W932" s="68"/>
      <c r="X932" s="68"/>
      <c r="Y932" s="68"/>
      <c r="Z932" s="68"/>
      <c r="AA932" s="68"/>
      <c r="AB932" s="68"/>
      <c r="AC932" s="68"/>
      <c r="AD932" s="68"/>
      <c r="AE932" s="68"/>
      <c r="AF932" s="68"/>
      <c r="AG932" s="68"/>
      <c r="AH932" s="68"/>
      <c r="AI932" s="68"/>
      <c r="AJ932" s="68"/>
      <c r="AK932" s="68"/>
      <c r="AL932" s="68"/>
    </row>
    <row r="933" spans="1:38" ht="12.75" customHeight="1" x14ac:dyDescent="0.2">
      <c r="A933" s="68"/>
      <c r="P933" s="68"/>
      <c r="Q933" s="68"/>
      <c r="R933" s="68"/>
      <c r="S933" s="68"/>
      <c r="T933" s="68"/>
      <c r="U933" s="68"/>
      <c r="V933" s="68"/>
      <c r="W933" s="68"/>
      <c r="X933" s="68"/>
      <c r="Y933" s="68"/>
      <c r="Z933" s="68"/>
      <c r="AA933" s="68"/>
      <c r="AB933" s="68"/>
      <c r="AC933" s="68"/>
      <c r="AD933" s="68"/>
      <c r="AE933" s="68"/>
      <c r="AF933" s="68"/>
      <c r="AG933" s="68"/>
      <c r="AH933" s="68"/>
      <c r="AI933" s="68"/>
      <c r="AJ933" s="68"/>
      <c r="AK933" s="68"/>
      <c r="AL933" s="68"/>
    </row>
    <row r="934" spans="1:38" ht="12.75" customHeight="1" x14ac:dyDescent="0.2">
      <c r="A934" s="68"/>
      <c r="P934" s="68"/>
      <c r="Q934" s="68"/>
      <c r="R934" s="68"/>
      <c r="S934" s="68"/>
      <c r="T934" s="68"/>
      <c r="U934" s="68"/>
      <c r="V934" s="68"/>
      <c r="W934" s="68"/>
      <c r="X934" s="68"/>
      <c r="Y934" s="68"/>
      <c r="Z934" s="68"/>
      <c r="AA934" s="68"/>
      <c r="AB934" s="68"/>
      <c r="AC934" s="68"/>
      <c r="AD934" s="68"/>
      <c r="AE934" s="68"/>
      <c r="AF934" s="68"/>
      <c r="AG934" s="68"/>
      <c r="AH934" s="68"/>
      <c r="AI934" s="68"/>
      <c r="AJ934" s="68"/>
      <c r="AK934" s="68"/>
      <c r="AL934" s="68"/>
    </row>
    <row r="935" spans="1:38" ht="12.75" customHeight="1" x14ac:dyDescent="0.2">
      <c r="A935" s="68"/>
      <c r="P935" s="68"/>
      <c r="Q935" s="68"/>
      <c r="R935" s="68"/>
      <c r="S935" s="68"/>
      <c r="T935" s="68"/>
      <c r="U935" s="68"/>
      <c r="V935" s="68"/>
      <c r="W935" s="68"/>
      <c r="X935" s="68"/>
      <c r="Y935" s="68"/>
      <c r="Z935" s="68"/>
      <c r="AA935" s="68"/>
      <c r="AB935" s="68"/>
      <c r="AC935" s="68"/>
      <c r="AD935" s="68"/>
      <c r="AE935" s="68"/>
      <c r="AF935" s="68"/>
      <c r="AG935" s="68"/>
      <c r="AH935" s="68"/>
      <c r="AI935" s="68"/>
      <c r="AJ935" s="68"/>
      <c r="AK935" s="68"/>
      <c r="AL935" s="68"/>
    </row>
    <row r="936" spans="1:38" ht="12.75" customHeight="1" x14ac:dyDescent="0.2">
      <c r="A936" s="68"/>
      <c r="P936" s="68"/>
      <c r="Q936" s="68"/>
      <c r="R936" s="68"/>
      <c r="S936" s="68"/>
      <c r="T936" s="68"/>
      <c r="U936" s="68"/>
      <c r="V936" s="68"/>
      <c r="W936" s="68"/>
      <c r="X936" s="68"/>
      <c r="Y936" s="68"/>
      <c r="Z936" s="68"/>
      <c r="AA936" s="68"/>
      <c r="AB936" s="68"/>
      <c r="AC936" s="68"/>
      <c r="AD936" s="68"/>
      <c r="AE936" s="68"/>
      <c r="AF936" s="68"/>
      <c r="AG936" s="68"/>
      <c r="AH936" s="68"/>
      <c r="AI936" s="68"/>
      <c r="AJ936" s="68"/>
      <c r="AK936" s="68"/>
      <c r="AL936" s="68"/>
    </row>
    <row r="937" spans="1:38" ht="12.75" customHeight="1" x14ac:dyDescent="0.2">
      <c r="A937" s="68"/>
      <c r="P937" s="68"/>
      <c r="Q937" s="68"/>
      <c r="R937" s="68"/>
      <c r="S937" s="68"/>
      <c r="T937" s="68"/>
      <c r="U937" s="68"/>
      <c r="V937" s="68"/>
      <c r="W937" s="68"/>
      <c r="X937" s="68"/>
      <c r="Y937" s="68"/>
      <c r="Z937" s="68"/>
      <c r="AA937" s="68"/>
      <c r="AB937" s="68"/>
      <c r="AC937" s="68"/>
      <c r="AD937" s="68"/>
      <c r="AE937" s="68"/>
      <c r="AF937" s="68"/>
      <c r="AG937" s="68"/>
      <c r="AH937" s="68"/>
      <c r="AI937" s="68"/>
      <c r="AJ937" s="68"/>
      <c r="AK937" s="68"/>
      <c r="AL937" s="68"/>
    </row>
    <row r="938" spans="1:38" ht="12.75" customHeight="1" x14ac:dyDescent="0.2">
      <c r="A938" s="68"/>
      <c r="P938" s="68"/>
      <c r="Q938" s="68"/>
      <c r="R938" s="68"/>
      <c r="S938" s="68"/>
      <c r="T938" s="68"/>
      <c r="U938" s="68"/>
      <c r="V938" s="68"/>
      <c r="W938" s="68"/>
      <c r="X938" s="68"/>
      <c r="Y938" s="68"/>
      <c r="Z938" s="68"/>
      <c r="AA938" s="68"/>
      <c r="AB938" s="68"/>
      <c r="AC938" s="68"/>
      <c r="AD938" s="68"/>
      <c r="AE938" s="68"/>
      <c r="AF938" s="68"/>
      <c r="AG938" s="68"/>
      <c r="AH938" s="68"/>
      <c r="AI938" s="68"/>
      <c r="AJ938" s="68"/>
      <c r="AK938" s="68"/>
      <c r="AL938" s="68"/>
    </row>
    <row r="939" spans="1:38" ht="12.75" customHeight="1" x14ac:dyDescent="0.2">
      <c r="A939" s="68"/>
      <c r="P939" s="68"/>
      <c r="Q939" s="68"/>
      <c r="R939" s="68"/>
      <c r="S939" s="68"/>
      <c r="T939" s="68"/>
      <c r="U939" s="68"/>
      <c r="V939" s="68"/>
      <c r="W939" s="68"/>
      <c r="X939" s="68"/>
      <c r="Y939" s="68"/>
      <c r="Z939" s="68"/>
      <c r="AA939" s="68"/>
      <c r="AB939" s="68"/>
      <c r="AC939" s="68"/>
      <c r="AD939" s="68"/>
      <c r="AE939" s="68"/>
      <c r="AF939" s="68"/>
      <c r="AG939" s="68"/>
      <c r="AH939" s="68"/>
      <c r="AI939" s="68"/>
      <c r="AJ939" s="68"/>
      <c r="AK939" s="68"/>
      <c r="AL939" s="68"/>
    </row>
    <row r="940" spans="1:38" ht="12.75" customHeight="1" x14ac:dyDescent="0.2">
      <c r="A940" s="68"/>
      <c r="P940" s="68"/>
      <c r="Q940" s="68"/>
      <c r="R940" s="68"/>
      <c r="S940" s="68"/>
      <c r="T940" s="68"/>
      <c r="U940" s="68"/>
      <c r="V940" s="68"/>
      <c r="W940" s="68"/>
      <c r="X940" s="68"/>
      <c r="Y940" s="68"/>
      <c r="Z940" s="68"/>
      <c r="AA940" s="68"/>
      <c r="AB940" s="68"/>
      <c r="AC940" s="68"/>
      <c r="AD940" s="68"/>
      <c r="AE940" s="68"/>
      <c r="AF940" s="68"/>
      <c r="AG940" s="68"/>
      <c r="AH940" s="68"/>
      <c r="AI940" s="68"/>
      <c r="AJ940" s="68"/>
      <c r="AK940" s="68"/>
      <c r="AL940" s="68"/>
    </row>
    <row r="941" spans="1:38" ht="12.75" customHeight="1" x14ac:dyDescent="0.2">
      <c r="A941" s="68"/>
      <c r="P941" s="68"/>
      <c r="Q941" s="68"/>
      <c r="R941" s="68"/>
      <c r="S941" s="68"/>
      <c r="T941" s="68"/>
      <c r="U941" s="68"/>
      <c r="V941" s="68"/>
      <c r="W941" s="68"/>
      <c r="X941" s="68"/>
      <c r="Y941" s="68"/>
      <c r="Z941" s="68"/>
      <c r="AA941" s="68"/>
      <c r="AB941" s="68"/>
      <c r="AC941" s="68"/>
      <c r="AD941" s="68"/>
      <c r="AE941" s="68"/>
      <c r="AF941" s="68"/>
      <c r="AG941" s="68"/>
      <c r="AH941" s="68"/>
      <c r="AI941" s="68"/>
      <c r="AJ941" s="68"/>
      <c r="AK941" s="68"/>
      <c r="AL941" s="68"/>
    </row>
    <row r="942" spans="1:38" ht="12.75" customHeight="1" x14ac:dyDescent="0.2">
      <c r="A942" s="68"/>
      <c r="P942" s="68"/>
      <c r="Q942" s="68"/>
      <c r="R942" s="68"/>
      <c r="S942" s="68"/>
      <c r="T942" s="68"/>
      <c r="U942" s="68"/>
      <c r="V942" s="68"/>
      <c r="W942" s="68"/>
      <c r="X942" s="68"/>
      <c r="Y942" s="68"/>
      <c r="Z942" s="68"/>
      <c r="AA942" s="68"/>
      <c r="AB942" s="68"/>
      <c r="AC942" s="68"/>
      <c r="AD942" s="68"/>
      <c r="AE942" s="68"/>
      <c r="AF942" s="68"/>
      <c r="AG942" s="68"/>
      <c r="AH942" s="68"/>
      <c r="AI942" s="68"/>
      <c r="AJ942" s="68"/>
      <c r="AK942" s="68"/>
      <c r="AL942" s="68"/>
    </row>
    <row r="943" spans="1:38" ht="12.75" customHeight="1" x14ac:dyDescent="0.2">
      <c r="A943" s="68"/>
      <c r="P943" s="68"/>
      <c r="Q943" s="68"/>
      <c r="R943" s="68"/>
      <c r="S943" s="68"/>
      <c r="T943" s="68"/>
      <c r="U943" s="68"/>
      <c r="V943" s="68"/>
      <c r="W943" s="68"/>
      <c r="X943" s="68"/>
      <c r="Y943" s="68"/>
      <c r="Z943" s="68"/>
      <c r="AA943" s="68"/>
      <c r="AB943" s="68"/>
      <c r="AC943" s="68"/>
      <c r="AD943" s="68"/>
      <c r="AE943" s="68"/>
      <c r="AF943" s="68"/>
      <c r="AG943" s="68"/>
      <c r="AH943" s="68"/>
      <c r="AI943" s="68"/>
      <c r="AJ943" s="68"/>
      <c r="AK943" s="68"/>
      <c r="AL943" s="68"/>
    </row>
    <row r="944" spans="1:38" ht="12.75" customHeight="1" x14ac:dyDescent="0.2">
      <c r="A944" s="68"/>
      <c r="P944" s="68"/>
      <c r="Q944" s="68"/>
      <c r="R944" s="68"/>
      <c r="S944" s="68"/>
      <c r="T944" s="68"/>
      <c r="U944" s="68"/>
      <c r="V944" s="68"/>
      <c r="W944" s="68"/>
      <c r="X944" s="68"/>
      <c r="Y944" s="68"/>
      <c r="Z944" s="68"/>
      <c r="AA944" s="68"/>
      <c r="AB944" s="68"/>
      <c r="AC944" s="68"/>
      <c r="AD944" s="68"/>
      <c r="AE944" s="68"/>
      <c r="AF944" s="68"/>
      <c r="AG944" s="68"/>
      <c r="AH944" s="68"/>
      <c r="AI944" s="68"/>
      <c r="AJ944" s="68"/>
      <c r="AK944" s="68"/>
      <c r="AL944" s="68"/>
    </row>
    <row r="945" spans="1:38" ht="12.75" customHeight="1" x14ac:dyDescent="0.2">
      <c r="A945" s="68"/>
      <c r="P945" s="68"/>
      <c r="Q945" s="68"/>
      <c r="R945" s="68"/>
      <c r="S945" s="68"/>
      <c r="T945" s="68"/>
      <c r="U945" s="68"/>
      <c r="V945" s="68"/>
      <c r="W945" s="68"/>
      <c r="X945" s="68"/>
      <c r="Y945" s="68"/>
      <c r="Z945" s="68"/>
      <c r="AA945" s="68"/>
      <c r="AB945" s="68"/>
      <c r="AC945" s="68"/>
      <c r="AD945" s="68"/>
      <c r="AE945" s="68"/>
      <c r="AF945" s="68"/>
      <c r="AG945" s="68"/>
      <c r="AH945" s="68"/>
      <c r="AI945" s="68"/>
      <c r="AJ945" s="68"/>
      <c r="AK945" s="68"/>
      <c r="AL945" s="68"/>
    </row>
    <row r="946" spans="1:38" ht="12.75" customHeight="1" x14ac:dyDescent="0.2">
      <c r="A946" s="68"/>
      <c r="P946" s="68"/>
      <c r="Q946" s="68"/>
      <c r="R946" s="68"/>
      <c r="S946" s="68"/>
      <c r="T946" s="68"/>
      <c r="U946" s="68"/>
      <c r="V946" s="68"/>
      <c r="W946" s="68"/>
      <c r="X946" s="68"/>
      <c r="Y946" s="68"/>
      <c r="Z946" s="68"/>
      <c r="AA946" s="68"/>
      <c r="AB946" s="68"/>
      <c r="AC946" s="68"/>
      <c r="AD946" s="68"/>
      <c r="AE946" s="68"/>
      <c r="AF946" s="68"/>
      <c r="AG946" s="68"/>
      <c r="AH946" s="68"/>
      <c r="AI946" s="68"/>
      <c r="AJ946" s="68"/>
      <c r="AK946" s="68"/>
      <c r="AL946" s="68"/>
    </row>
    <row r="947" spans="1:38" ht="12.75" customHeight="1" x14ac:dyDescent="0.2">
      <c r="A947" s="68"/>
      <c r="P947" s="68"/>
      <c r="Q947" s="68"/>
      <c r="R947" s="68"/>
      <c r="S947" s="68"/>
      <c r="T947" s="68"/>
      <c r="U947" s="68"/>
      <c r="V947" s="68"/>
      <c r="W947" s="68"/>
      <c r="X947" s="68"/>
      <c r="Y947" s="68"/>
      <c r="Z947" s="68"/>
      <c r="AA947" s="68"/>
      <c r="AB947" s="68"/>
      <c r="AC947" s="68"/>
      <c r="AD947" s="68"/>
      <c r="AE947" s="68"/>
      <c r="AF947" s="68"/>
      <c r="AG947" s="68"/>
      <c r="AH947" s="68"/>
      <c r="AI947" s="68"/>
      <c r="AJ947" s="68"/>
      <c r="AK947" s="68"/>
      <c r="AL947" s="68"/>
    </row>
    <row r="948" spans="1:38" ht="12.75" customHeight="1" x14ac:dyDescent="0.2">
      <c r="A948" s="68"/>
      <c r="P948" s="68"/>
      <c r="Q948" s="68"/>
      <c r="R948" s="68"/>
      <c r="S948" s="68"/>
      <c r="T948" s="68"/>
      <c r="U948" s="68"/>
      <c r="V948" s="68"/>
      <c r="W948" s="68"/>
      <c r="X948" s="68"/>
      <c r="Y948" s="68"/>
      <c r="Z948" s="68"/>
      <c r="AA948" s="68"/>
      <c r="AB948" s="68"/>
      <c r="AC948" s="68"/>
      <c r="AD948" s="68"/>
      <c r="AE948" s="68"/>
      <c r="AF948" s="68"/>
      <c r="AG948" s="68"/>
      <c r="AH948" s="68"/>
      <c r="AI948" s="68"/>
      <c r="AJ948" s="68"/>
      <c r="AK948" s="68"/>
      <c r="AL948" s="68"/>
    </row>
    <row r="949" spans="1:38" ht="12.75" customHeight="1" x14ac:dyDescent="0.2">
      <c r="A949" s="68"/>
      <c r="P949" s="68"/>
      <c r="Q949" s="68"/>
      <c r="R949" s="68"/>
      <c r="S949" s="68"/>
      <c r="T949" s="68"/>
      <c r="U949" s="68"/>
      <c r="V949" s="68"/>
      <c r="W949" s="68"/>
      <c r="X949" s="68"/>
      <c r="Y949" s="68"/>
      <c r="Z949" s="68"/>
      <c r="AA949" s="68"/>
      <c r="AB949" s="68"/>
      <c r="AC949" s="68"/>
      <c r="AD949" s="68"/>
      <c r="AE949" s="68"/>
      <c r="AF949" s="68"/>
      <c r="AG949" s="68"/>
      <c r="AH949" s="68"/>
      <c r="AI949" s="68"/>
      <c r="AJ949" s="68"/>
      <c r="AK949" s="68"/>
      <c r="AL949" s="68"/>
    </row>
    <row r="950" spans="1:38" ht="12.75" customHeight="1" x14ac:dyDescent="0.2">
      <c r="A950" s="68"/>
      <c r="P950" s="68"/>
      <c r="Q950" s="68"/>
      <c r="R950" s="68"/>
      <c r="S950" s="68"/>
      <c r="T950" s="68"/>
      <c r="U950" s="68"/>
      <c r="V950" s="68"/>
      <c r="W950" s="68"/>
      <c r="X950" s="68"/>
      <c r="Y950" s="68"/>
      <c r="Z950" s="68"/>
      <c r="AA950" s="68"/>
      <c r="AB950" s="68"/>
      <c r="AC950" s="68"/>
      <c r="AD950" s="68"/>
      <c r="AE950" s="68"/>
      <c r="AF950" s="68"/>
      <c r="AG950" s="68"/>
      <c r="AH950" s="68"/>
      <c r="AI950" s="68"/>
      <c r="AJ950" s="68"/>
      <c r="AK950" s="68"/>
      <c r="AL950" s="68"/>
    </row>
    <row r="951" spans="1:38" ht="12.75" customHeight="1" x14ac:dyDescent="0.2">
      <c r="A951" s="68"/>
      <c r="P951" s="68"/>
      <c r="Q951" s="68"/>
      <c r="R951" s="68"/>
      <c r="S951" s="68"/>
      <c r="T951" s="68"/>
      <c r="U951" s="68"/>
      <c r="V951" s="68"/>
      <c r="W951" s="68"/>
      <c r="X951" s="68"/>
      <c r="Y951" s="68"/>
      <c r="Z951" s="68"/>
      <c r="AA951" s="68"/>
      <c r="AB951" s="68"/>
      <c r="AC951" s="68"/>
      <c r="AD951" s="68"/>
      <c r="AE951" s="68"/>
      <c r="AF951" s="68"/>
      <c r="AG951" s="68"/>
      <c r="AH951" s="68"/>
      <c r="AI951" s="68"/>
      <c r="AJ951" s="68"/>
      <c r="AK951" s="68"/>
      <c r="AL951" s="68"/>
    </row>
    <row r="952" spans="1:38" ht="12.75" customHeight="1" x14ac:dyDescent="0.2">
      <c r="A952" s="68"/>
      <c r="P952" s="68"/>
      <c r="Q952" s="68"/>
      <c r="R952" s="68"/>
      <c r="S952" s="68"/>
      <c r="T952" s="68"/>
      <c r="U952" s="68"/>
      <c r="V952" s="68"/>
      <c r="W952" s="68"/>
      <c r="X952" s="68"/>
      <c r="Y952" s="68"/>
      <c r="Z952" s="68"/>
      <c r="AA952" s="68"/>
      <c r="AB952" s="68"/>
      <c r="AC952" s="68"/>
      <c r="AD952" s="68"/>
      <c r="AE952" s="68"/>
      <c r="AF952" s="68"/>
      <c r="AG952" s="68"/>
      <c r="AH952" s="68"/>
      <c r="AI952" s="68"/>
      <c r="AJ952" s="68"/>
      <c r="AK952" s="68"/>
      <c r="AL952" s="68"/>
    </row>
    <row r="953" spans="1:38" ht="12.75" customHeight="1" x14ac:dyDescent="0.2">
      <c r="A953" s="68"/>
      <c r="P953" s="68"/>
      <c r="Q953" s="68"/>
      <c r="R953" s="68"/>
      <c r="S953" s="68"/>
      <c r="T953" s="68"/>
      <c r="U953" s="68"/>
      <c r="V953" s="68"/>
      <c r="W953" s="68"/>
      <c r="X953" s="68"/>
      <c r="Y953" s="68"/>
      <c r="Z953" s="68"/>
      <c r="AA953" s="68"/>
      <c r="AB953" s="68"/>
      <c r="AC953" s="68"/>
      <c r="AD953" s="68"/>
      <c r="AE953" s="68"/>
      <c r="AF953" s="68"/>
      <c r="AG953" s="68"/>
      <c r="AH953" s="68"/>
      <c r="AI953" s="68"/>
      <c r="AJ953" s="68"/>
      <c r="AK953" s="68"/>
      <c r="AL953" s="68"/>
    </row>
    <row r="954" spans="1:38" ht="12.75" customHeight="1" x14ac:dyDescent="0.2">
      <c r="A954" s="68"/>
      <c r="P954" s="68"/>
      <c r="Q954" s="68"/>
      <c r="R954" s="68"/>
      <c r="S954" s="68"/>
      <c r="T954" s="68"/>
      <c r="U954" s="68"/>
      <c r="V954" s="68"/>
      <c r="W954" s="68"/>
      <c r="X954" s="68"/>
      <c r="Y954" s="68"/>
      <c r="Z954" s="68"/>
      <c r="AA954" s="68"/>
      <c r="AB954" s="68"/>
      <c r="AC954" s="68"/>
      <c r="AD954" s="68"/>
      <c r="AE954" s="68"/>
      <c r="AF954" s="68"/>
      <c r="AG954" s="68"/>
      <c r="AH954" s="68"/>
      <c r="AI954" s="68"/>
      <c r="AJ954" s="68"/>
      <c r="AK954" s="68"/>
      <c r="AL954" s="68"/>
    </row>
    <row r="955" spans="1:38" ht="12.75" customHeight="1" x14ac:dyDescent="0.2">
      <c r="A955" s="68"/>
      <c r="P955" s="68"/>
      <c r="Q955" s="68"/>
      <c r="R955" s="68"/>
      <c r="S955" s="68"/>
      <c r="T955" s="68"/>
      <c r="U955" s="68"/>
      <c r="V955" s="68"/>
      <c r="W955" s="68"/>
      <c r="X955" s="68"/>
      <c r="Y955" s="68"/>
      <c r="Z955" s="68"/>
      <c r="AA955" s="68"/>
      <c r="AB955" s="68"/>
      <c r="AC955" s="68"/>
      <c r="AD955" s="68"/>
      <c r="AE955" s="68"/>
      <c r="AF955" s="68"/>
      <c r="AG955" s="68"/>
      <c r="AH955" s="68"/>
      <c r="AI955" s="68"/>
      <c r="AJ955" s="68"/>
      <c r="AK955" s="68"/>
      <c r="AL955" s="68"/>
    </row>
    <row r="956" spans="1:38" ht="12.75" customHeight="1" x14ac:dyDescent="0.2">
      <c r="A956" s="68"/>
      <c r="P956" s="68"/>
      <c r="Q956" s="68"/>
      <c r="R956" s="68"/>
      <c r="S956" s="68"/>
      <c r="T956" s="68"/>
      <c r="U956" s="68"/>
      <c r="V956" s="68"/>
      <c r="W956" s="68"/>
      <c r="X956" s="68"/>
      <c r="Y956" s="68"/>
      <c r="Z956" s="68"/>
      <c r="AA956" s="68"/>
      <c r="AB956" s="68"/>
      <c r="AC956" s="68"/>
      <c r="AD956" s="68"/>
      <c r="AE956" s="68"/>
      <c r="AF956" s="68"/>
      <c r="AG956" s="68"/>
      <c r="AH956" s="68"/>
      <c r="AI956" s="68"/>
      <c r="AJ956" s="68"/>
      <c r="AK956" s="68"/>
      <c r="AL956" s="68"/>
    </row>
    <row r="957" spans="1:38" ht="12.75" customHeight="1" x14ac:dyDescent="0.2">
      <c r="A957" s="68"/>
      <c r="P957" s="68"/>
      <c r="Q957" s="68"/>
      <c r="R957" s="68"/>
      <c r="S957" s="68"/>
      <c r="T957" s="68"/>
      <c r="U957" s="68"/>
      <c r="V957" s="68"/>
      <c r="W957" s="68"/>
      <c r="X957" s="68"/>
      <c r="Y957" s="68"/>
      <c r="Z957" s="68"/>
      <c r="AA957" s="68"/>
      <c r="AB957" s="68"/>
      <c r="AC957" s="68"/>
      <c r="AD957" s="68"/>
      <c r="AE957" s="68"/>
      <c r="AF957" s="68"/>
      <c r="AG957" s="68"/>
      <c r="AH957" s="68"/>
      <c r="AI957" s="68"/>
      <c r="AJ957" s="68"/>
      <c r="AK957" s="68"/>
      <c r="AL957" s="68"/>
    </row>
    <row r="958" spans="1:38" ht="12.75" customHeight="1" x14ac:dyDescent="0.2">
      <c r="A958" s="68"/>
      <c r="P958" s="68"/>
      <c r="Q958" s="68"/>
      <c r="R958" s="68"/>
      <c r="S958" s="68"/>
      <c r="T958" s="68"/>
      <c r="U958" s="68"/>
      <c r="V958" s="68"/>
      <c r="W958" s="68"/>
      <c r="X958" s="68"/>
      <c r="Y958" s="68"/>
      <c r="Z958" s="68"/>
      <c r="AA958" s="68"/>
      <c r="AB958" s="68"/>
      <c r="AC958" s="68"/>
      <c r="AD958" s="68"/>
      <c r="AE958" s="68"/>
      <c r="AF958" s="68"/>
      <c r="AG958" s="68"/>
      <c r="AH958" s="68"/>
      <c r="AI958" s="68"/>
      <c r="AJ958" s="68"/>
      <c r="AK958" s="68"/>
      <c r="AL958" s="68"/>
    </row>
    <row r="959" spans="1:38" ht="12.75" customHeight="1" x14ac:dyDescent="0.2">
      <c r="A959" s="68"/>
      <c r="P959" s="68"/>
      <c r="Q959" s="68"/>
      <c r="R959" s="68"/>
      <c r="S959" s="68"/>
      <c r="T959" s="68"/>
      <c r="U959" s="68"/>
      <c r="V959" s="68"/>
      <c r="W959" s="68"/>
      <c r="X959" s="68"/>
      <c r="Y959" s="68"/>
      <c r="Z959" s="68"/>
      <c r="AA959" s="68"/>
      <c r="AB959" s="68"/>
      <c r="AC959" s="68"/>
      <c r="AD959" s="68"/>
      <c r="AE959" s="68"/>
      <c r="AF959" s="68"/>
      <c r="AG959" s="68"/>
      <c r="AH959" s="68"/>
      <c r="AI959" s="68"/>
      <c r="AJ959" s="68"/>
      <c r="AK959" s="68"/>
      <c r="AL959" s="68"/>
    </row>
    <row r="960" spans="1:38" ht="12.75" customHeight="1" x14ac:dyDescent="0.2">
      <c r="A960" s="68"/>
      <c r="P960" s="68"/>
      <c r="Q960" s="68"/>
      <c r="R960" s="68"/>
      <c r="S960" s="68"/>
      <c r="T960" s="68"/>
      <c r="U960" s="68"/>
      <c r="V960" s="68"/>
      <c r="W960" s="68"/>
      <c r="X960" s="68"/>
      <c r="Y960" s="68"/>
      <c r="Z960" s="68"/>
      <c r="AA960" s="68"/>
      <c r="AB960" s="68"/>
      <c r="AC960" s="68"/>
      <c r="AD960" s="68"/>
      <c r="AE960" s="68"/>
      <c r="AF960" s="68"/>
      <c r="AG960" s="68"/>
      <c r="AH960" s="68"/>
      <c r="AI960" s="68"/>
      <c r="AJ960" s="68"/>
      <c r="AK960" s="68"/>
      <c r="AL960" s="68"/>
    </row>
    <row r="961" spans="1:38" ht="12.75" customHeight="1" x14ac:dyDescent="0.2">
      <c r="A961" s="68"/>
      <c r="P961" s="68"/>
      <c r="Q961" s="68"/>
      <c r="R961" s="68"/>
      <c r="S961" s="68"/>
      <c r="T961" s="68"/>
      <c r="U961" s="68"/>
      <c r="V961" s="68"/>
      <c r="W961" s="68"/>
      <c r="X961" s="68"/>
      <c r="Y961" s="68"/>
      <c r="Z961" s="68"/>
      <c r="AA961" s="68"/>
      <c r="AB961" s="68"/>
      <c r="AC961" s="68"/>
      <c r="AD961" s="68"/>
      <c r="AE961" s="68"/>
      <c r="AF961" s="68"/>
      <c r="AG961" s="68"/>
      <c r="AH961" s="68"/>
      <c r="AI961" s="68"/>
      <c r="AJ961" s="68"/>
      <c r="AK961" s="68"/>
      <c r="AL961" s="68"/>
    </row>
    <row r="962" spans="1:38" ht="12.75" customHeight="1" x14ac:dyDescent="0.2">
      <c r="A962" s="68"/>
      <c r="P962" s="68"/>
      <c r="Q962" s="68"/>
      <c r="R962" s="68"/>
      <c r="S962" s="68"/>
      <c r="T962" s="68"/>
      <c r="U962" s="68"/>
      <c r="V962" s="68"/>
      <c r="W962" s="68"/>
      <c r="X962" s="68"/>
      <c r="Y962" s="68"/>
      <c r="Z962" s="68"/>
      <c r="AA962" s="68"/>
      <c r="AB962" s="68"/>
      <c r="AC962" s="68"/>
      <c r="AD962" s="68"/>
      <c r="AE962" s="68"/>
      <c r="AF962" s="68"/>
      <c r="AG962" s="68"/>
      <c r="AH962" s="68"/>
      <c r="AI962" s="68"/>
      <c r="AJ962" s="68"/>
      <c r="AK962" s="68"/>
      <c r="AL962" s="68"/>
    </row>
    <row r="963" spans="1:38" ht="12.75" customHeight="1" x14ac:dyDescent="0.2">
      <c r="A963" s="68"/>
      <c r="P963" s="68"/>
      <c r="Q963" s="68"/>
      <c r="R963" s="68"/>
      <c r="S963" s="68"/>
      <c r="T963" s="68"/>
      <c r="U963" s="68"/>
      <c r="V963" s="68"/>
      <c r="W963" s="68"/>
      <c r="X963" s="68"/>
      <c r="Y963" s="68"/>
      <c r="Z963" s="68"/>
      <c r="AA963" s="68"/>
      <c r="AB963" s="68"/>
      <c r="AC963" s="68"/>
      <c r="AD963" s="68"/>
      <c r="AE963" s="68"/>
      <c r="AF963" s="68"/>
      <c r="AG963" s="68"/>
      <c r="AH963" s="68"/>
      <c r="AI963" s="68"/>
      <c r="AJ963" s="68"/>
      <c r="AK963" s="68"/>
      <c r="AL963" s="68"/>
    </row>
    <row r="964" spans="1:38" ht="12.75" customHeight="1" x14ac:dyDescent="0.2">
      <c r="A964" s="68"/>
      <c r="P964" s="68"/>
      <c r="Q964" s="68"/>
      <c r="R964" s="68"/>
      <c r="S964" s="68"/>
      <c r="T964" s="68"/>
      <c r="U964" s="68"/>
      <c r="V964" s="68"/>
      <c r="W964" s="68"/>
      <c r="X964" s="68"/>
      <c r="Y964" s="68"/>
      <c r="Z964" s="68"/>
      <c r="AA964" s="68"/>
      <c r="AB964" s="68"/>
      <c r="AC964" s="68"/>
      <c r="AD964" s="68"/>
      <c r="AE964" s="68"/>
      <c r="AF964" s="68"/>
      <c r="AG964" s="68"/>
      <c r="AH964" s="68"/>
      <c r="AI964" s="68"/>
      <c r="AJ964" s="68"/>
      <c r="AK964" s="68"/>
      <c r="AL964" s="68"/>
    </row>
    <row r="965" spans="1:38" ht="12.75" customHeight="1" x14ac:dyDescent="0.2">
      <c r="A965" s="68"/>
      <c r="P965" s="68"/>
      <c r="Q965" s="68"/>
      <c r="R965" s="68"/>
      <c r="S965" s="68"/>
      <c r="T965" s="68"/>
      <c r="U965" s="68"/>
      <c r="V965" s="68"/>
      <c r="W965" s="68"/>
      <c r="X965" s="68"/>
      <c r="Y965" s="68"/>
      <c r="Z965" s="68"/>
      <c r="AA965" s="68"/>
      <c r="AB965" s="68"/>
      <c r="AC965" s="68"/>
      <c r="AD965" s="68"/>
      <c r="AE965" s="68"/>
      <c r="AF965" s="68"/>
      <c r="AG965" s="68"/>
      <c r="AH965" s="68"/>
      <c r="AI965" s="68"/>
      <c r="AJ965" s="68"/>
      <c r="AK965" s="68"/>
      <c r="AL965" s="68"/>
    </row>
    <row r="966" spans="1:38" ht="12.75" customHeight="1" x14ac:dyDescent="0.2">
      <c r="A966" s="68"/>
      <c r="P966" s="68"/>
      <c r="Q966" s="68"/>
      <c r="R966" s="68"/>
      <c r="S966" s="68"/>
      <c r="T966" s="68"/>
      <c r="U966" s="68"/>
      <c r="V966" s="68"/>
      <c r="W966" s="68"/>
      <c r="X966" s="68"/>
      <c r="Y966" s="68"/>
      <c r="Z966" s="68"/>
      <c r="AA966" s="68"/>
      <c r="AB966" s="68"/>
      <c r="AC966" s="68"/>
      <c r="AD966" s="68"/>
      <c r="AE966" s="68"/>
      <c r="AF966" s="68"/>
      <c r="AG966" s="68"/>
      <c r="AH966" s="68"/>
      <c r="AI966" s="68"/>
      <c r="AJ966" s="68"/>
      <c r="AK966" s="68"/>
      <c r="AL966" s="68"/>
    </row>
    <row r="967" spans="1:38" ht="12.75" customHeight="1" x14ac:dyDescent="0.2">
      <c r="A967" s="68"/>
      <c r="P967" s="68"/>
      <c r="Q967" s="68"/>
      <c r="R967" s="68"/>
      <c r="S967" s="68"/>
      <c r="T967" s="68"/>
      <c r="U967" s="68"/>
      <c r="V967" s="68"/>
      <c r="W967" s="68"/>
      <c r="X967" s="68"/>
      <c r="Y967" s="68"/>
      <c r="Z967" s="68"/>
      <c r="AA967" s="68"/>
      <c r="AB967" s="68"/>
      <c r="AC967" s="68"/>
      <c r="AD967" s="68"/>
      <c r="AE967" s="68"/>
      <c r="AF967" s="68"/>
      <c r="AG967" s="68"/>
      <c r="AH967" s="68"/>
      <c r="AI967" s="68"/>
      <c r="AJ967" s="68"/>
      <c r="AK967" s="68"/>
      <c r="AL967" s="68"/>
    </row>
    <row r="968" spans="1:38" ht="12.75" customHeight="1" x14ac:dyDescent="0.2">
      <c r="A968" s="68"/>
      <c r="P968" s="68"/>
      <c r="Q968" s="68"/>
      <c r="R968" s="68"/>
      <c r="S968" s="68"/>
      <c r="T968" s="68"/>
      <c r="U968" s="68"/>
      <c r="V968" s="68"/>
      <c r="W968" s="68"/>
      <c r="X968" s="68"/>
      <c r="Y968" s="68"/>
      <c r="Z968" s="68"/>
      <c r="AA968" s="68"/>
      <c r="AB968" s="68"/>
      <c r="AC968" s="68"/>
      <c r="AD968" s="68"/>
      <c r="AE968" s="68"/>
      <c r="AF968" s="68"/>
      <c r="AG968" s="68"/>
      <c r="AH968" s="68"/>
      <c r="AI968" s="68"/>
      <c r="AJ968" s="68"/>
      <c r="AK968" s="68"/>
      <c r="AL968" s="68"/>
    </row>
    <row r="969" spans="1:38" ht="12.75" customHeight="1" x14ac:dyDescent="0.2">
      <c r="A969" s="68"/>
      <c r="P969" s="68"/>
      <c r="Q969" s="68"/>
      <c r="R969" s="68"/>
      <c r="S969" s="68"/>
      <c r="T969" s="68"/>
      <c r="U969" s="68"/>
      <c r="V969" s="68"/>
      <c r="W969" s="68"/>
      <c r="X969" s="68"/>
      <c r="Y969" s="68"/>
      <c r="Z969" s="68"/>
      <c r="AA969" s="68"/>
      <c r="AB969" s="68"/>
      <c r="AC969" s="68"/>
      <c r="AD969" s="68"/>
      <c r="AE969" s="68"/>
      <c r="AF969" s="68"/>
      <c r="AG969" s="68"/>
      <c r="AH969" s="68"/>
      <c r="AI969" s="68"/>
      <c r="AJ969" s="68"/>
      <c r="AK969" s="68"/>
      <c r="AL969" s="68"/>
    </row>
    <row r="970" spans="1:38" ht="12.75" customHeight="1" x14ac:dyDescent="0.2">
      <c r="A970" s="68"/>
      <c r="P970" s="68"/>
      <c r="Q970" s="68"/>
      <c r="R970" s="68"/>
      <c r="S970" s="68"/>
      <c r="T970" s="68"/>
      <c r="U970" s="68"/>
      <c r="V970" s="68"/>
      <c r="W970" s="68"/>
      <c r="X970" s="68"/>
      <c r="Y970" s="68"/>
      <c r="Z970" s="68"/>
      <c r="AA970" s="68"/>
      <c r="AB970" s="68"/>
      <c r="AC970" s="68"/>
      <c r="AD970" s="68"/>
      <c r="AE970" s="68"/>
      <c r="AF970" s="68"/>
      <c r="AG970" s="68"/>
      <c r="AH970" s="68"/>
      <c r="AI970" s="68"/>
      <c r="AJ970" s="68"/>
      <c r="AK970" s="68"/>
      <c r="AL970" s="68"/>
    </row>
    <row r="971" spans="1:38" ht="12.75" customHeight="1" x14ac:dyDescent="0.2">
      <c r="A971" s="68"/>
      <c r="P971" s="68"/>
      <c r="Q971" s="68"/>
      <c r="R971" s="68"/>
      <c r="S971" s="68"/>
      <c r="T971" s="68"/>
      <c r="U971" s="68"/>
      <c r="V971" s="68"/>
      <c r="W971" s="68"/>
      <c r="X971" s="68"/>
      <c r="Y971" s="68"/>
      <c r="Z971" s="68"/>
      <c r="AA971" s="68"/>
      <c r="AB971" s="68"/>
      <c r="AC971" s="68"/>
      <c r="AD971" s="68"/>
      <c r="AE971" s="68"/>
      <c r="AF971" s="68"/>
      <c r="AG971" s="68"/>
      <c r="AH971" s="68"/>
      <c r="AI971" s="68"/>
      <c r="AJ971" s="68"/>
      <c r="AK971" s="68"/>
      <c r="AL971" s="68"/>
    </row>
    <row r="972" spans="1:38" ht="12.75" customHeight="1" x14ac:dyDescent="0.2">
      <c r="A972" s="68"/>
      <c r="P972" s="68"/>
      <c r="Q972" s="68"/>
      <c r="R972" s="68"/>
      <c r="S972" s="68"/>
      <c r="T972" s="68"/>
      <c r="U972" s="68"/>
      <c r="V972" s="68"/>
      <c r="W972" s="68"/>
      <c r="X972" s="68"/>
      <c r="Y972" s="68"/>
      <c r="Z972" s="68"/>
      <c r="AA972" s="68"/>
      <c r="AB972" s="68"/>
      <c r="AC972" s="68"/>
      <c r="AD972" s="68"/>
      <c r="AE972" s="68"/>
      <c r="AF972" s="68"/>
      <c r="AG972" s="68"/>
      <c r="AH972" s="68"/>
      <c r="AI972" s="68"/>
      <c r="AJ972" s="68"/>
      <c r="AK972" s="68"/>
      <c r="AL972" s="68"/>
    </row>
    <row r="973" spans="1:38" ht="12.75" customHeight="1" x14ac:dyDescent="0.2">
      <c r="A973" s="68"/>
      <c r="P973" s="68"/>
      <c r="Q973" s="68"/>
      <c r="R973" s="68"/>
      <c r="S973" s="68"/>
      <c r="T973" s="68"/>
      <c r="U973" s="68"/>
      <c r="V973" s="68"/>
      <c r="W973" s="68"/>
      <c r="X973" s="68"/>
      <c r="Y973" s="68"/>
      <c r="Z973" s="68"/>
      <c r="AA973" s="68"/>
      <c r="AB973" s="68"/>
      <c r="AC973" s="68"/>
      <c r="AD973" s="68"/>
      <c r="AE973" s="68"/>
      <c r="AF973" s="68"/>
      <c r="AG973" s="68"/>
      <c r="AH973" s="68"/>
      <c r="AI973" s="68"/>
      <c r="AJ973" s="68"/>
      <c r="AK973" s="68"/>
      <c r="AL973" s="68"/>
    </row>
    <row r="974" spans="1:38" ht="12.75" customHeight="1" x14ac:dyDescent="0.2">
      <c r="A974" s="68"/>
      <c r="P974" s="68"/>
      <c r="Q974" s="68"/>
      <c r="R974" s="68"/>
      <c r="S974" s="68"/>
      <c r="T974" s="68"/>
      <c r="U974" s="68"/>
      <c r="V974" s="68"/>
      <c r="W974" s="68"/>
      <c r="X974" s="68"/>
      <c r="Y974" s="68"/>
      <c r="Z974" s="68"/>
      <c r="AA974" s="68"/>
      <c r="AB974" s="68"/>
      <c r="AC974" s="68"/>
      <c r="AD974" s="68"/>
      <c r="AE974" s="68"/>
      <c r="AF974" s="68"/>
      <c r="AG974" s="68"/>
      <c r="AH974" s="68"/>
      <c r="AI974" s="68"/>
      <c r="AJ974" s="68"/>
      <c r="AK974" s="68"/>
      <c r="AL974" s="68"/>
    </row>
    <row r="975" spans="1:38" ht="12.75" customHeight="1" x14ac:dyDescent="0.2">
      <c r="A975" s="68"/>
      <c r="P975" s="68"/>
      <c r="Q975" s="68"/>
      <c r="R975" s="68"/>
      <c r="S975" s="68"/>
      <c r="T975" s="68"/>
      <c r="U975" s="68"/>
      <c r="V975" s="68"/>
      <c r="W975" s="68"/>
      <c r="X975" s="68"/>
      <c r="Y975" s="68"/>
      <c r="Z975" s="68"/>
      <c r="AA975" s="68"/>
      <c r="AB975" s="68"/>
      <c r="AC975" s="68"/>
      <c r="AD975" s="68"/>
      <c r="AE975" s="68"/>
      <c r="AF975" s="68"/>
      <c r="AG975" s="68"/>
      <c r="AH975" s="68"/>
      <c r="AI975" s="68"/>
      <c r="AJ975" s="68"/>
      <c r="AK975" s="68"/>
      <c r="AL975" s="68"/>
    </row>
    <row r="976" spans="1:38" ht="12.75" customHeight="1" x14ac:dyDescent="0.2">
      <c r="A976" s="68"/>
      <c r="P976" s="68"/>
      <c r="Q976" s="68"/>
      <c r="R976" s="68"/>
      <c r="S976" s="68"/>
      <c r="T976" s="68"/>
      <c r="U976" s="68"/>
      <c r="V976" s="68"/>
      <c r="W976" s="68"/>
      <c r="X976" s="68"/>
      <c r="Y976" s="68"/>
      <c r="Z976" s="68"/>
      <c r="AA976" s="68"/>
      <c r="AB976" s="68"/>
      <c r="AC976" s="68"/>
      <c r="AD976" s="68"/>
      <c r="AE976" s="68"/>
      <c r="AF976" s="68"/>
      <c r="AG976" s="68"/>
      <c r="AH976" s="68"/>
      <c r="AI976" s="68"/>
      <c r="AJ976" s="68"/>
      <c r="AK976" s="68"/>
      <c r="AL976" s="68"/>
    </row>
    <row r="977" spans="1:38" ht="12.75" customHeight="1" x14ac:dyDescent="0.2">
      <c r="A977" s="68"/>
      <c r="P977" s="68"/>
      <c r="Q977" s="68"/>
      <c r="R977" s="68"/>
      <c r="S977" s="68"/>
      <c r="T977" s="68"/>
      <c r="U977" s="68"/>
      <c r="V977" s="68"/>
      <c r="W977" s="68"/>
      <c r="X977" s="68"/>
      <c r="Y977" s="68"/>
      <c r="Z977" s="68"/>
      <c r="AA977" s="68"/>
      <c r="AB977" s="68"/>
      <c r="AC977" s="68"/>
      <c r="AD977" s="68"/>
      <c r="AE977" s="68"/>
      <c r="AF977" s="68"/>
      <c r="AG977" s="68"/>
      <c r="AH977" s="68"/>
      <c r="AI977" s="68"/>
      <c r="AJ977" s="68"/>
      <c r="AK977" s="68"/>
      <c r="AL977" s="68"/>
    </row>
    <row r="978" spans="1:38" ht="12.75" customHeight="1" x14ac:dyDescent="0.2">
      <c r="A978" s="68"/>
      <c r="P978" s="68"/>
      <c r="Q978" s="68"/>
      <c r="R978" s="68"/>
      <c r="S978" s="68"/>
      <c r="T978" s="68"/>
      <c r="U978" s="68"/>
      <c r="V978" s="68"/>
      <c r="W978" s="68"/>
      <c r="X978" s="68"/>
      <c r="Y978" s="68"/>
      <c r="Z978" s="68"/>
      <c r="AA978" s="68"/>
      <c r="AB978" s="68"/>
      <c r="AC978" s="68"/>
      <c r="AD978" s="68"/>
      <c r="AE978" s="68"/>
      <c r="AF978" s="68"/>
      <c r="AG978" s="68"/>
      <c r="AH978" s="68"/>
      <c r="AI978" s="68"/>
      <c r="AJ978" s="68"/>
      <c r="AK978" s="68"/>
      <c r="AL978" s="68"/>
    </row>
    <row r="979" spans="1:38" ht="12.75" customHeight="1" x14ac:dyDescent="0.2">
      <c r="A979" s="68"/>
      <c r="P979" s="68"/>
      <c r="Q979" s="68"/>
      <c r="R979" s="68"/>
      <c r="S979" s="68"/>
      <c r="T979" s="68"/>
      <c r="U979" s="68"/>
      <c r="V979" s="68"/>
      <c r="W979" s="68"/>
      <c r="X979" s="68"/>
      <c r="Y979" s="68"/>
      <c r="Z979" s="68"/>
      <c r="AA979" s="68"/>
      <c r="AB979" s="68"/>
      <c r="AC979" s="68"/>
      <c r="AD979" s="68"/>
      <c r="AE979" s="68"/>
      <c r="AF979" s="68"/>
      <c r="AG979" s="68"/>
      <c r="AH979" s="68"/>
      <c r="AI979" s="68"/>
      <c r="AJ979" s="68"/>
      <c r="AK979" s="68"/>
      <c r="AL979" s="68"/>
    </row>
    <row r="980" spans="1:38" ht="12.75" customHeight="1" x14ac:dyDescent="0.2">
      <c r="A980" s="68"/>
      <c r="P980" s="68"/>
      <c r="Q980" s="68"/>
      <c r="R980" s="68"/>
      <c r="S980" s="68"/>
      <c r="T980" s="68"/>
      <c r="U980" s="68"/>
      <c r="V980" s="68"/>
      <c r="W980" s="68"/>
      <c r="X980" s="68"/>
      <c r="Y980" s="68"/>
      <c r="Z980" s="68"/>
      <c r="AA980" s="68"/>
      <c r="AB980" s="68"/>
      <c r="AC980" s="68"/>
      <c r="AD980" s="68"/>
      <c r="AE980" s="68"/>
      <c r="AF980" s="68"/>
      <c r="AG980" s="68"/>
      <c r="AH980" s="68"/>
      <c r="AI980" s="68"/>
      <c r="AJ980" s="68"/>
      <c r="AK980" s="68"/>
      <c r="AL980" s="68"/>
    </row>
    <row r="981" spans="1:38" ht="12.75" customHeight="1" x14ac:dyDescent="0.2">
      <c r="A981" s="68"/>
      <c r="P981" s="68"/>
      <c r="Q981" s="68"/>
      <c r="R981" s="68"/>
      <c r="S981" s="68"/>
      <c r="T981" s="68"/>
      <c r="U981" s="68"/>
      <c r="V981" s="68"/>
      <c r="W981" s="68"/>
      <c r="X981" s="68"/>
      <c r="Y981" s="68"/>
      <c r="Z981" s="68"/>
      <c r="AA981" s="68"/>
      <c r="AB981" s="68"/>
      <c r="AC981" s="68"/>
      <c r="AD981" s="68"/>
      <c r="AE981" s="68"/>
      <c r="AF981" s="68"/>
      <c r="AG981" s="68"/>
      <c r="AH981" s="68"/>
      <c r="AI981" s="68"/>
      <c r="AJ981" s="68"/>
      <c r="AK981" s="68"/>
      <c r="AL981" s="68"/>
    </row>
    <row r="982" spans="1:38" ht="12.75" customHeight="1" x14ac:dyDescent="0.2">
      <c r="A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row>
    <row r="983" spans="1:38" ht="12.75" customHeight="1" x14ac:dyDescent="0.2">
      <c r="A983" s="68"/>
      <c r="P983" s="68"/>
      <c r="Q983" s="68"/>
      <c r="R983" s="68"/>
      <c r="S983" s="68"/>
      <c r="T983" s="68"/>
      <c r="U983" s="68"/>
      <c r="V983" s="68"/>
      <c r="W983" s="68"/>
      <c r="X983" s="68"/>
      <c r="Y983" s="68"/>
      <c r="Z983" s="68"/>
      <c r="AA983" s="68"/>
      <c r="AB983" s="68"/>
      <c r="AC983" s="68"/>
      <c r="AD983" s="68"/>
      <c r="AE983" s="68"/>
      <c r="AF983" s="68"/>
      <c r="AG983" s="68"/>
      <c r="AH983" s="68"/>
      <c r="AI983" s="68"/>
      <c r="AJ983" s="68"/>
      <c r="AK983" s="68"/>
      <c r="AL983" s="68"/>
    </row>
    <row r="984" spans="1:38" ht="12.75" customHeight="1" x14ac:dyDescent="0.2">
      <c r="A984" s="68"/>
      <c r="P984" s="68"/>
      <c r="Q984" s="68"/>
      <c r="R984" s="68"/>
      <c r="S984" s="68"/>
      <c r="T984" s="68"/>
      <c r="U984" s="68"/>
      <c r="V984" s="68"/>
      <c r="W984" s="68"/>
      <c r="X984" s="68"/>
      <c r="Y984" s="68"/>
      <c r="Z984" s="68"/>
      <c r="AA984" s="68"/>
      <c r="AB984" s="68"/>
      <c r="AC984" s="68"/>
      <c r="AD984" s="68"/>
      <c r="AE984" s="68"/>
      <c r="AF984" s="68"/>
      <c r="AG984" s="68"/>
      <c r="AH984" s="68"/>
      <c r="AI984" s="68"/>
      <c r="AJ984" s="68"/>
      <c r="AK984" s="68"/>
      <c r="AL984" s="68"/>
    </row>
    <row r="985" spans="1:38" ht="12.75" customHeight="1" x14ac:dyDescent="0.2">
      <c r="A985" s="68"/>
      <c r="P985" s="68"/>
      <c r="Q985" s="68"/>
      <c r="R985" s="68"/>
      <c r="S985" s="68"/>
      <c r="T985" s="68"/>
      <c r="U985" s="68"/>
      <c r="V985" s="68"/>
      <c r="W985" s="68"/>
      <c r="X985" s="68"/>
      <c r="Y985" s="68"/>
      <c r="Z985" s="68"/>
      <c r="AA985" s="68"/>
      <c r="AB985" s="68"/>
      <c r="AC985" s="68"/>
      <c r="AD985" s="68"/>
      <c r="AE985" s="68"/>
      <c r="AF985" s="68"/>
      <c r="AG985" s="68"/>
      <c r="AH985" s="68"/>
      <c r="AI985" s="68"/>
      <c r="AJ985" s="68"/>
      <c r="AK985" s="68"/>
      <c r="AL985" s="68"/>
    </row>
    <row r="986" spans="1:38" ht="12.75" customHeight="1" x14ac:dyDescent="0.2">
      <c r="A986" s="68"/>
      <c r="P986" s="68"/>
      <c r="Q986" s="68"/>
      <c r="R986" s="68"/>
      <c r="S986" s="68"/>
      <c r="T986" s="68"/>
      <c r="U986" s="68"/>
      <c r="V986" s="68"/>
      <c r="W986" s="68"/>
      <c r="X986" s="68"/>
      <c r="Y986" s="68"/>
      <c r="Z986" s="68"/>
      <c r="AA986" s="68"/>
      <c r="AB986" s="68"/>
      <c r="AC986" s="68"/>
      <c r="AD986" s="68"/>
      <c r="AE986" s="68"/>
      <c r="AF986" s="68"/>
      <c r="AG986" s="68"/>
      <c r="AH986" s="68"/>
      <c r="AI986" s="68"/>
      <c r="AJ986" s="68"/>
      <c r="AK986" s="68"/>
      <c r="AL986" s="68"/>
    </row>
    <row r="987" spans="1:38" ht="12.75" customHeight="1" x14ac:dyDescent="0.2">
      <c r="A987" s="68"/>
      <c r="P987" s="68"/>
      <c r="Q987" s="68"/>
      <c r="R987" s="68"/>
      <c r="S987" s="68"/>
      <c r="T987" s="68"/>
      <c r="U987" s="68"/>
      <c r="V987" s="68"/>
      <c r="W987" s="68"/>
      <c r="X987" s="68"/>
      <c r="Y987" s="68"/>
      <c r="Z987" s="68"/>
      <c r="AA987" s="68"/>
      <c r="AB987" s="68"/>
      <c r="AC987" s="68"/>
      <c r="AD987" s="68"/>
      <c r="AE987" s="68"/>
      <c r="AF987" s="68"/>
      <c r="AG987" s="68"/>
      <c r="AH987" s="68"/>
      <c r="AI987" s="68"/>
      <c r="AJ987" s="68"/>
      <c r="AK987" s="68"/>
      <c r="AL987" s="68"/>
    </row>
    <row r="988" spans="1:38" ht="12.75" customHeight="1" x14ac:dyDescent="0.2">
      <c r="A988" s="68"/>
      <c r="P988" s="68"/>
      <c r="Q988" s="68"/>
      <c r="R988" s="68"/>
      <c r="S988" s="68"/>
      <c r="T988" s="68"/>
      <c r="U988" s="68"/>
      <c r="V988" s="68"/>
      <c r="W988" s="68"/>
      <c r="X988" s="68"/>
      <c r="Y988" s="68"/>
      <c r="Z988" s="68"/>
      <c r="AA988" s="68"/>
      <c r="AB988" s="68"/>
      <c r="AC988" s="68"/>
      <c r="AD988" s="68"/>
      <c r="AE988" s="68"/>
      <c r="AF988" s="68"/>
      <c r="AG988" s="68"/>
      <c r="AH988" s="68"/>
      <c r="AI988" s="68"/>
      <c r="AJ988" s="68"/>
      <c r="AK988" s="68"/>
      <c r="AL988" s="68"/>
    </row>
    <row r="989" spans="1:38" ht="12.75" customHeight="1" x14ac:dyDescent="0.2">
      <c r="A989" s="68"/>
      <c r="P989" s="68"/>
      <c r="Q989" s="68"/>
      <c r="R989" s="68"/>
      <c r="S989" s="68"/>
      <c r="T989" s="68"/>
      <c r="U989" s="68"/>
      <c r="V989" s="68"/>
      <c r="W989" s="68"/>
      <c r="X989" s="68"/>
      <c r="Y989" s="68"/>
      <c r="Z989" s="68"/>
      <c r="AA989" s="68"/>
      <c r="AB989" s="68"/>
      <c r="AC989" s="68"/>
      <c r="AD989" s="68"/>
      <c r="AE989" s="68"/>
      <c r="AF989" s="68"/>
      <c r="AG989" s="68"/>
      <c r="AH989" s="68"/>
      <c r="AI989" s="68"/>
      <c r="AJ989" s="68"/>
      <c r="AK989" s="68"/>
      <c r="AL989" s="68"/>
    </row>
    <row r="990" spans="1:38" ht="12.75" customHeight="1" x14ac:dyDescent="0.2">
      <c r="A990" s="68"/>
      <c r="P990" s="68"/>
      <c r="Q990" s="68"/>
      <c r="R990" s="68"/>
      <c r="S990" s="68"/>
      <c r="T990" s="68"/>
      <c r="U990" s="68"/>
      <c r="V990" s="68"/>
      <c r="W990" s="68"/>
      <c r="X990" s="68"/>
      <c r="Y990" s="68"/>
      <c r="Z990" s="68"/>
      <c r="AA990" s="68"/>
      <c r="AB990" s="68"/>
      <c r="AC990" s="68"/>
      <c r="AD990" s="68"/>
      <c r="AE990" s="68"/>
      <c r="AF990" s="68"/>
      <c r="AG990" s="68"/>
      <c r="AH990" s="68"/>
      <c r="AI990" s="68"/>
      <c r="AJ990" s="68"/>
      <c r="AK990" s="68"/>
      <c r="AL990" s="68"/>
    </row>
    <row r="991" spans="1:38" ht="12.75" customHeight="1" x14ac:dyDescent="0.2">
      <c r="A991" s="68"/>
      <c r="P991" s="68"/>
      <c r="Q991" s="68"/>
      <c r="R991" s="68"/>
      <c r="S991" s="68"/>
      <c r="T991" s="68"/>
      <c r="U991" s="68"/>
      <c r="V991" s="68"/>
      <c r="W991" s="68"/>
      <c r="X991" s="68"/>
      <c r="Y991" s="68"/>
      <c r="Z991" s="68"/>
      <c r="AA991" s="68"/>
      <c r="AB991" s="68"/>
      <c r="AC991" s="68"/>
      <c r="AD991" s="68"/>
      <c r="AE991" s="68"/>
      <c r="AF991" s="68"/>
      <c r="AG991" s="68"/>
      <c r="AH991" s="68"/>
      <c r="AI991" s="68"/>
      <c r="AJ991" s="68"/>
      <c r="AK991" s="68"/>
      <c r="AL991" s="68"/>
    </row>
    <row r="992" spans="1:38" ht="12.75" customHeight="1" x14ac:dyDescent="0.2">
      <c r="A992" s="68"/>
      <c r="P992" s="68"/>
      <c r="Q992" s="68"/>
      <c r="R992" s="68"/>
      <c r="S992" s="68"/>
      <c r="T992" s="68"/>
      <c r="U992" s="68"/>
      <c r="V992" s="68"/>
      <c r="W992" s="68"/>
      <c r="X992" s="68"/>
      <c r="Y992" s="68"/>
      <c r="Z992" s="68"/>
      <c r="AA992" s="68"/>
      <c r="AB992" s="68"/>
      <c r="AC992" s="68"/>
      <c r="AD992" s="68"/>
      <c r="AE992" s="68"/>
      <c r="AF992" s="68"/>
      <c r="AG992" s="68"/>
      <c r="AH992" s="68"/>
      <c r="AI992" s="68"/>
      <c r="AJ992" s="68"/>
      <c r="AK992" s="68"/>
      <c r="AL992" s="68"/>
    </row>
    <row r="993" spans="1:38" ht="12.75" customHeight="1" x14ac:dyDescent="0.2">
      <c r="A993" s="68"/>
      <c r="P993" s="68"/>
      <c r="Q993" s="68"/>
      <c r="R993" s="68"/>
      <c r="S993" s="68"/>
      <c r="T993" s="68"/>
      <c r="U993" s="68"/>
      <c r="V993" s="68"/>
      <c r="W993" s="68"/>
      <c r="X993" s="68"/>
      <c r="Y993" s="68"/>
      <c r="Z993" s="68"/>
      <c r="AA993" s="68"/>
      <c r="AB993" s="68"/>
      <c r="AC993" s="68"/>
      <c r="AD993" s="68"/>
      <c r="AE993" s="68"/>
      <c r="AF993" s="68"/>
      <c r="AG993" s="68"/>
      <c r="AH993" s="68"/>
      <c r="AI993" s="68"/>
      <c r="AJ993" s="68"/>
      <c r="AK993" s="68"/>
      <c r="AL993" s="68"/>
    </row>
    <row r="994" spans="1:38" ht="12.75" customHeight="1" x14ac:dyDescent="0.2">
      <c r="A994" s="68"/>
      <c r="P994" s="68"/>
      <c r="Q994" s="68"/>
      <c r="R994" s="68"/>
      <c r="S994" s="68"/>
      <c r="T994" s="68"/>
      <c r="U994" s="68"/>
      <c r="V994" s="68"/>
      <c r="W994" s="68"/>
      <c r="X994" s="68"/>
      <c r="Y994" s="68"/>
      <c r="Z994" s="68"/>
      <c r="AA994" s="68"/>
      <c r="AB994" s="68"/>
      <c r="AC994" s="68"/>
      <c r="AD994" s="68"/>
      <c r="AE994" s="68"/>
      <c r="AF994" s="68"/>
      <c r="AG994" s="68"/>
      <c r="AH994" s="68"/>
      <c r="AI994" s="68"/>
      <c r="AJ994" s="68"/>
      <c r="AK994" s="68"/>
      <c r="AL994" s="68"/>
    </row>
    <row r="995" spans="1:38" ht="12.75" customHeight="1" x14ac:dyDescent="0.2">
      <c r="A995" s="68"/>
      <c r="P995" s="68"/>
      <c r="Q995" s="68"/>
      <c r="R995" s="68"/>
      <c r="S995" s="68"/>
      <c r="T995" s="68"/>
      <c r="U995" s="68"/>
      <c r="V995" s="68"/>
      <c r="W995" s="68"/>
      <c r="X995" s="68"/>
      <c r="Y995" s="68"/>
      <c r="Z995" s="68"/>
      <c r="AA995" s="68"/>
      <c r="AB995" s="68"/>
      <c r="AC995" s="68"/>
      <c r="AD995" s="68"/>
      <c r="AE995" s="68"/>
      <c r="AF995" s="68"/>
      <c r="AG995" s="68"/>
      <c r="AH995" s="68"/>
      <c r="AI995" s="68"/>
      <c r="AJ995" s="68"/>
      <c r="AK995" s="68"/>
      <c r="AL995" s="68"/>
    </row>
    <row r="996" spans="1:38" ht="12.75" customHeight="1" x14ac:dyDescent="0.2">
      <c r="A996" s="68"/>
      <c r="P996" s="68"/>
      <c r="Q996" s="68"/>
      <c r="R996" s="68"/>
      <c r="S996" s="68"/>
      <c r="T996" s="68"/>
      <c r="U996" s="68"/>
      <c r="V996" s="68"/>
      <c r="W996" s="68"/>
      <c r="X996" s="68"/>
      <c r="Y996" s="68"/>
      <c r="Z996" s="68"/>
      <c r="AA996" s="68"/>
      <c r="AB996" s="68"/>
      <c r="AC996" s="68"/>
      <c r="AD996" s="68"/>
      <c r="AE996" s="68"/>
      <c r="AF996" s="68"/>
      <c r="AG996" s="68"/>
      <c r="AH996" s="68"/>
      <c r="AI996" s="68"/>
      <c r="AJ996" s="68"/>
      <c r="AK996" s="68"/>
      <c r="AL996" s="68"/>
    </row>
    <row r="997" spans="1:38" ht="12.75" customHeight="1" x14ac:dyDescent="0.2">
      <c r="A997" s="68"/>
      <c r="P997" s="68"/>
      <c r="Q997" s="68"/>
      <c r="R997" s="68"/>
      <c r="S997" s="68"/>
      <c r="T997" s="68"/>
      <c r="U997" s="68"/>
      <c r="V997" s="68"/>
      <c r="W997" s="68"/>
      <c r="X997" s="68"/>
      <c r="Y997" s="68"/>
      <c r="Z997" s="68"/>
      <c r="AA997" s="68"/>
      <c r="AB997" s="68"/>
      <c r="AC997" s="68"/>
      <c r="AD997" s="68"/>
      <c r="AE997" s="68"/>
      <c r="AF997" s="68"/>
      <c r="AG997" s="68"/>
      <c r="AH997" s="68"/>
      <c r="AI997" s="68"/>
      <c r="AJ997" s="68"/>
      <c r="AK997" s="68"/>
      <c r="AL997" s="68"/>
    </row>
    <row r="998" spans="1:38" ht="12.75" customHeight="1" x14ac:dyDescent="0.2">
      <c r="A998" s="68"/>
      <c r="P998" s="68"/>
      <c r="Q998" s="68"/>
      <c r="R998" s="68"/>
      <c r="S998" s="68"/>
      <c r="T998" s="68"/>
      <c r="U998" s="68"/>
      <c r="V998" s="68"/>
      <c r="W998" s="68"/>
      <c r="X998" s="68"/>
      <c r="Y998" s="68"/>
      <c r="Z998" s="68"/>
      <c r="AA998" s="68"/>
      <c r="AB998" s="68"/>
      <c r="AC998" s="68"/>
      <c r="AD998" s="68"/>
      <c r="AE998" s="68"/>
      <c r="AF998" s="68"/>
      <c r="AG998" s="68"/>
      <c r="AH998" s="68"/>
      <c r="AI998" s="68"/>
      <c r="AJ998" s="68"/>
      <c r="AK998" s="68"/>
      <c r="AL998" s="68"/>
    </row>
    <row r="999" spans="1:38" ht="12.75" customHeight="1" x14ac:dyDescent="0.2">
      <c r="A999" s="68"/>
      <c r="P999" s="68"/>
      <c r="Q999" s="68"/>
      <c r="R999" s="68"/>
      <c r="S999" s="68"/>
      <c r="T999" s="68"/>
      <c r="U999" s="68"/>
      <c r="V999" s="68"/>
      <c r="W999" s="68"/>
      <c r="X999" s="68"/>
      <c r="Y999" s="68"/>
      <c r="Z999" s="68"/>
      <c r="AA999" s="68"/>
      <c r="AB999" s="68"/>
      <c r="AC999" s="68"/>
      <c r="AD999" s="68"/>
      <c r="AE999" s="68"/>
      <c r="AF999" s="68"/>
      <c r="AG999" s="68"/>
      <c r="AH999" s="68"/>
      <c r="AI999" s="68"/>
      <c r="AJ999" s="68"/>
      <c r="AK999" s="68"/>
      <c r="AL999" s="68"/>
    </row>
    <row r="1000" spans="1:38" ht="12.75" customHeight="1" x14ac:dyDescent="0.2">
      <c r="A1000" s="68"/>
      <c r="P1000" s="68"/>
      <c r="Q1000" s="68"/>
      <c r="R1000" s="68"/>
      <c r="S1000" s="68"/>
      <c r="T1000" s="68"/>
      <c r="U1000" s="68"/>
      <c r="V1000" s="68"/>
      <c r="W1000" s="68"/>
      <c r="X1000" s="68"/>
      <c r="Y1000" s="68"/>
      <c r="Z1000" s="68"/>
      <c r="AA1000" s="68"/>
      <c r="AB1000" s="68"/>
      <c r="AC1000" s="68"/>
      <c r="AD1000" s="68"/>
      <c r="AE1000" s="68"/>
      <c r="AF1000" s="68"/>
      <c r="AG1000" s="68"/>
      <c r="AH1000" s="68"/>
      <c r="AI1000" s="68"/>
      <c r="AJ1000" s="68"/>
      <c r="AK1000" s="68"/>
      <c r="AL1000" s="68"/>
    </row>
  </sheetData>
  <conditionalFormatting sqref="B6:M45 Q6:BL45">
    <cfRule type="expression" dxfId="103" priority="1">
      <formula>MOD(ROW(),2)=1</formula>
    </cfRule>
  </conditionalFormatting>
  <conditionalFormatting sqref="BL6:BL45">
    <cfRule type="cellIs" dxfId="102" priority="2" operator="equal">
      <formula>$A$1</formula>
    </cfRule>
  </conditionalFormatting>
  <conditionalFormatting sqref="BL6:BL45">
    <cfRule type="cellIs" dxfId="101" priority="3" operator="equal">
      <formula>$A$2</formula>
    </cfRule>
  </conditionalFormatting>
  <conditionalFormatting sqref="O6:O7 O9:O45">
    <cfRule type="expression" dxfId="100" priority="4">
      <formula>MOD(ROW(),2)=1</formula>
    </cfRule>
  </conditionalFormatting>
  <conditionalFormatting sqref="O6:O7 O9:O45">
    <cfRule type="cellIs" dxfId="99" priority="5" operator="greaterThan">
      <formula>0</formula>
    </cfRule>
  </conditionalFormatting>
  <conditionalFormatting sqref="O6:O7 O9:O45">
    <cfRule type="cellIs" dxfId="98" priority="6" operator="lessThan">
      <formula>0</formula>
    </cfRule>
  </conditionalFormatting>
  <conditionalFormatting sqref="O8">
    <cfRule type="expression" dxfId="97" priority="7">
      <formula>MOD(ROW(),2)=1</formula>
    </cfRule>
  </conditionalFormatting>
  <conditionalFormatting sqref="O8">
    <cfRule type="cellIs" dxfId="96" priority="8" operator="greaterThan">
      <formula>0</formula>
    </cfRule>
  </conditionalFormatting>
  <conditionalFormatting sqref="O8">
    <cfRule type="cellIs" dxfId="95" priority="9" operator="lessThan">
      <formula>0</formula>
    </cfRule>
  </conditionalFormatting>
  <conditionalFormatting sqref="BM6:BM7 BM9:BM45">
    <cfRule type="expression" dxfId="94" priority="10">
      <formula>MOD(ROW(),2)=1</formula>
    </cfRule>
  </conditionalFormatting>
  <conditionalFormatting sqref="BM6:BM7 BM9:BM45">
    <cfRule type="cellIs" dxfId="93" priority="11" operator="greaterThan">
      <formula>0</formula>
    </cfRule>
  </conditionalFormatting>
  <conditionalFormatting sqref="BM6:BM7 BM9:BM45">
    <cfRule type="cellIs" dxfId="92" priority="12" operator="lessThan">
      <formula>0</formula>
    </cfRule>
  </conditionalFormatting>
  <conditionalFormatting sqref="BM8">
    <cfRule type="expression" dxfId="91" priority="13">
      <formula>MOD(ROW(),2)=1</formula>
    </cfRule>
  </conditionalFormatting>
  <conditionalFormatting sqref="BM8">
    <cfRule type="cellIs" dxfId="90" priority="14" operator="greaterThan">
      <formula>0</formula>
    </cfRule>
  </conditionalFormatting>
  <conditionalFormatting sqref="BM8">
    <cfRule type="cellIs" dxfId="89" priority="15" operator="lessThan">
      <formula>0</formula>
    </cfRule>
  </conditionalFormatting>
  <conditionalFormatting sqref="N6:N45">
    <cfRule type="expression" dxfId="88" priority="16">
      <formula>MOD(ROW(),2)=1</formula>
    </cfRule>
  </conditionalFormatting>
  <conditionalFormatting sqref="N6:N45">
    <cfRule type="cellIs" dxfId="87" priority="17" operator="equal">
      <formula>$A$1</formula>
    </cfRule>
  </conditionalFormatting>
  <conditionalFormatting sqref="N6:N45">
    <cfRule type="cellIs" dxfId="86" priority="18" operator="equal">
      <formula>$A$2</formula>
    </cfRule>
  </conditionalFormatting>
  <pageMargins left="0.78740157480314965" right="0.78740157480314965" top="1.3779527559055118" bottom="0.59055118110236227"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AppQt.Data!$B$2:$B$3</xm:f>
          </x14:formula1>
          <xm:sqref>B2:C2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6F95"/>
  </sheetPr>
  <dimension ref="A1:Z1000"/>
  <sheetViews>
    <sheetView showGridLines="0" workbookViewId="0"/>
  </sheetViews>
  <sheetFormatPr baseColWidth="10" defaultColWidth="14.42578125" defaultRowHeight="15" customHeight="1" x14ac:dyDescent="0.2"/>
  <cols>
    <col min="1" max="1" width="9.140625" customWidth="1"/>
    <col min="2" max="2" width="24.5703125" customWidth="1"/>
    <col min="3" max="26" width="8.7109375" customWidth="1"/>
  </cols>
  <sheetData>
    <row r="1" spans="1:26" ht="12.75" customHeight="1" x14ac:dyDescent="0.2">
      <c r="A1" s="39" t="s">
        <v>236</v>
      </c>
    </row>
    <row r="2" spans="1:26" ht="12.75" customHeight="1" x14ac:dyDescent="0.2">
      <c r="A2" s="41" t="s">
        <v>237</v>
      </c>
      <c r="B2" s="68"/>
      <c r="C2" s="68"/>
      <c r="D2" s="68"/>
      <c r="E2" s="68"/>
      <c r="F2" s="68"/>
      <c r="G2" s="68"/>
      <c r="H2" s="68"/>
      <c r="I2" s="68"/>
      <c r="J2" s="68"/>
      <c r="K2" s="68"/>
      <c r="L2" s="68"/>
      <c r="M2" s="68"/>
      <c r="N2" s="68"/>
      <c r="O2" s="68"/>
      <c r="P2" s="68"/>
      <c r="Q2" s="68"/>
      <c r="R2" s="68"/>
      <c r="S2" s="68"/>
      <c r="T2" s="68"/>
      <c r="U2" s="68"/>
      <c r="V2" s="68"/>
      <c r="W2" s="68"/>
      <c r="X2" s="68"/>
      <c r="Y2" s="68"/>
      <c r="Z2" s="68"/>
    </row>
    <row r="3" spans="1:26" ht="12.75" customHeight="1" x14ac:dyDescent="0.2">
      <c r="A3" s="68"/>
    </row>
    <row r="4" spans="1:26" ht="12.75" customHeight="1" x14ac:dyDescent="0.2">
      <c r="A4" s="68"/>
      <c r="B4" s="25" t="s">
        <v>268</v>
      </c>
      <c r="C4" s="25"/>
      <c r="D4" s="25"/>
      <c r="E4" s="25"/>
      <c r="F4" s="25"/>
      <c r="G4" s="25"/>
      <c r="H4" s="25"/>
      <c r="I4" s="25"/>
      <c r="J4" s="25"/>
      <c r="K4" s="25"/>
      <c r="L4" s="25"/>
      <c r="M4" s="25"/>
    </row>
    <row r="5" spans="1:26" ht="38.25" customHeight="1" x14ac:dyDescent="0.2">
      <c r="A5" s="69"/>
      <c r="B5" s="42"/>
      <c r="C5" s="44">
        <v>2010</v>
      </c>
      <c r="D5" s="44">
        <v>2011</v>
      </c>
      <c r="E5" s="44">
        <v>2012</v>
      </c>
      <c r="F5" s="44">
        <v>2013</v>
      </c>
      <c r="G5" s="44">
        <v>2014</v>
      </c>
      <c r="H5" s="44">
        <v>2015</v>
      </c>
      <c r="I5" s="44">
        <v>2016</v>
      </c>
      <c r="J5" s="44">
        <v>2017</v>
      </c>
      <c r="K5" s="44">
        <v>2018</v>
      </c>
      <c r="L5" s="44">
        <v>2019</v>
      </c>
      <c r="M5" s="44">
        <v>2020</v>
      </c>
      <c r="N5" s="61"/>
      <c r="O5" s="61"/>
      <c r="P5" s="61"/>
      <c r="Q5" s="61"/>
      <c r="R5" s="61"/>
      <c r="S5" s="61"/>
      <c r="T5" s="61"/>
      <c r="U5" s="61"/>
      <c r="V5" s="61"/>
      <c r="W5" s="61"/>
      <c r="X5" s="61"/>
      <c r="Y5" s="61"/>
      <c r="Z5" s="61"/>
    </row>
    <row r="6" spans="1:26" ht="12.75" customHeight="1" x14ac:dyDescent="0.2">
      <c r="A6" s="40"/>
      <c r="B6" s="31" t="s">
        <v>95</v>
      </c>
      <c r="C6" s="89">
        <v>0.81157595656250903</v>
      </c>
      <c r="D6" s="89">
        <v>0.77903716134776113</v>
      </c>
      <c r="E6" s="89">
        <v>0.72220383390753606</v>
      </c>
      <c r="F6" s="89">
        <v>0.74839459408532127</v>
      </c>
      <c r="G6" s="89">
        <v>0.64329542757144198</v>
      </c>
      <c r="H6" s="89">
        <v>0.65430564132390612</v>
      </c>
      <c r="I6" s="89">
        <v>0.50289163539919912</v>
      </c>
      <c r="J6" s="89">
        <v>0.57611113999669084</v>
      </c>
      <c r="K6" s="89">
        <v>0.56217364408594295</v>
      </c>
      <c r="L6" s="89">
        <v>0.50482253683963751</v>
      </c>
      <c r="M6" s="89">
        <v>0.32378006246890162</v>
      </c>
    </row>
    <row r="7" spans="1:26" ht="12.75" customHeight="1" x14ac:dyDescent="0.2">
      <c r="A7" s="40"/>
      <c r="B7" s="31" t="s">
        <v>127</v>
      </c>
      <c r="C7" s="89">
        <v>0.19699237254563604</v>
      </c>
      <c r="D7" s="89">
        <v>0.2278600278947516</v>
      </c>
      <c r="E7" s="89">
        <v>0.2201675379436776</v>
      </c>
      <c r="F7" s="89">
        <v>0.24240356733185708</v>
      </c>
      <c r="G7" s="89">
        <v>0.1921680882542641</v>
      </c>
      <c r="H7" s="89">
        <v>0.19823968933845681</v>
      </c>
      <c r="I7" s="89">
        <v>0.21824593214802201</v>
      </c>
      <c r="J7" s="89">
        <v>0.22776851390039662</v>
      </c>
      <c r="K7" s="89">
        <v>0.19990204533356185</v>
      </c>
      <c r="L7" s="89">
        <v>0.18579776543443097</v>
      </c>
      <c r="M7" s="89">
        <v>0.13789002818981005</v>
      </c>
    </row>
    <row r="8" spans="1:26" ht="12.75" customHeight="1" x14ac:dyDescent="0.2">
      <c r="A8" s="40"/>
      <c r="B8" s="31" t="s">
        <v>128</v>
      </c>
      <c r="C8" s="89">
        <v>0</v>
      </c>
      <c r="D8" s="89">
        <v>0</v>
      </c>
      <c r="E8" s="89">
        <v>0</v>
      </c>
      <c r="F8" s="89">
        <v>0</v>
      </c>
      <c r="G8" s="89">
        <v>0.43904610645875441</v>
      </c>
      <c r="H8" s="89">
        <v>0.50838578922269917</v>
      </c>
      <c r="I8" s="89">
        <v>0.49384979955666636</v>
      </c>
      <c r="J8" s="89">
        <v>0.52142392417459427</v>
      </c>
      <c r="K8" s="89">
        <v>0.4432289737425012</v>
      </c>
      <c r="L8" s="89">
        <v>0.36174144472641379</v>
      </c>
      <c r="M8" s="89">
        <v>0.19490551784390966</v>
      </c>
    </row>
    <row r="9" spans="1:26" ht="12.75" customHeight="1" x14ac:dyDescent="0.2">
      <c r="A9" s="40"/>
      <c r="B9" s="101" t="s">
        <v>129</v>
      </c>
      <c r="C9" s="89" t="s">
        <v>269</v>
      </c>
      <c r="D9" s="89" t="s">
        <v>269</v>
      </c>
      <c r="E9" s="89" t="s">
        <v>269</v>
      </c>
      <c r="F9" s="89" t="s">
        <v>269</v>
      </c>
      <c r="G9" s="89" t="s">
        <v>269</v>
      </c>
      <c r="H9" s="89" t="s">
        <v>269</v>
      </c>
      <c r="I9" s="89" t="s">
        <v>269</v>
      </c>
      <c r="J9" s="89" t="s">
        <v>269</v>
      </c>
      <c r="K9" s="89" t="s">
        <v>269</v>
      </c>
      <c r="L9" s="89" t="s">
        <v>269</v>
      </c>
      <c r="M9" s="89" t="s">
        <v>269</v>
      </c>
    </row>
    <row r="10" spans="1:26" ht="12.75" customHeight="1" x14ac:dyDescent="0.2">
      <c r="A10" s="40"/>
      <c r="B10" s="31" t="s">
        <v>242</v>
      </c>
      <c r="C10" s="89">
        <v>0.48156986341771479</v>
      </c>
      <c r="D10" s="89">
        <v>0.60502475116306187</v>
      </c>
      <c r="E10" s="89">
        <v>0.63000984382390346</v>
      </c>
      <c r="F10" s="89">
        <v>0.98408957137566044</v>
      </c>
      <c r="G10" s="89">
        <v>0.73034143623825865</v>
      </c>
      <c r="H10" s="89">
        <v>0.71971264057657913</v>
      </c>
      <c r="I10" s="89">
        <v>0.66749816422148311</v>
      </c>
      <c r="J10" s="89">
        <v>0.69391178270804466</v>
      </c>
      <c r="K10" s="89">
        <v>0.7075145192331137</v>
      </c>
      <c r="L10" s="89">
        <v>0.60218425618805604</v>
      </c>
      <c r="M10" s="89">
        <v>0.43331836415852676</v>
      </c>
    </row>
    <row r="11" spans="1:26" ht="12.75" customHeight="1" x14ac:dyDescent="0.2">
      <c r="A11" s="40"/>
      <c r="B11" s="31" t="s">
        <v>263</v>
      </c>
      <c r="C11" s="89">
        <v>3.4301688815289708</v>
      </c>
      <c r="D11" s="89">
        <v>6.1606424291874715</v>
      </c>
      <c r="E11" s="89">
        <v>6.923901380453688</v>
      </c>
      <c r="F11" s="89">
        <v>11.859849535431978</v>
      </c>
      <c r="G11" s="89">
        <v>8.4698745346753075</v>
      </c>
      <c r="H11" s="89">
        <v>7.2294117647058833</v>
      </c>
      <c r="I11" s="89">
        <v>5.8092977497627762</v>
      </c>
      <c r="J11" s="89">
        <v>6.2030029418588963</v>
      </c>
      <c r="K11" s="89">
        <v>6.9619223460192359</v>
      </c>
      <c r="L11" s="89">
        <v>5.262063668852214</v>
      </c>
      <c r="M11" s="89">
        <v>2.396742057081314</v>
      </c>
    </row>
    <row r="12" spans="1:26" ht="12.75" customHeight="1" x14ac:dyDescent="0.2">
      <c r="A12" s="40"/>
      <c r="B12" s="31" t="s">
        <v>264</v>
      </c>
      <c r="C12" s="89">
        <v>0.27329427729701206</v>
      </c>
      <c r="D12" s="89">
        <v>0.55794690466853814</v>
      </c>
      <c r="E12" s="89">
        <v>0.53046699672574393</v>
      </c>
      <c r="F12" s="89">
        <v>0.80258232745993185</v>
      </c>
      <c r="G12" s="89">
        <v>0.72373631504748892</v>
      </c>
      <c r="H12" s="89">
        <v>0.58565050442660782</v>
      </c>
      <c r="I12" s="89">
        <v>0.5446405960820303</v>
      </c>
      <c r="J12" s="89">
        <v>0.51632297662841609</v>
      </c>
      <c r="K12" s="89">
        <v>0.50557531177220449</v>
      </c>
      <c r="L12" s="89">
        <v>0.45824683302969954</v>
      </c>
      <c r="M12" s="89">
        <v>0.46025211154025725</v>
      </c>
    </row>
    <row r="13" spans="1:26" ht="12.75" customHeight="1" x14ac:dyDescent="0.2">
      <c r="A13" s="40"/>
      <c r="B13" s="31" t="s">
        <v>132</v>
      </c>
      <c r="C13" s="89">
        <v>-0.14934373784297028</v>
      </c>
      <c r="D13" s="89">
        <v>-0.28442090047925217</v>
      </c>
      <c r="E13" s="89">
        <v>4.0293963209654997E-2</v>
      </c>
      <c r="F13" s="89">
        <v>0.16392754420859887</v>
      </c>
      <c r="G13" s="89">
        <v>0.10784245245557091</v>
      </c>
      <c r="H13" s="89">
        <v>0.25730338817493681</v>
      </c>
      <c r="I13" s="89">
        <v>0.26801253866630192</v>
      </c>
      <c r="J13" s="89">
        <v>0.10516171543219498</v>
      </c>
      <c r="K13" s="89">
        <v>0.22898597365032894</v>
      </c>
      <c r="L13" s="89">
        <v>-2.4682882526828105E-2</v>
      </c>
      <c r="M13" s="89">
        <v>3.5823080806421728E-2</v>
      </c>
    </row>
    <row r="14" spans="1:26" ht="12.75" customHeight="1" x14ac:dyDescent="0.2">
      <c r="A14" s="40"/>
      <c r="B14" s="31" t="s">
        <v>133</v>
      </c>
      <c r="C14" s="89">
        <v>0.21277026530082024</v>
      </c>
      <c r="D14" s="89">
        <v>0.25131721946212293</v>
      </c>
      <c r="E14" s="89">
        <v>0.2512681181870649</v>
      </c>
      <c r="F14" s="89">
        <v>0.35412352416577653</v>
      </c>
      <c r="G14" s="89">
        <v>0.25135409294923189</v>
      </c>
      <c r="H14" s="89">
        <v>0.23091185060565622</v>
      </c>
      <c r="I14" s="89">
        <v>0.23008257630178011</v>
      </c>
      <c r="J14" s="89">
        <v>0.22493726969153188</v>
      </c>
      <c r="K14" s="89">
        <v>0.24245857956120204</v>
      </c>
      <c r="L14" s="89">
        <v>0.20436991437718877</v>
      </c>
      <c r="M14" s="89">
        <v>0.13922572255273458</v>
      </c>
    </row>
    <row r="15" spans="1:26" ht="12.75" customHeight="1" x14ac:dyDescent="0.2">
      <c r="A15" s="40"/>
      <c r="B15" s="31" t="s">
        <v>134</v>
      </c>
      <c r="C15" s="89">
        <v>0.59309783911673786</v>
      </c>
      <c r="D15" s="89">
        <v>0.70193887891688767</v>
      </c>
      <c r="E15" s="89">
        <v>0.69970043501469381</v>
      </c>
      <c r="F15" s="89">
        <v>0.94653121519413841</v>
      </c>
      <c r="G15" s="89">
        <v>0.87455126319159382</v>
      </c>
      <c r="H15" s="89">
        <v>0.70896984449304101</v>
      </c>
      <c r="I15" s="89">
        <v>0.6121923166651021</v>
      </c>
      <c r="J15" s="89">
        <v>0.59514296183942728</v>
      </c>
      <c r="K15" s="89">
        <v>0.58418257056389344</v>
      </c>
      <c r="L15" s="89">
        <v>0.54130922731605324</v>
      </c>
      <c r="M15" s="89">
        <v>0.39688818725522934</v>
      </c>
    </row>
    <row r="16" spans="1:26" ht="12.75" customHeight="1" x14ac:dyDescent="0.2">
      <c r="A16" s="40"/>
      <c r="B16" s="31" t="s">
        <v>135</v>
      </c>
      <c r="C16" s="89">
        <v>1.9496300011703076</v>
      </c>
      <c r="D16" s="89">
        <v>2.5182643127097899</v>
      </c>
      <c r="E16" s="89">
        <v>2.790288731877641</v>
      </c>
      <c r="F16" s="89">
        <v>3.8621702013294898</v>
      </c>
      <c r="G16" s="89">
        <v>3.7519129736401746</v>
      </c>
      <c r="H16" s="89">
        <v>3.2631258927968152</v>
      </c>
      <c r="I16" s="89">
        <v>3.0492653630191304</v>
      </c>
      <c r="J16" s="89">
        <v>2.9636501422275257</v>
      </c>
      <c r="K16" s="89">
        <v>2.9058075738437243</v>
      </c>
      <c r="L16" s="89">
        <v>2.6262272089761574</v>
      </c>
      <c r="M16" s="89">
        <v>1.6598663383749559</v>
      </c>
    </row>
    <row r="17" spans="1:13" ht="12.75" customHeight="1" x14ac:dyDescent="0.2">
      <c r="A17" s="40"/>
      <c r="B17" s="31" t="s">
        <v>265</v>
      </c>
      <c r="C17" s="89">
        <v>0.38683200354630221</v>
      </c>
      <c r="D17" s="89">
        <v>0.53183443849492851</v>
      </c>
      <c r="E17" s="89">
        <v>0.55716803138812898</v>
      </c>
      <c r="F17" s="89">
        <v>0.80915231687124467</v>
      </c>
      <c r="G17" s="89">
        <v>0.78171369736142027</v>
      </c>
      <c r="H17" s="89">
        <v>0.89268842497304712</v>
      </c>
      <c r="I17" s="89">
        <v>0.76437971025811235</v>
      </c>
      <c r="J17" s="89">
        <v>0.80210807600950118</v>
      </c>
      <c r="K17" s="89">
        <v>0.79412354913093175</v>
      </c>
      <c r="L17" s="89">
        <v>0.75307973466901312</v>
      </c>
      <c r="M17" s="89">
        <v>0.68341669724416287</v>
      </c>
    </row>
    <row r="18" spans="1:13" ht="12.75" customHeight="1" x14ac:dyDescent="0.2">
      <c r="A18" s="40"/>
      <c r="B18" s="31" t="s">
        <v>137</v>
      </c>
      <c r="C18" s="89">
        <v>1.0610180280697856</v>
      </c>
      <c r="D18" s="89">
        <v>1.6819681127469324</v>
      </c>
      <c r="E18" s="89">
        <v>1.6217977019662977</v>
      </c>
      <c r="F18" s="89">
        <v>2.2570428864920395</v>
      </c>
      <c r="G18" s="89">
        <v>1.5885533102470817</v>
      </c>
      <c r="H18" s="89">
        <v>1.3127612613694242</v>
      </c>
      <c r="I18" s="89">
        <v>1.1820618168528281</v>
      </c>
      <c r="J18" s="89">
        <v>1.0896829783085031</v>
      </c>
      <c r="K18" s="89">
        <v>1.1602665114767625</v>
      </c>
      <c r="L18" s="89">
        <v>0.66783556673279409</v>
      </c>
      <c r="M18" s="89">
        <v>-1.1675658687652923</v>
      </c>
    </row>
    <row r="19" spans="1:13" ht="12.75" customHeight="1" x14ac:dyDescent="0.2">
      <c r="A19" s="40"/>
      <c r="B19" s="31" t="s">
        <v>138</v>
      </c>
      <c r="C19" s="89">
        <v>0.93587721999299933</v>
      </c>
      <c r="D19" s="89">
        <v>1.1771506280355151</v>
      </c>
      <c r="E19" s="89">
        <v>0.94869047110361437</v>
      </c>
      <c r="F19" s="89">
        <v>1.110173324517554</v>
      </c>
      <c r="G19" s="89">
        <v>0.73460525300620538</v>
      </c>
      <c r="H19" s="89">
        <v>0.69141530371921112</v>
      </c>
      <c r="I19" s="89">
        <v>0.62924619432892837</v>
      </c>
      <c r="J19" s="89">
        <v>0.57509053088233919</v>
      </c>
      <c r="K19" s="89">
        <v>0.62840157744644876</v>
      </c>
      <c r="L19" s="89">
        <v>0.58423475717745177</v>
      </c>
      <c r="M19" s="89">
        <v>0.40861819936112492</v>
      </c>
    </row>
    <row r="20" spans="1:13" ht="12.75" customHeight="1" x14ac:dyDescent="0.2">
      <c r="A20" s="40"/>
      <c r="B20" s="101" t="s">
        <v>98</v>
      </c>
      <c r="C20" s="89" t="s">
        <v>269</v>
      </c>
      <c r="D20" s="89" t="s">
        <v>269</v>
      </c>
      <c r="E20" s="89" t="s">
        <v>269</v>
      </c>
      <c r="F20" s="89" t="s">
        <v>269</v>
      </c>
      <c r="G20" s="89" t="s">
        <v>269</v>
      </c>
      <c r="H20" s="89" t="s">
        <v>269</v>
      </c>
      <c r="I20" s="89" t="s">
        <v>269</v>
      </c>
      <c r="J20" s="89" t="s">
        <v>269</v>
      </c>
      <c r="K20" s="89" t="s">
        <v>269</v>
      </c>
      <c r="L20" s="89" t="s">
        <v>269</v>
      </c>
      <c r="M20" s="89" t="s">
        <v>269</v>
      </c>
    </row>
    <row r="21" spans="1:13" ht="12.75" customHeight="1" x14ac:dyDescent="0.2">
      <c r="A21" s="40"/>
      <c r="B21" s="31" t="s">
        <v>140</v>
      </c>
      <c r="C21" s="89">
        <v>3.0643280598627096</v>
      </c>
      <c r="D21" s="89">
        <v>2.5533029397586211</v>
      </c>
      <c r="E21" s="89">
        <v>2.2581870290506982</v>
      </c>
      <c r="F21" s="89">
        <v>2.8246908713922458</v>
      </c>
      <c r="G21" s="89">
        <v>2.769429001679502</v>
      </c>
      <c r="H21" s="89">
        <v>2.7180299861213606</v>
      </c>
      <c r="I21" s="89">
        <v>1.8942895753777267</v>
      </c>
      <c r="J21" s="89">
        <v>1.6673112307944411</v>
      </c>
      <c r="K21" s="89">
        <v>1.4830754263763941</v>
      </c>
      <c r="L21" s="89">
        <v>1.3444131173055569</v>
      </c>
      <c r="M21" s="89">
        <v>0.88809580676400413</v>
      </c>
    </row>
    <row r="22" spans="1:13" ht="12.75" customHeight="1" x14ac:dyDescent="0.2">
      <c r="A22" s="40"/>
      <c r="B22" s="31" t="s">
        <v>141</v>
      </c>
      <c r="C22" s="89">
        <v>9.3067572286939875</v>
      </c>
      <c r="D22" s="89">
        <v>8.1274717319033112</v>
      </c>
      <c r="E22" s="89">
        <v>7.0404428196454951</v>
      </c>
      <c r="F22" s="89">
        <v>9.0609403643594444</v>
      </c>
      <c r="G22" s="89">
        <v>7.4956821833155587</v>
      </c>
      <c r="H22" s="89">
        <v>6.7298841712770905</v>
      </c>
      <c r="I22" s="89">
        <v>5.6164337302322958</v>
      </c>
      <c r="J22" s="89">
        <v>5.613835044590763</v>
      </c>
      <c r="K22" s="89">
        <v>4.4779528262731469</v>
      </c>
      <c r="L22" s="89">
        <v>4.1099876382591409</v>
      </c>
      <c r="M22" s="89">
        <v>2.8801971333982568</v>
      </c>
    </row>
    <row r="23" spans="1:13" ht="12.75" customHeight="1" x14ac:dyDescent="0.2">
      <c r="A23" s="40"/>
      <c r="B23" s="31" t="s">
        <v>142</v>
      </c>
      <c r="C23" s="89">
        <v>2.8824811682776699</v>
      </c>
      <c r="D23" s="89">
        <v>2.6124760728756762</v>
      </c>
      <c r="E23" s="89">
        <v>2.4442650651802871</v>
      </c>
      <c r="F23" s="89">
        <v>3.980713415627172</v>
      </c>
      <c r="G23" s="89">
        <v>4.3981781410277474</v>
      </c>
      <c r="H23" s="89">
        <v>3.8646094151087742</v>
      </c>
      <c r="I23" s="89">
        <v>3.4699372958731813</v>
      </c>
      <c r="J23" s="89">
        <v>3.7194014530864701</v>
      </c>
      <c r="K23" s="89">
        <v>3.6786133907848635</v>
      </c>
      <c r="L23" s="89">
        <v>3.319370305871518</v>
      </c>
      <c r="M23" s="89">
        <v>2.7901275885361003</v>
      </c>
    </row>
    <row r="24" spans="1:13" ht="12.75" customHeight="1" x14ac:dyDescent="0.2">
      <c r="A24" s="40"/>
      <c r="B24" s="31" t="s">
        <v>143</v>
      </c>
      <c r="C24" s="89">
        <v>0.70317601344283942</v>
      </c>
      <c r="D24" s="89">
        <v>0.45217976230130436</v>
      </c>
      <c r="E24" s="89">
        <v>0.53583580048115154</v>
      </c>
      <c r="F24" s="89">
        <v>0.62370861467426475</v>
      </c>
      <c r="G24" s="89">
        <v>0.58914016044415052</v>
      </c>
      <c r="H24" s="89">
        <v>0.48510466520366013</v>
      </c>
      <c r="I24" s="89">
        <v>0.3099642362527445</v>
      </c>
      <c r="J24" s="89">
        <v>0.25689650425157284</v>
      </c>
      <c r="K24" s="89">
        <v>0.28041232183600684</v>
      </c>
      <c r="L24" s="89">
        <v>0.29296581776075459</v>
      </c>
      <c r="M24" s="89">
        <v>0.21686115453461682</v>
      </c>
    </row>
    <row r="25" spans="1:13" ht="12.75" customHeight="1" x14ac:dyDescent="0.2">
      <c r="A25" s="40"/>
      <c r="B25" s="31" t="s">
        <v>266</v>
      </c>
      <c r="C25" s="89">
        <v>1.1460036261651205</v>
      </c>
      <c r="D25" s="89">
        <v>1.3060829304089838</v>
      </c>
      <c r="E25" s="89">
        <v>1.3432247055485516</v>
      </c>
      <c r="F25" s="89">
        <v>1.6595875897362296</v>
      </c>
      <c r="G25" s="89">
        <v>0.96035736113419623</v>
      </c>
      <c r="H25" s="89">
        <v>0.84695092325869248</v>
      </c>
      <c r="I25" s="89">
        <v>0.56101285822400804</v>
      </c>
      <c r="J25" s="89">
        <v>0.79256138289344114</v>
      </c>
      <c r="K25" s="89">
        <v>1.1067545248392314</v>
      </c>
      <c r="L25" s="89">
        <v>0.83625648059010049</v>
      </c>
      <c r="M25" s="89">
        <v>0.66866899179476758</v>
      </c>
    </row>
    <row r="26" spans="1:13" ht="12.75" customHeight="1" x14ac:dyDescent="0.2">
      <c r="A26" s="40"/>
      <c r="B26" s="31" t="s">
        <v>145</v>
      </c>
      <c r="C26" s="89" t="s">
        <v>269</v>
      </c>
      <c r="D26" s="89" t="s">
        <v>269</v>
      </c>
      <c r="E26" s="89" t="s">
        <v>269</v>
      </c>
      <c r="F26" s="89" t="s">
        <v>269</v>
      </c>
      <c r="G26" s="89" t="s">
        <v>269</v>
      </c>
      <c r="H26" s="89" t="s">
        <v>269</v>
      </c>
      <c r="I26" s="89" t="s">
        <v>269</v>
      </c>
      <c r="J26" s="89" t="s">
        <v>269</v>
      </c>
      <c r="K26" s="89" t="s">
        <v>269</v>
      </c>
      <c r="L26" s="89" t="s">
        <v>269</v>
      </c>
      <c r="M26" s="89" t="s">
        <v>269</v>
      </c>
    </row>
    <row r="27" spans="1:13" ht="12.75" customHeight="1" x14ac:dyDescent="0.2">
      <c r="A27" s="40"/>
      <c r="B27" s="31" t="s">
        <v>146</v>
      </c>
      <c r="C27" s="89">
        <v>1.4751755582282222</v>
      </c>
      <c r="D27" s="89">
        <v>1.9475306160953458</v>
      </c>
      <c r="E27" s="89">
        <v>1.5067412935897904</v>
      </c>
      <c r="F27" s="89">
        <v>2.4010573707129832</v>
      </c>
      <c r="G27" s="89">
        <v>1.50187435850145</v>
      </c>
      <c r="H27" s="89">
        <v>0.91595955536921014</v>
      </c>
      <c r="I27" s="89">
        <v>0.87857042296972299</v>
      </c>
      <c r="J27" s="89">
        <v>1.1578895981110906</v>
      </c>
      <c r="K27" s="89">
        <v>0.90447364639772165</v>
      </c>
      <c r="L27" s="89">
        <v>1.077426086873805</v>
      </c>
      <c r="M27" s="89">
        <v>1.7589512275175496</v>
      </c>
    </row>
    <row r="28" spans="1:13" ht="12.75" customHeight="1" x14ac:dyDescent="0.2">
      <c r="A28" s="40"/>
      <c r="B28" s="31" t="s">
        <v>267</v>
      </c>
      <c r="C28" s="89">
        <v>0.42229479738553261</v>
      </c>
      <c r="D28" s="89">
        <v>0.44983108397191474</v>
      </c>
      <c r="E28" s="89">
        <v>0.47197433169764308</v>
      </c>
      <c r="F28" s="89">
        <v>0.55478448208356823</v>
      </c>
      <c r="G28" s="89">
        <v>0.51614527622468287</v>
      </c>
      <c r="H28" s="89">
        <v>0.32718988809558236</v>
      </c>
      <c r="I28" s="89">
        <v>0.28608523283236692</v>
      </c>
      <c r="J28" s="89">
        <v>0.28780112275335257</v>
      </c>
      <c r="K28" s="89">
        <v>0.31069549987694328</v>
      </c>
      <c r="L28" s="89">
        <v>0.32781002831200351</v>
      </c>
      <c r="M28" s="89">
        <v>0.23817058601172597</v>
      </c>
    </row>
    <row r="29" spans="1:13" ht="12.75" customHeight="1" x14ac:dyDescent="0.2">
      <c r="A29" s="40"/>
      <c r="B29" s="101" t="s">
        <v>148</v>
      </c>
      <c r="C29" s="89" t="s">
        <v>269</v>
      </c>
      <c r="D29" s="89" t="s">
        <v>269</v>
      </c>
      <c r="E29" s="89" t="s">
        <v>269</v>
      </c>
      <c r="F29" s="89" t="s">
        <v>269</v>
      </c>
      <c r="G29" s="89" t="s">
        <v>269</v>
      </c>
      <c r="H29" s="89" t="s">
        <v>269</v>
      </c>
      <c r="I29" s="89" t="s">
        <v>269</v>
      </c>
      <c r="J29" s="89" t="s">
        <v>269</v>
      </c>
      <c r="K29" s="89" t="s">
        <v>269</v>
      </c>
      <c r="L29" s="89" t="s">
        <v>269</v>
      </c>
      <c r="M29" s="89" t="s">
        <v>269</v>
      </c>
    </row>
    <row r="30" spans="1:13" ht="12.75" customHeight="1" x14ac:dyDescent="0.2">
      <c r="A30" s="40"/>
      <c r="B30" s="31" t="s">
        <v>99</v>
      </c>
      <c r="C30" s="89">
        <v>0.73185628467883046</v>
      </c>
      <c r="D30" s="89">
        <v>0.63631778615583567</v>
      </c>
      <c r="E30" s="89">
        <v>0.50987654145534278</v>
      </c>
      <c r="F30" s="89">
        <v>0.59360581887686681</v>
      </c>
      <c r="G30" s="89">
        <v>0.51706297306654936</v>
      </c>
      <c r="H30" s="89">
        <v>0.59375119838128576</v>
      </c>
      <c r="I30" s="89">
        <v>0.65001042127548636</v>
      </c>
      <c r="J30" s="89">
        <v>0.48839522832804305</v>
      </c>
      <c r="K30" s="89">
        <v>0.4722688133142095</v>
      </c>
      <c r="L30" s="89">
        <v>0.45898996950107618</v>
      </c>
      <c r="M30" s="89">
        <v>0.56803419963442059</v>
      </c>
    </row>
    <row r="31" spans="1:13" ht="12.75" customHeight="1" x14ac:dyDescent="0.2">
      <c r="A31" s="40"/>
      <c r="B31" s="31" t="s">
        <v>149</v>
      </c>
      <c r="C31" s="89">
        <v>0.6018637298650138</v>
      </c>
      <c r="D31" s="89">
        <v>0.599452183058513</v>
      </c>
      <c r="E31" s="89">
        <v>0.50733651813587544</v>
      </c>
      <c r="F31" s="89">
        <v>0.56078660027408578</v>
      </c>
      <c r="G31" s="89">
        <v>0.5187638117047455</v>
      </c>
      <c r="H31" s="89">
        <v>0.49149724059730182</v>
      </c>
      <c r="I31" s="89">
        <v>0.49745025901539469</v>
      </c>
      <c r="J31" s="89">
        <v>0.46617565747952483</v>
      </c>
      <c r="K31" s="89">
        <v>0.44496732535915479</v>
      </c>
      <c r="L31" s="89">
        <v>0.46361001233948079</v>
      </c>
      <c r="M31" s="89">
        <v>0.54485917033124953</v>
      </c>
    </row>
    <row r="32" spans="1:13" ht="12.75" customHeight="1" x14ac:dyDescent="0.2">
      <c r="A32" s="40"/>
      <c r="B32" s="31" t="s">
        <v>150</v>
      </c>
      <c r="C32" s="89">
        <v>0.24148615893245018</v>
      </c>
      <c r="D32" s="89">
        <v>0.1894806895334788</v>
      </c>
      <c r="E32" s="89">
        <v>0.15697647372984427</v>
      </c>
      <c r="F32" s="89">
        <v>0.15521313353550095</v>
      </c>
      <c r="G32" s="89">
        <v>0.1499544827288056</v>
      </c>
      <c r="H32" s="89">
        <v>0.15670291823917923</v>
      </c>
      <c r="I32" s="89">
        <v>0.14853563499233405</v>
      </c>
      <c r="J32" s="89">
        <v>0.15567472397602114</v>
      </c>
      <c r="K32" s="89">
        <v>0.15064261810374183</v>
      </c>
      <c r="L32" s="89">
        <v>0.14273773580912583</v>
      </c>
      <c r="M32" s="89">
        <v>0.10385498132247258</v>
      </c>
    </row>
    <row r="33" spans="1:13" ht="12.75" customHeight="1" x14ac:dyDescent="0.2">
      <c r="A33" s="40"/>
      <c r="B33" s="31" t="s">
        <v>151</v>
      </c>
      <c r="C33" s="89">
        <v>0.15005816244737358</v>
      </c>
      <c r="D33" s="89">
        <v>0.13189861941772396</v>
      </c>
      <c r="E33" s="89">
        <v>0.14149707214437238</v>
      </c>
      <c r="F33" s="89">
        <v>0.12811577408569758</v>
      </c>
      <c r="G33" s="89">
        <v>0.11662732603443142</v>
      </c>
      <c r="H33" s="89">
        <v>0.10510955583002167</v>
      </c>
      <c r="I33" s="89">
        <v>9.8505471258737431E-2</v>
      </c>
      <c r="J33" s="89">
        <v>9.765304997461377E-2</v>
      </c>
      <c r="K33" s="89">
        <v>9.6490913211347992E-2</v>
      </c>
      <c r="L33" s="89">
        <v>9.3398907470009077E-2</v>
      </c>
      <c r="M33" s="89">
        <v>7.5888328155849158E-2</v>
      </c>
    </row>
    <row r="34" spans="1:13" ht="12.75" customHeight="1" x14ac:dyDescent="0.2">
      <c r="A34" s="40"/>
      <c r="B34" s="101" t="s">
        <v>100</v>
      </c>
      <c r="C34" s="89" t="s">
        <v>269</v>
      </c>
      <c r="D34" s="89" t="s">
        <v>269</v>
      </c>
      <c r="E34" s="89" t="s">
        <v>269</v>
      </c>
      <c r="F34" s="89" t="s">
        <v>269</v>
      </c>
      <c r="G34" s="89" t="s">
        <v>269</v>
      </c>
      <c r="H34" s="89" t="s">
        <v>269</v>
      </c>
      <c r="I34" s="89" t="s">
        <v>269</v>
      </c>
      <c r="J34" s="89" t="s">
        <v>269</v>
      </c>
      <c r="K34" s="89" t="s">
        <v>269</v>
      </c>
      <c r="L34" s="89" t="s">
        <v>269</v>
      </c>
      <c r="M34" s="89" t="s">
        <v>269</v>
      </c>
    </row>
    <row r="35" spans="1:13" ht="12.75" customHeight="1" x14ac:dyDescent="0.2">
      <c r="A35" s="40"/>
      <c r="B35" s="31" t="s">
        <v>152</v>
      </c>
      <c r="C35" s="89">
        <v>0.35083451427345475</v>
      </c>
      <c r="D35" s="89">
        <v>0.40701728794156855</v>
      </c>
      <c r="E35" s="89">
        <v>0.28993140477865281</v>
      </c>
      <c r="F35" s="89">
        <v>0.26383962322343729</v>
      </c>
      <c r="G35" s="89">
        <v>0.23637002561379392</v>
      </c>
      <c r="H35" s="89">
        <v>0.20300376354955599</v>
      </c>
      <c r="I35" s="89">
        <v>0.14209457258527355</v>
      </c>
      <c r="J35" s="89">
        <v>0.20423428580268879</v>
      </c>
      <c r="K35" s="89">
        <v>0.18208855098389981</v>
      </c>
      <c r="L35" s="89">
        <v>0.19926524896904044</v>
      </c>
      <c r="M35" s="89">
        <v>0.21407852711749892</v>
      </c>
    </row>
    <row r="36" spans="1:13" ht="12.75" customHeight="1" x14ac:dyDescent="0.2">
      <c r="A36" s="40"/>
      <c r="B36" s="31" t="s">
        <v>153</v>
      </c>
      <c r="C36" s="89">
        <v>1.7018033490339242</v>
      </c>
      <c r="D36" s="89">
        <v>1.9236347320367533</v>
      </c>
      <c r="E36" s="89">
        <v>1.4786895399040625</v>
      </c>
      <c r="F36" s="89">
        <v>1.7779384329529178</v>
      </c>
      <c r="G36" s="89">
        <v>1.3738227864300989</v>
      </c>
      <c r="H36" s="89">
        <v>1.5441417172460516</v>
      </c>
      <c r="I36" s="89">
        <v>1.4707546337507729</v>
      </c>
      <c r="J36" s="89">
        <v>1.4151405635823289</v>
      </c>
      <c r="K36" s="89">
        <v>1.2892668152644999</v>
      </c>
      <c r="L36" s="89">
        <v>1.1579675784963834</v>
      </c>
      <c r="M36" s="89">
        <v>1.9966630992893304</v>
      </c>
    </row>
    <row r="37" spans="1:13" ht="12.75" customHeight="1" x14ac:dyDescent="0.2">
      <c r="A37" s="40"/>
      <c r="B37" s="31" t="s">
        <v>154</v>
      </c>
      <c r="C37" s="89">
        <v>0.57318510129460665</v>
      </c>
      <c r="D37" s="89">
        <v>0.449054922932</v>
      </c>
      <c r="E37" s="89">
        <v>0.37533380254965776</v>
      </c>
      <c r="F37" s="89">
        <v>0.35028389767241241</v>
      </c>
      <c r="G37" s="89">
        <v>0.32959931064196474</v>
      </c>
      <c r="H37" s="89">
        <v>0.31893191806949162</v>
      </c>
      <c r="I37" s="89">
        <v>0.3150887573964497</v>
      </c>
      <c r="J37" s="89">
        <v>0.31340003662576799</v>
      </c>
      <c r="K37" s="89">
        <v>0.30935299809803463</v>
      </c>
      <c r="L37" s="89">
        <v>0.30384924018255682</v>
      </c>
      <c r="M37" s="89">
        <v>0.23140708572961552</v>
      </c>
    </row>
    <row r="38" spans="1:13" ht="12.75" customHeight="1" x14ac:dyDescent="0.2">
      <c r="A38" s="40"/>
      <c r="B38" s="31" t="s">
        <v>155</v>
      </c>
      <c r="C38" s="89">
        <v>0.24866643742776606</v>
      </c>
      <c r="D38" s="89">
        <v>0.17475962488043226</v>
      </c>
      <c r="E38" s="89">
        <v>0.1791608509534203</v>
      </c>
      <c r="F38" s="89">
        <v>0.1668078222640689</v>
      </c>
      <c r="G38" s="89">
        <v>0.17882379141834495</v>
      </c>
      <c r="H38" s="89">
        <v>0.18296942903345156</v>
      </c>
      <c r="I38" s="89">
        <v>0.1778535621553638</v>
      </c>
      <c r="J38" s="89">
        <v>0.18022437143442324</v>
      </c>
      <c r="K38" s="89">
        <v>0.18592806315600119</v>
      </c>
      <c r="L38" s="89">
        <v>0.18785676355104688</v>
      </c>
      <c r="M38" s="89">
        <v>0.14638727242774771</v>
      </c>
    </row>
    <row r="39" spans="1:13" ht="12.75" customHeight="1" x14ac:dyDescent="0.2">
      <c r="A39" s="40"/>
      <c r="B39" s="31" t="s">
        <v>156</v>
      </c>
      <c r="C39" s="89">
        <v>0.65049557659545998</v>
      </c>
      <c r="D39" s="89">
        <v>0.61292928244143297</v>
      </c>
      <c r="E39" s="89">
        <v>0.54937450724686931</v>
      </c>
      <c r="F39" s="89">
        <v>0.50946824936249757</v>
      </c>
      <c r="G39" s="89">
        <v>0.51585255059908042</v>
      </c>
      <c r="H39" s="89">
        <v>0.52804846073919964</v>
      </c>
      <c r="I39" s="89">
        <v>0.56559113983870279</v>
      </c>
      <c r="J39" s="89">
        <v>0.50804117334698118</v>
      </c>
      <c r="K39" s="89">
        <v>0.52119860294677456</v>
      </c>
      <c r="L39" s="89">
        <v>0.48249422831172567</v>
      </c>
      <c r="M39" s="89">
        <v>0.44118712939300653</v>
      </c>
    </row>
    <row r="40" spans="1:13" ht="12.75" customHeight="1" x14ac:dyDescent="0.2">
      <c r="A40" s="40"/>
      <c r="B40" s="31" t="s">
        <v>157</v>
      </c>
      <c r="C40" s="89">
        <v>11.158520957456625</v>
      </c>
      <c r="D40" s="89">
        <v>12.294301224644213</v>
      </c>
      <c r="E40" s="89">
        <v>7.8179995535350875</v>
      </c>
      <c r="F40" s="89">
        <v>7.6795622622873214</v>
      </c>
      <c r="G40" s="89">
        <v>5.8633128583128578</v>
      </c>
      <c r="H40" s="89">
        <v>6.1116384775161174</v>
      </c>
      <c r="I40" s="89">
        <v>5.4786597814338904</v>
      </c>
      <c r="J40" s="89">
        <v>5.0451306413301662</v>
      </c>
      <c r="K40" s="89">
        <v>4.3081093823668084</v>
      </c>
      <c r="L40" s="89">
        <v>3.4897600936220012</v>
      </c>
      <c r="M40" s="89">
        <v>4.9848942598187307</v>
      </c>
    </row>
    <row r="41" spans="1:13" ht="12.75" customHeight="1" x14ac:dyDescent="0.2">
      <c r="A41" s="40"/>
      <c r="B41" s="31" t="s">
        <v>158</v>
      </c>
      <c r="C41" s="89">
        <v>1.6430177831516859</v>
      </c>
      <c r="D41" s="89">
        <v>1.7999048530748343</v>
      </c>
      <c r="E41" s="89">
        <v>1.2362195888382099</v>
      </c>
      <c r="F41" s="89">
        <v>1.5320250996780469</v>
      </c>
      <c r="G41" s="89">
        <v>1.1974663905108476</v>
      </c>
      <c r="H41" s="89">
        <v>1.4137116025382386</v>
      </c>
      <c r="I41" s="89">
        <v>1.2399329308278031</v>
      </c>
      <c r="J41" s="89">
        <v>1.0984568430743054</v>
      </c>
      <c r="K41" s="89">
        <v>0.92079236051716373</v>
      </c>
      <c r="L41" s="89">
        <v>0.70429267840501186</v>
      </c>
      <c r="M41" s="89">
        <v>1.2995385731114484</v>
      </c>
    </row>
    <row r="42" spans="1:13" ht="12.75" customHeight="1" x14ac:dyDescent="0.2">
      <c r="A42" s="40"/>
      <c r="B42" s="31" t="s">
        <v>159</v>
      </c>
      <c r="C42" s="89" t="s">
        <v>269</v>
      </c>
      <c r="D42" s="89" t="s">
        <v>269</v>
      </c>
      <c r="E42" s="89" t="s">
        <v>269</v>
      </c>
      <c r="F42" s="89" t="s">
        <v>269</v>
      </c>
      <c r="G42" s="89" t="s">
        <v>269</v>
      </c>
      <c r="H42" s="89"/>
      <c r="I42" s="89"/>
      <c r="J42" s="89"/>
      <c r="K42" s="89"/>
      <c r="L42" s="89"/>
      <c r="M42" s="89"/>
    </row>
    <row r="43" spans="1:13" ht="12.75" customHeight="1" x14ac:dyDescent="0.2">
      <c r="A43" s="68"/>
      <c r="B43" s="87" t="s">
        <v>270</v>
      </c>
      <c r="C43" s="30" t="s">
        <v>269</v>
      </c>
      <c r="D43" s="30" t="s">
        <v>269</v>
      </c>
      <c r="E43" s="30" t="s">
        <v>269</v>
      </c>
      <c r="F43" s="30" t="s">
        <v>269</v>
      </c>
      <c r="G43" s="30" t="s">
        <v>269</v>
      </c>
    </row>
    <row r="44" spans="1:13" ht="12.75" customHeight="1" x14ac:dyDescent="0.2">
      <c r="A44" s="68"/>
      <c r="C44" s="30" t="s">
        <v>269</v>
      </c>
      <c r="D44" s="30" t="s">
        <v>269</v>
      </c>
      <c r="E44" s="30" t="s">
        <v>269</v>
      </c>
      <c r="F44" s="30" t="s">
        <v>269</v>
      </c>
      <c r="G44" s="30" t="s">
        <v>269</v>
      </c>
    </row>
    <row r="45" spans="1:13" ht="12.75" customHeight="1" x14ac:dyDescent="0.2">
      <c r="A45" s="68"/>
      <c r="C45" s="30" t="s">
        <v>269</v>
      </c>
      <c r="D45" s="30" t="s">
        <v>269</v>
      </c>
      <c r="E45" s="30" t="s">
        <v>269</v>
      </c>
      <c r="F45" s="30" t="s">
        <v>269</v>
      </c>
      <c r="G45" s="30" t="s">
        <v>269</v>
      </c>
    </row>
    <row r="46" spans="1:13" ht="12.75" customHeight="1" x14ac:dyDescent="0.2">
      <c r="A46" s="68"/>
    </row>
    <row r="47" spans="1:13" ht="12.75" customHeight="1" x14ac:dyDescent="0.2">
      <c r="A47" s="68"/>
    </row>
    <row r="48" spans="1:13" ht="12.75" customHeight="1" x14ac:dyDescent="0.2">
      <c r="A48" s="68"/>
    </row>
    <row r="49" spans="1:1" ht="12.75" customHeight="1" x14ac:dyDescent="0.2">
      <c r="A49" s="68"/>
    </row>
    <row r="50" spans="1:1" ht="12.75" customHeight="1" x14ac:dyDescent="0.2">
      <c r="A50" s="68"/>
    </row>
    <row r="51" spans="1:1" ht="12.75" customHeight="1" x14ac:dyDescent="0.2">
      <c r="A51" s="68"/>
    </row>
    <row r="52" spans="1:1" ht="12.75" customHeight="1" x14ac:dyDescent="0.2">
      <c r="A52" s="68"/>
    </row>
    <row r="53" spans="1:1" ht="12.75" customHeight="1" x14ac:dyDescent="0.2">
      <c r="A53" s="68"/>
    </row>
    <row r="54" spans="1:1" ht="12.75" customHeight="1" x14ac:dyDescent="0.2">
      <c r="A54" s="68"/>
    </row>
    <row r="55" spans="1:1" ht="12.75" customHeight="1" x14ac:dyDescent="0.2">
      <c r="A55" s="68"/>
    </row>
    <row r="56" spans="1:1" ht="12.75" customHeight="1" x14ac:dyDescent="0.2">
      <c r="A56" s="68"/>
    </row>
    <row r="57" spans="1:1" ht="12.75" customHeight="1" x14ac:dyDescent="0.2">
      <c r="A57" s="68"/>
    </row>
    <row r="58" spans="1:1" ht="12.75" customHeight="1" x14ac:dyDescent="0.2">
      <c r="A58" s="68"/>
    </row>
    <row r="59" spans="1:1" ht="12.75" customHeight="1" x14ac:dyDescent="0.2">
      <c r="A59" s="68"/>
    </row>
    <row r="60" spans="1:1" ht="12.75" customHeight="1" x14ac:dyDescent="0.2">
      <c r="A60" s="68"/>
    </row>
    <row r="61" spans="1:1" ht="12.75" customHeight="1" x14ac:dyDescent="0.2">
      <c r="A61" s="68"/>
    </row>
    <row r="62" spans="1:1" ht="12.75" customHeight="1" x14ac:dyDescent="0.2">
      <c r="A62" s="68"/>
    </row>
    <row r="63" spans="1:1" ht="12.75" customHeight="1" x14ac:dyDescent="0.2">
      <c r="A63" s="68"/>
    </row>
    <row r="64" spans="1:1" ht="12.75" customHeight="1" x14ac:dyDescent="0.2">
      <c r="A64" s="68"/>
    </row>
    <row r="65" spans="1:1" ht="12.75" customHeight="1" x14ac:dyDescent="0.2">
      <c r="A65" s="68"/>
    </row>
    <row r="66" spans="1:1" ht="12.75" customHeight="1" x14ac:dyDescent="0.2">
      <c r="A66" s="68"/>
    </row>
    <row r="67" spans="1:1" ht="12.75" customHeight="1" x14ac:dyDescent="0.2">
      <c r="A67" s="68"/>
    </row>
    <row r="68" spans="1:1" ht="12.75" customHeight="1" x14ac:dyDescent="0.2">
      <c r="A68" s="68"/>
    </row>
    <row r="69" spans="1:1" ht="12.75" customHeight="1" x14ac:dyDescent="0.2">
      <c r="A69" s="68"/>
    </row>
    <row r="70" spans="1:1" ht="12.75" customHeight="1" x14ac:dyDescent="0.2">
      <c r="A70" s="68"/>
    </row>
    <row r="71" spans="1:1" ht="12.75" customHeight="1" x14ac:dyDescent="0.2">
      <c r="A71" s="68"/>
    </row>
    <row r="72" spans="1:1" ht="12.75" customHeight="1" x14ac:dyDescent="0.2">
      <c r="A72" s="68"/>
    </row>
    <row r="73" spans="1:1" ht="12.75" customHeight="1" x14ac:dyDescent="0.2">
      <c r="A73" s="68"/>
    </row>
    <row r="74" spans="1:1" ht="12.75" customHeight="1" x14ac:dyDescent="0.2">
      <c r="A74" s="68"/>
    </row>
    <row r="75" spans="1:1" ht="12.75" customHeight="1" x14ac:dyDescent="0.2">
      <c r="A75" s="68"/>
    </row>
    <row r="76" spans="1:1" ht="12.75" customHeight="1" x14ac:dyDescent="0.2">
      <c r="A76" s="68"/>
    </row>
    <row r="77" spans="1:1" ht="12.75" customHeight="1" x14ac:dyDescent="0.2">
      <c r="A77" s="68"/>
    </row>
    <row r="78" spans="1:1" ht="12.75" customHeight="1" x14ac:dyDescent="0.2">
      <c r="A78" s="68"/>
    </row>
    <row r="79" spans="1:1" ht="12.75" customHeight="1" x14ac:dyDescent="0.2">
      <c r="A79" s="68"/>
    </row>
    <row r="80" spans="1:1" ht="12.75" customHeight="1" x14ac:dyDescent="0.2">
      <c r="A80" s="68"/>
    </row>
    <row r="81" spans="1:1" ht="12.75" customHeight="1" x14ac:dyDescent="0.2">
      <c r="A81" s="68"/>
    </row>
    <row r="82" spans="1:1" ht="12.75" customHeight="1" x14ac:dyDescent="0.2">
      <c r="A82" s="68"/>
    </row>
    <row r="83" spans="1:1" ht="12.75" customHeight="1" x14ac:dyDescent="0.2">
      <c r="A83" s="68"/>
    </row>
    <row r="84" spans="1:1" ht="12.75" customHeight="1" x14ac:dyDescent="0.2">
      <c r="A84" s="68"/>
    </row>
    <row r="85" spans="1:1" ht="12.75" customHeight="1" x14ac:dyDescent="0.2">
      <c r="A85" s="68"/>
    </row>
    <row r="86" spans="1:1" ht="12.75" customHeight="1" x14ac:dyDescent="0.2">
      <c r="A86" s="68"/>
    </row>
    <row r="87" spans="1:1" ht="12.75" customHeight="1" x14ac:dyDescent="0.2">
      <c r="A87" s="68"/>
    </row>
    <row r="88" spans="1:1" ht="12.75" customHeight="1" x14ac:dyDescent="0.2">
      <c r="A88" s="68"/>
    </row>
    <row r="89" spans="1:1" ht="12.75" customHeight="1" x14ac:dyDescent="0.2">
      <c r="A89" s="68"/>
    </row>
    <row r="90" spans="1:1" ht="12.75" customHeight="1" x14ac:dyDescent="0.2">
      <c r="A90" s="68"/>
    </row>
    <row r="91" spans="1:1" ht="12.75" customHeight="1" x14ac:dyDescent="0.2">
      <c r="A91" s="68"/>
    </row>
    <row r="92" spans="1:1" ht="12.75" customHeight="1" x14ac:dyDescent="0.2">
      <c r="A92" s="68"/>
    </row>
    <row r="93" spans="1:1" ht="12.75" customHeight="1" x14ac:dyDescent="0.2">
      <c r="A93" s="68"/>
    </row>
    <row r="94" spans="1:1" ht="12.75" customHeight="1" x14ac:dyDescent="0.2">
      <c r="A94" s="68"/>
    </row>
    <row r="95" spans="1:1" ht="12.75" customHeight="1" x14ac:dyDescent="0.2">
      <c r="A95" s="68"/>
    </row>
    <row r="96" spans="1:1" ht="12.75" customHeight="1" x14ac:dyDescent="0.2">
      <c r="A96" s="68"/>
    </row>
    <row r="97" spans="1:1" ht="12.75" customHeight="1" x14ac:dyDescent="0.2">
      <c r="A97" s="68"/>
    </row>
    <row r="98" spans="1:1" ht="12.75" customHeight="1" x14ac:dyDescent="0.2">
      <c r="A98" s="68"/>
    </row>
    <row r="99" spans="1:1" ht="12.75" customHeight="1" x14ac:dyDescent="0.2">
      <c r="A99" s="68"/>
    </row>
    <row r="100" spans="1:1" ht="12.75" customHeight="1" x14ac:dyDescent="0.2">
      <c r="A100" s="68"/>
    </row>
    <row r="101" spans="1:1" ht="12.75" customHeight="1" x14ac:dyDescent="0.2">
      <c r="A101" s="68"/>
    </row>
    <row r="102" spans="1:1" ht="12.75" customHeight="1" x14ac:dyDescent="0.2">
      <c r="A102" s="68"/>
    </row>
    <row r="103" spans="1:1" ht="12.75" customHeight="1" x14ac:dyDescent="0.2">
      <c r="A103" s="68"/>
    </row>
    <row r="104" spans="1:1" ht="12.75" customHeight="1" x14ac:dyDescent="0.2">
      <c r="A104" s="68"/>
    </row>
    <row r="105" spans="1:1" ht="12.75" customHeight="1" x14ac:dyDescent="0.2">
      <c r="A105" s="68"/>
    </row>
    <row r="106" spans="1:1" ht="12.75" customHeight="1" x14ac:dyDescent="0.2">
      <c r="A106" s="68"/>
    </row>
    <row r="107" spans="1:1" ht="12.75" customHeight="1" x14ac:dyDescent="0.2">
      <c r="A107" s="68"/>
    </row>
    <row r="108" spans="1:1" ht="12.75" customHeight="1" x14ac:dyDescent="0.2">
      <c r="A108" s="68"/>
    </row>
    <row r="109" spans="1:1" ht="12.75" customHeight="1" x14ac:dyDescent="0.2">
      <c r="A109" s="68"/>
    </row>
    <row r="110" spans="1:1" ht="12.75" customHeight="1" x14ac:dyDescent="0.2">
      <c r="A110" s="68"/>
    </row>
    <row r="111" spans="1:1" ht="12.75" customHeight="1" x14ac:dyDescent="0.2">
      <c r="A111" s="68"/>
    </row>
    <row r="112" spans="1:1" ht="12.75" customHeight="1" x14ac:dyDescent="0.2">
      <c r="A112" s="68"/>
    </row>
    <row r="113" spans="1:1" ht="12.75" customHeight="1" x14ac:dyDescent="0.2">
      <c r="A113" s="68"/>
    </row>
    <row r="114" spans="1:1" ht="12.75" customHeight="1" x14ac:dyDescent="0.2">
      <c r="A114" s="68"/>
    </row>
    <row r="115" spans="1:1" ht="12.75" customHeight="1" x14ac:dyDescent="0.2">
      <c r="A115" s="68"/>
    </row>
    <row r="116" spans="1:1" ht="12.75" customHeight="1" x14ac:dyDescent="0.2">
      <c r="A116" s="68"/>
    </row>
    <row r="117" spans="1:1" ht="12.75" customHeight="1" x14ac:dyDescent="0.2">
      <c r="A117" s="68"/>
    </row>
    <row r="118" spans="1:1" ht="12.75" customHeight="1" x14ac:dyDescent="0.2">
      <c r="A118" s="68"/>
    </row>
    <row r="119" spans="1:1" ht="12.75" customHeight="1" x14ac:dyDescent="0.2">
      <c r="A119" s="68"/>
    </row>
    <row r="120" spans="1:1" ht="12.75" customHeight="1" x14ac:dyDescent="0.2">
      <c r="A120" s="68"/>
    </row>
    <row r="121" spans="1:1" ht="12.75" customHeight="1" x14ac:dyDescent="0.2">
      <c r="A121" s="68"/>
    </row>
    <row r="122" spans="1:1" ht="12.75" customHeight="1" x14ac:dyDescent="0.2">
      <c r="A122" s="68"/>
    </row>
    <row r="123" spans="1:1" ht="12.75" customHeight="1" x14ac:dyDescent="0.2">
      <c r="A123" s="68"/>
    </row>
    <row r="124" spans="1:1" ht="12.75" customHeight="1" x14ac:dyDescent="0.2">
      <c r="A124" s="68"/>
    </row>
    <row r="125" spans="1:1" ht="12.75" customHeight="1" x14ac:dyDescent="0.2">
      <c r="A125" s="68"/>
    </row>
    <row r="126" spans="1:1" ht="12.75" customHeight="1" x14ac:dyDescent="0.2">
      <c r="A126" s="68"/>
    </row>
    <row r="127" spans="1:1" ht="12.75" customHeight="1" x14ac:dyDescent="0.2">
      <c r="A127" s="68"/>
    </row>
    <row r="128" spans="1:1" ht="12.75" customHeight="1" x14ac:dyDescent="0.2">
      <c r="A128" s="68"/>
    </row>
    <row r="129" spans="1:1" ht="12.75" customHeight="1" x14ac:dyDescent="0.2">
      <c r="A129" s="68"/>
    </row>
    <row r="130" spans="1:1" ht="12.75" customHeight="1" x14ac:dyDescent="0.2">
      <c r="A130" s="68"/>
    </row>
    <row r="131" spans="1:1" ht="12.75" customHeight="1" x14ac:dyDescent="0.2">
      <c r="A131" s="68"/>
    </row>
    <row r="132" spans="1:1" ht="12.75" customHeight="1" x14ac:dyDescent="0.2">
      <c r="A132" s="68"/>
    </row>
    <row r="133" spans="1:1" ht="12.75" customHeight="1" x14ac:dyDescent="0.2">
      <c r="A133" s="68"/>
    </row>
    <row r="134" spans="1:1" ht="12.75" customHeight="1" x14ac:dyDescent="0.2">
      <c r="A134" s="68"/>
    </row>
    <row r="135" spans="1:1" ht="12.75" customHeight="1" x14ac:dyDescent="0.2">
      <c r="A135" s="68"/>
    </row>
    <row r="136" spans="1:1" ht="12.75" customHeight="1" x14ac:dyDescent="0.2">
      <c r="A136" s="68"/>
    </row>
    <row r="137" spans="1:1" ht="12.75" customHeight="1" x14ac:dyDescent="0.2">
      <c r="A137" s="68"/>
    </row>
    <row r="138" spans="1:1" ht="12.75" customHeight="1" x14ac:dyDescent="0.2">
      <c r="A138" s="68"/>
    </row>
    <row r="139" spans="1:1" ht="12.75" customHeight="1" x14ac:dyDescent="0.2">
      <c r="A139" s="68"/>
    </row>
    <row r="140" spans="1:1" ht="12.75" customHeight="1" x14ac:dyDescent="0.2">
      <c r="A140" s="68"/>
    </row>
    <row r="141" spans="1:1" ht="12.75" customHeight="1" x14ac:dyDescent="0.2">
      <c r="A141" s="68"/>
    </row>
    <row r="142" spans="1:1" ht="12.75" customHeight="1" x14ac:dyDescent="0.2">
      <c r="A142" s="68"/>
    </row>
    <row r="143" spans="1:1" ht="12.75" customHeight="1" x14ac:dyDescent="0.2">
      <c r="A143" s="68"/>
    </row>
    <row r="144" spans="1:1" ht="12.75" customHeight="1" x14ac:dyDescent="0.2">
      <c r="A144" s="68"/>
    </row>
    <row r="145" spans="1:1" ht="12.75" customHeight="1" x14ac:dyDescent="0.2">
      <c r="A145" s="68"/>
    </row>
    <row r="146" spans="1:1" ht="12.75" customHeight="1" x14ac:dyDescent="0.2">
      <c r="A146" s="68"/>
    </row>
    <row r="147" spans="1:1" ht="12.75" customHeight="1" x14ac:dyDescent="0.2">
      <c r="A147" s="68"/>
    </row>
    <row r="148" spans="1:1" ht="12.75" customHeight="1" x14ac:dyDescent="0.2">
      <c r="A148" s="68"/>
    </row>
    <row r="149" spans="1:1" ht="12.75" customHeight="1" x14ac:dyDescent="0.2">
      <c r="A149" s="68"/>
    </row>
    <row r="150" spans="1:1" ht="12.75" customHeight="1" x14ac:dyDescent="0.2">
      <c r="A150" s="68"/>
    </row>
    <row r="151" spans="1:1" ht="12.75" customHeight="1" x14ac:dyDescent="0.2">
      <c r="A151" s="68"/>
    </row>
    <row r="152" spans="1:1" ht="12.75" customHeight="1" x14ac:dyDescent="0.2">
      <c r="A152" s="68"/>
    </row>
    <row r="153" spans="1:1" ht="12.75" customHeight="1" x14ac:dyDescent="0.2">
      <c r="A153" s="68"/>
    </row>
    <row r="154" spans="1:1" ht="12.75" customHeight="1" x14ac:dyDescent="0.2">
      <c r="A154" s="68"/>
    </row>
    <row r="155" spans="1:1" ht="12.75" customHeight="1" x14ac:dyDescent="0.2">
      <c r="A155" s="68"/>
    </row>
    <row r="156" spans="1:1" ht="12.75" customHeight="1" x14ac:dyDescent="0.2">
      <c r="A156" s="68"/>
    </row>
    <row r="157" spans="1:1" ht="12.75" customHeight="1" x14ac:dyDescent="0.2">
      <c r="A157" s="68"/>
    </row>
    <row r="158" spans="1:1" ht="12.75" customHeight="1" x14ac:dyDescent="0.2">
      <c r="A158" s="68"/>
    </row>
    <row r="159" spans="1:1" ht="12.75" customHeight="1" x14ac:dyDescent="0.2">
      <c r="A159" s="68"/>
    </row>
    <row r="160" spans="1:1" ht="12.75" customHeight="1" x14ac:dyDescent="0.2">
      <c r="A160" s="68"/>
    </row>
    <row r="161" spans="1:1" ht="12.75" customHeight="1" x14ac:dyDescent="0.2">
      <c r="A161" s="68"/>
    </row>
    <row r="162" spans="1:1" ht="12.75" customHeight="1" x14ac:dyDescent="0.2">
      <c r="A162" s="68"/>
    </row>
    <row r="163" spans="1:1" ht="12.75" customHeight="1" x14ac:dyDescent="0.2">
      <c r="A163" s="68"/>
    </row>
    <row r="164" spans="1:1" ht="12.75" customHeight="1" x14ac:dyDescent="0.2">
      <c r="A164" s="68"/>
    </row>
    <row r="165" spans="1:1" ht="12.75" customHeight="1" x14ac:dyDescent="0.2">
      <c r="A165" s="68"/>
    </row>
    <row r="166" spans="1:1" ht="12.75" customHeight="1" x14ac:dyDescent="0.2">
      <c r="A166" s="68"/>
    </row>
    <row r="167" spans="1:1" ht="12.75" customHeight="1" x14ac:dyDescent="0.2">
      <c r="A167" s="68"/>
    </row>
    <row r="168" spans="1:1" ht="12.75" customHeight="1" x14ac:dyDescent="0.2">
      <c r="A168" s="68"/>
    </row>
    <row r="169" spans="1:1" ht="12.75" customHeight="1" x14ac:dyDescent="0.2">
      <c r="A169" s="68"/>
    </row>
    <row r="170" spans="1:1" ht="12.75" customHeight="1" x14ac:dyDescent="0.2">
      <c r="A170" s="68"/>
    </row>
    <row r="171" spans="1:1" ht="12.75" customHeight="1" x14ac:dyDescent="0.2">
      <c r="A171" s="68"/>
    </row>
    <row r="172" spans="1:1" ht="12.75" customHeight="1" x14ac:dyDescent="0.2">
      <c r="A172" s="68"/>
    </row>
    <row r="173" spans="1:1" ht="12.75" customHeight="1" x14ac:dyDescent="0.2">
      <c r="A173" s="68"/>
    </row>
    <row r="174" spans="1:1" ht="12.75" customHeight="1" x14ac:dyDescent="0.2">
      <c r="A174" s="68"/>
    </row>
    <row r="175" spans="1:1" ht="12.75" customHeight="1" x14ac:dyDescent="0.2">
      <c r="A175" s="68"/>
    </row>
    <row r="176" spans="1:1" ht="12.75" customHeight="1" x14ac:dyDescent="0.2">
      <c r="A176" s="68"/>
    </row>
    <row r="177" spans="1:1" ht="12.75" customHeight="1" x14ac:dyDescent="0.2">
      <c r="A177" s="68"/>
    </row>
    <row r="178" spans="1:1" ht="12.75" customHeight="1" x14ac:dyDescent="0.2">
      <c r="A178" s="68"/>
    </row>
    <row r="179" spans="1:1" ht="12.75" customHeight="1" x14ac:dyDescent="0.2">
      <c r="A179" s="68"/>
    </row>
    <row r="180" spans="1:1" ht="12.75" customHeight="1" x14ac:dyDescent="0.2">
      <c r="A180" s="68"/>
    </row>
    <row r="181" spans="1:1" ht="12.75" customHeight="1" x14ac:dyDescent="0.2">
      <c r="A181" s="68"/>
    </row>
    <row r="182" spans="1:1" ht="12.75" customHeight="1" x14ac:dyDescent="0.2">
      <c r="A182" s="68"/>
    </row>
    <row r="183" spans="1:1" ht="12.75" customHeight="1" x14ac:dyDescent="0.2">
      <c r="A183" s="68"/>
    </row>
    <row r="184" spans="1:1" ht="12.75" customHeight="1" x14ac:dyDescent="0.2">
      <c r="A184" s="68"/>
    </row>
    <row r="185" spans="1:1" ht="12.75" customHeight="1" x14ac:dyDescent="0.2">
      <c r="A185" s="68"/>
    </row>
    <row r="186" spans="1:1" ht="12.75" customHeight="1" x14ac:dyDescent="0.2">
      <c r="A186" s="68"/>
    </row>
    <row r="187" spans="1:1" ht="12.75" customHeight="1" x14ac:dyDescent="0.2">
      <c r="A187" s="68"/>
    </row>
    <row r="188" spans="1:1" ht="12.75" customHeight="1" x14ac:dyDescent="0.2">
      <c r="A188" s="68"/>
    </row>
    <row r="189" spans="1:1" ht="12.75" customHeight="1" x14ac:dyDescent="0.2">
      <c r="A189" s="68"/>
    </row>
    <row r="190" spans="1:1" ht="12.75" customHeight="1" x14ac:dyDescent="0.2">
      <c r="A190" s="68"/>
    </row>
    <row r="191" spans="1:1" ht="12.75" customHeight="1" x14ac:dyDescent="0.2">
      <c r="A191" s="68"/>
    </row>
    <row r="192" spans="1:1" ht="12.75" customHeight="1" x14ac:dyDescent="0.2">
      <c r="A192" s="68"/>
    </row>
    <row r="193" spans="1:1" ht="12.75" customHeight="1" x14ac:dyDescent="0.2">
      <c r="A193" s="68"/>
    </row>
    <row r="194" spans="1:1" ht="12.75" customHeight="1" x14ac:dyDescent="0.2">
      <c r="A194" s="68"/>
    </row>
    <row r="195" spans="1:1" ht="12.75" customHeight="1" x14ac:dyDescent="0.2">
      <c r="A195" s="68"/>
    </row>
    <row r="196" spans="1:1" ht="12.75" customHeight="1" x14ac:dyDescent="0.2">
      <c r="A196" s="68"/>
    </row>
    <row r="197" spans="1:1" ht="12.75" customHeight="1" x14ac:dyDescent="0.2">
      <c r="A197" s="68"/>
    </row>
    <row r="198" spans="1:1" ht="12.75" customHeight="1" x14ac:dyDescent="0.2">
      <c r="A198" s="68"/>
    </row>
    <row r="199" spans="1:1" ht="12.75" customHeight="1" x14ac:dyDescent="0.2">
      <c r="A199" s="68"/>
    </row>
    <row r="200" spans="1:1" ht="12.75" customHeight="1" x14ac:dyDescent="0.2">
      <c r="A200" s="68"/>
    </row>
    <row r="201" spans="1:1" ht="12.75" customHeight="1" x14ac:dyDescent="0.2">
      <c r="A201" s="68"/>
    </row>
    <row r="202" spans="1:1" ht="12.75" customHeight="1" x14ac:dyDescent="0.2">
      <c r="A202" s="68"/>
    </row>
    <row r="203" spans="1:1" ht="12.75" customHeight="1" x14ac:dyDescent="0.2">
      <c r="A203" s="68"/>
    </row>
    <row r="204" spans="1:1" ht="12.75" customHeight="1" x14ac:dyDescent="0.2">
      <c r="A204" s="68"/>
    </row>
    <row r="205" spans="1:1" ht="12.75" customHeight="1" x14ac:dyDescent="0.2">
      <c r="A205" s="68"/>
    </row>
    <row r="206" spans="1:1" ht="12.75" customHeight="1" x14ac:dyDescent="0.2">
      <c r="A206" s="68"/>
    </row>
    <row r="207" spans="1:1" ht="12.75" customHeight="1" x14ac:dyDescent="0.2">
      <c r="A207" s="68"/>
    </row>
    <row r="208" spans="1:1" ht="12.75" customHeight="1" x14ac:dyDescent="0.2">
      <c r="A208" s="68"/>
    </row>
    <row r="209" spans="1:1" ht="12.75" customHeight="1" x14ac:dyDescent="0.2">
      <c r="A209" s="68"/>
    </row>
    <row r="210" spans="1:1" ht="12.75" customHeight="1" x14ac:dyDescent="0.2">
      <c r="A210" s="68"/>
    </row>
    <row r="211" spans="1:1" ht="12.75" customHeight="1" x14ac:dyDescent="0.2">
      <c r="A211" s="68"/>
    </row>
    <row r="212" spans="1:1" ht="12.75" customHeight="1" x14ac:dyDescent="0.2">
      <c r="A212" s="68"/>
    </row>
    <row r="213" spans="1:1" ht="12.75" customHeight="1" x14ac:dyDescent="0.2">
      <c r="A213" s="68"/>
    </row>
    <row r="214" spans="1:1" ht="12.75" customHeight="1" x14ac:dyDescent="0.2">
      <c r="A214" s="68"/>
    </row>
    <row r="215" spans="1:1" ht="12.75" customHeight="1" x14ac:dyDescent="0.2">
      <c r="A215" s="68"/>
    </row>
    <row r="216" spans="1:1" ht="12.75" customHeight="1" x14ac:dyDescent="0.2">
      <c r="A216" s="68"/>
    </row>
    <row r="217" spans="1:1" ht="12.75" customHeight="1" x14ac:dyDescent="0.2">
      <c r="A217" s="68"/>
    </row>
    <row r="218" spans="1:1" ht="12.75" customHeight="1" x14ac:dyDescent="0.2">
      <c r="A218" s="68"/>
    </row>
    <row r="219" spans="1:1" ht="12.75" customHeight="1" x14ac:dyDescent="0.2">
      <c r="A219" s="68"/>
    </row>
    <row r="220" spans="1:1" ht="12.75" customHeight="1" x14ac:dyDescent="0.2">
      <c r="A220" s="68"/>
    </row>
    <row r="221" spans="1:1" ht="12.75" customHeight="1" x14ac:dyDescent="0.2">
      <c r="A221" s="68"/>
    </row>
    <row r="222" spans="1:1" ht="12.75" customHeight="1" x14ac:dyDescent="0.2">
      <c r="A222" s="68"/>
    </row>
    <row r="223" spans="1:1" ht="12.75" customHeight="1" x14ac:dyDescent="0.2">
      <c r="A223" s="68"/>
    </row>
    <row r="224" spans="1:1" ht="12.75" customHeight="1" x14ac:dyDescent="0.2">
      <c r="A224" s="68"/>
    </row>
    <row r="225" spans="1:1" ht="12.75" customHeight="1" x14ac:dyDescent="0.2">
      <c r="A225" s="68"/>
    </row>
    <row r="226" spans="1:1" ht="12.75" customHeight="1" x14ac:dyDescent="0.2">
      <c r="A226" s="68"/>
    </row>
    <row r="227" spans="1:1" ht="12.75" customHeight="1" x14ac:dyDescent="0.2">
      <c r="A227" s="68"/>
    </row>
    <row r="228" spans="1:1" ht="12.75" customHeight="1" x14ac:dyDescent="0.2">
      <c r="A228" s="68"/>
    </row>
    <row r="229" spans="1:1" ht="12.75" customHeight="1" x14ac:dyDescent="0.2">
      <c r="A229" s="68"/>
    </row>
    <row r="230" spans="1:1" ht="12.75" customHeight="1" x14ac:dyDescent="0.2">
      <c r="A230" s="68"/>
    </row>
    <row r="231" spans="1:1" ht="12.75" customHeight="1" x14ac:dyDescent="0.2">
      <c r="A231" s="68"/>
    </row>
    <row r="232" spans="1:1" ht="12.75" customHeight="1" x14ac:dyDescent="0.2">
      <c r="A232" s="68"/>
    </row>
    <row r="233" spans="1:1" ht="12.75" customHeight="1" x14ac:dyDescent="0.2">
      <c r="A233" s="68"/>
    </row>
    <row r="234" spans="1:1" ht="12.75" customHeight="1" x14ac:dyDescent="0.2">
      <c r="A234" s="68"/>
    </row>
    <row r="235" spans="1:1" ht="12.75" customHeight="1" x14ac:dyDescent="0.2">
      <c r="A235" s="68"/>
    </row>
    <row r="236" spans="1:1" ht="12.75" customHeight="1" x14ac:dyDescent="0.2">
      <c r="A236" s="68"/>
    </row>
    <row r="237" spans="1:1" ht="12.75" customHeight="1" x14ac:dyDescent="0.2">
      <c r="A237" s="68"/>
    </row>
    <row r="238" spans="1:1" ht="12.75" customHeight="1" x14ac:dyDescent="0.2">
      <c r="A238" s="68"/>
    </row>
    <row r="239" spans="1:1" ht="12.75" customHeight="1" x14ac:dyDescent="0.2">
      <c r="A239" s="68"/>
    </row>
    <row r="240" spans="1:1" ht="12.75" customHeight="1" x14ac:dyDescent="0.2">
      <c r="A240" s="68"/>
    </row>
    <row r="241" spans="1:1" ht="12.75" customHeight="1" x14ac:dyDescent="0.2">
      <c r="A241" s="68"/>
    </row>
    <row r="242" spans="1:1" ht="12.75" customHeight="1" x14ac:dyDescent="0.2">
      <c r="A242" s="68"/>
    </row>
    <row r="243" spans="1:1" ht="12.75" customHeight="1" x14ac:dyDescent="0.2">
      <c r="A243" s="68"/>
    </row>
    <row r="244" spans="1:1" ht="12.75" customHeight="1" x14ac:dyDescent="0.2">
      <c r="A244" s="68"/>
    </row>
    <row r="245" spans="1:1" ht="12.75" customHeight="1" x14ac:dyDescent="0.2">
      <c r="A245" s="68"/>
    </row>
    <row r="246" spans="1:1" ht="12.75" customHeight="1" x14ac:dyDescent="0.2">
      <c r="A246" s="68"/>
    </row>
    <row r="247" spans="1:1" ht="12.75" customHeight="1" x14ac:dyDescent="0.2">
      <c r="A247" s="68"/>
    </row>
    <row r="248" spans="1:1" ht="12.75" customHeight="1" x14ac:dyDescent="0.2">
      <c r="A248" s="68"/>
    </row>
    <row r="249" spans="1:1" ht="12.75" customHeight="1" x14ac:dyDescent="0.2">
      <c r="A249" s="68"/>
    </row>
    <row r="250" spans="1:1" ht="12.75" customHeight="1" x14ac:dyDescent="0.2">
      <c r="A250" s="68"/>
    </row>
    <row r="251" spans="1:1" ht="12.75" customHeight="1" x14ac:dyDescent="0.2">
      <c r="A251" s="68"/>
    </row>
    <row r="252" spans="1:1" ht="12.75" customHeight="1" x14ac:dyDescent="0.2">
      <c r="A252" s="68"/>
    </row>
    <row r="253" spans="1:1" ht="12.75" customHeight="1" x14ac:dyDescent="0.2">
      <c r="A253" s="68"/>
    </row>
    <row r="254" spans="1:1" ht="12.75" customHeight="1" x14ac:dyDescent="0.2">
      <c r="A254" s="68"/>
    </row>
    <row r="255" spans="1:1" ht="12.75" customHeight="1" x14ac:dyDescent="0.2">
      <c r="A255" s="68"/>
    </row>
    <row r="256" spans="1:1" ht="12.75" customHeight="1" x14ac:dyDescent="0.2">
      <c r="A256" s="68"/>
    </row>
    <row r="257" spans="1:1" ht="12.75" customHeight="1" x14ac:dyDescent="0.2">
      <c r="A257" s="68"/>
    </row>
    <row r="258" spans="1:1" ht="12.75" customHeight="1" x14ac:dyDescent="0.2">
      <c r="A258" s="68"/>
    </row>
    <row r="259" spans="1:1" ht="12.75" customHeight="1" x14ac:dyDescent="0.2">
      <c r="A259" s="68"/>
    </row>
    <row r="260" spans="1:1" ht="12.75" customHeight="1" x14ac:dyDescent="0.2">
      <c r="A260" s="68"/>
    </row>
    <row r="261" spans="1:1" ht="12.75" customHeight="1" x14ac:dyDescent="0.2">
      <c r="A261" s="68"/>
    </row>
    <row r="262" spans="1:1" ht="12.75" customHeight="1" x14ac:dyDescent="0.2">
      <c r="A262" s="68"/>
    </row>
    <row r="263" spans="1:1" ht="12.75" customHeight="1" x14ac:dyDescent="0.2">
      <c r="A263" s="68"/>
    </row>
    <row r="264" spans="1:1" ht="12.75" customHeight="1" x14ac:dyDescent="0.2">
      <c r="A264" s="68"/>
    </row>
    <row r="265" spans="1:1" ht="12.75" customHeight="1" x14ac:dyDescent="0.2">
      <c r="A265" s="68"/>
    </row>
    <row r="266" spans="1:1" ht="12.75" customHeight="1" x14ac:dyDescent="0.2">
      <c r="A266" s="68"/>
    </row>
    <row r="267" spans="1:1" ht="12.75" customHeight="1" x14ac:dyDescent="0.2">
      <c r="A267" s="68"/>
    </row>
    <row r="268" spans="1:1" ht="12.75" customHeight="1" x14ac:dyDescent="0.2">
      <c r="A268" s="68"/>
    </row>
    <row r="269" spans="1:1" ht="12.75" customHeight="1" x14ac:dyDescent="0.2">
      <c r="A269" s="68"/>
    </row>
    <row r="270" spans="1:1" ht="12.75" customHeight="1" x14ac:dyDescent="0.2">
      <c r="A270" s="68"/>
    </row>
    <row r="271" spans="1:1" ht="12.75" customHeight="1" x14ac:dyDescent="0.2">
      <c r="A271" s="68"/>
    </row>
    <row r="272" spans="1:1" ht="12.75" customHeight="1" x14ac:dyDescent="0.2">
      <c r="A272" s="68"/>
    </row>
    <row r="273" spans="1:1" ht="12.75" customHeight="1" x14ac:dyDescent="0.2">
      <c r="A273" s="68"/>
    </row>
    <row r="274" spans="1:1" ht="12.75" customHeight="1" x14ac:dyDescent="0.2">
      <c r="A274" s="68"/>
    </row>
    <row r="275" spans="1:1" ht="12.75" customHeight="1" x14ac:dyDescent="0.2">
      <c r="A275" s="68"/>
    </row>
    <row r="276" spans="1:1" ht="12.75" customHeight="1" x14ac:dyDescent="0.2">
      <c r="A276" s="68"/>
    </row>
    <row r="277" spans="1:1" ht="12.75" customHeight="1" x14ac:dyDescent="0.2">
      <c r="A277" s="68"/>
    </row>
    <row r="278" spans="1:1" ht="12.75" customHeight="1" x14ac:dyDescent="0.2">
      <c r="A278" s="68"/>
    </row>
    <row r="279" spans="1:1" ht="12.75" customHeight="1" x14ac:dyDescent="0.2">
      <c r="A279" s="68"/>
    </row>
    <row r="280" spans="1:1" ht="12.75" customHeight="1" x14ac:dyDescent="0.2">
      <c r="A280" s="68"/>
    </row>
    <row r="281" spans="1:1" ht="12.75" customHeight="1" x14ac:dyDescent="0.2">
      <c r="A281" s="68"/>
    </row>
    <row r="282" spans="1:1" ht="12.75" customHeight="1" x14ac:dyDescent="0.2">
      <c r="A282" s="68"/>
    </row>
    <row r="283" spans="1:1" ht="12.75" customHeight="1" x14ac:dyDescent="0.2">
      <c r="A283" s="68"/>
    </row>
    <row r="284" spans="1:1" ht="12.75" customHeight="1" x14ac:dyDescent="0.2">
      <c r="A284" s="68"/>
    </row>
    <row r="285" spans="1:1" ht="12.75" customHeight="1" x14ac:dyDescent="0.2">
      <c r="A285" s="68"/>
    </row>
    <row r="286" spans="1:1" ht="12.75" customHeight="1" x14ac:dyDescent="0.2">
      <c r="A286" s="68"/>
    </row>
    <row r="287" spans="1:1" ht="12.75" customHeight="1" x14ac:dyDescent="0.2">
      <c r="A287" s="68"/>
    </row>
    <row r="288" spans="1:1" ht="12.75" customHeight="1" x14ac:dyDescent="0.2">
      <c r="A288" s="68"/>
    </row>
    <row r="289" spans="1:1" ht="12.75" customHeight="1" x14ac:dyDescent="0.2">
      <c r="A289" s="68"/>
    </row>
    <row r="290" spans="1:1" ht="12.75" customHeight="1" x14ac:dyDescent="0.2">
      <c r="A290" s="68"/>
    </row>
    <row r="291" spans="1:1" ht="12.75" customHeight="1" x14ac:dyDescent="0.2">
      <c r="A291" s="68"/>
    </row>
    <row r="292" spans="1:1" ht="12.75" customHeight="1" x14ac:dyDescent="0.2">
      <c r="A292" s="68"/>
    </row>
    <row r="293" spans="1:1" ht="12.75" customHeight="1" x14ac:dyDescent="0.2">
      <c r="A293" s="68"/>
    </row>
    <row r="294" spans="1:1" ht="12.75" customHeight="1" x14ac:dyDescent="0.2">
      <c r="A294" s="68"/>
    </row>
    <row r="295" spans="1:1" ht="12.75" customHeight="1" x14ac:dyDescent="0.2">
      <c r="A295" s="68"/>
    </row>
    <row r="296" spans="1:1" ht="12.75" customHeight="1" x14ac:dyDescent="0.2">
      <c r="A296" s="68"/>
    </row>
    <row r="297" spans="1:1" ht="12.75" customHeight="1" x14ac:dyDescent="0.2">
      <c r="A297" s="68"/>
    </row>
    <row r="298" spans="1:1" ht="12.75" customHeight="1" x14ac:dyDescent="0.2">
      <c r="A298" s="68"/>
    </row>
    <row r="299" spans="1:1" ht="12.75" customHeight="1" x14ac:dyDescent="0.2">
      <c r="A299" s="68"/>
    </row>
    <row r="300" spans="1:1" ht="12.75" customHeight="1" x14ac:dyDescent="0.2">
      <c r="A300" s="68"/>
    </row>
    <row r="301" spans="1:1" ht="12.75" customHeight="1" x14ac:dyDescent="0.2">
      <c r="A301" s="68"/>
    </row>
    <row r="302" spans="1:1" ht="12.75" customHeight="1" x14ac:dyDescent="0.2">
      <c r="A302" s="68"/>
    </row>
    <row r="303" spans="1:1" ht="12.75" customHeight="1" x14ac:dyDescent="0.2">
      <c r="A303" s="68"/>
    </row>
    <row r="304" spans="1:1" ht="12.75" customHeight="1" x14ac:dyDescent="0.2">
      <c r="A304" s="68"/>
    </row>
    <row r="305" spans="1:1" ht="12.75" customHeight="1" x14ac:dyDescent="0.2">
      <c r="A305" s="68"/>
    </row>
    <row r="306" spans="1:1" ht="12.75" customHeight="1" x14ac:dyDescent="0.2">
      <c r="A306" s="68"/>
    </row>
    <row r="307" spans="1:1" ht="12.75" customHeight="1" x14ac:dyDescent="0.2">
      <c r="A307" s="68"/>
    </row>
    <row r="308" spans="1:1" ht="12.75" customHeight="1" x14ac:dyDescent="0.2">
      <c r="A308" s="68"/>
    </row>
    <row r="309" spans="1:1" ht="12.75" customHeight="1" x14ac:dyDescent="0.2">
      <c r="A309" s="68"/>
    </row>
    <row r="310" spans="1:1" ht="12.75" customHeight="1" x14ac:dyDescent="0.2">
      <c r="A310" s="68"/>
    </row>
    <row r="311" spans="1:1" ht="12.75" customHeight="1" x14ac:dyDescent="0.2">
      <c r="A311" s="68"/>
    </row>
    <row r="312" spans="1:1" ht="12.75" customHeight="1" x14ac:dyDescent="0.2">
      <c r="A312" s="68"/>
    </row>
    <row r="313" spans="1:1" ht="12.75" customHeight="1" x14ac:dyDescent="0.2">
      <c r="A313" s="68"/>
    </row>
    <row r="314" spans="1:1" ht="12.75" customHeight="1" x14ac:dyDescent="0.2">
      <c r="A314" s="68"/>
    </row>
    <row r="315" spans="1:1" ht="12.75" customHeight="1" x14ac:dyDescent="0.2">
      <c r="A315" s="68"/>
    </row>
    <row r="316" spans="1:1" ht="12.75" customHeight="1" x14ac:dyDescent="0.2">
      <c r="A316" s="68"/>
    </row>
    <row r="317" spans="1:1" ht="12.75" customHeight="1" x14ac:dyDescent="0.2">
      <c r="A317" s="68"/>
    </row>
    <row r="318" spans="1:1" ht="12.75" customHeight="1" x14ac:dyDescent="0.2">
      <c r="A318" s="68"/>
    </row>
    <row r="319" spans="1:1" ht="12.75" customHeight="1" x14ac:dyDescent="0.2">
      <c r="A319" s="68"/>
    </row>
    <row r="320" spans="1:1" ht="12.75" customHeight="1" x14ac:dyDescent="0.2">
      <c r="A320" s="68"/>
    </row>
    <row r="321" spans="1:1" ht="12.75" customHeight="1" x14ac:dyDescent="0.2">
      <c r="A321" s="68"/>
    </row>
    <row r="322" spans="1:1" ht="12.75" customHeight="1" x14ac:dyDescent="0.2">
      <c r="A322" s="68"/>
    </row>
    <row r="323" spans="1:1" ht="12.75" customHeight="1" x14ac:dyDescent="0.2">
      <c r="A323" s="68"/>
    </row>
    <row r="324" spans="1:1" ht="12.75" customHeight="1" x14ac:dyDescent="0.2">
      <c r="A324" s="68"/>
    </row>
    <row r="325" spans="1:1" ht="12.75" customHeight="1" x14ac:dyDescent="0.2">
      <c r="A325" s="68"/>
    </row>
    <row r="326" spans="1:1" ht="12.75" customHeight="1" x14ac:dyDescent="0.2">
      <c r="A326" s="68"/>
    </row>
    <row r="327" spans="1:1" ht="12.75" customHeight="1" x14ac:dyDescent="0.2">
      <c r="A327" s="68"/>
    </row>
    <row r="328" spans="1:1" ht="12.75" customHeight="1" x14ac:dyDescent="0.2">
      <c r="A328" s="68"/>
    </row>
    <row r="329" spans="1:1" ht="12.75" customHeight="1" x14ac:dyDescent="0.2">
      <c r="A329" s="68"/>
    </row>
    <row r="330" spans="1:1" ht="12.75" customHeight="1" x14ac:dyDescent="0.2">
      <c r="A330" s="68"/>
    </row>
    <row r="331" spans="1:1" ht="12.75" customHeight="1" x14ac:dyDescent="0.2">
      <c r="A331" s="68"/>
    </row>
    <row r="332" spans="1:1" ht="12.75" customHeight="1" x14ac:dyDescent="0.2">
      <c r="A332" s="68"/>
    </row>
    <row r="333" spans="1:1" ht="12.75" customHeight="1" x14ac:dyDescent="0.2">
      <c r="A333" s="68"/>
    </row>
    <row r="334" spans="1:1" ht="12.75" customHeight="1" x14ac:dyDescent="0.2">
      <c r="A334" s="68"/>
    </row>
    <row r="335" spans="1:1" ht="12.75" customHeight="1" x14ac:dyDescent="0.2">
      <c r="A335" s="68"/>
    </row>
    <row r="336" spans="1:1" ht="12.75" customHeight="1" x14ac:dyDescent="0.2">
      <c r="A336" s="68"/>
    </row>
    <row r="337" spans="1:1" ht="12.75" customHeight="1" x14ac:dyDescent="0.2">
      <c r="A337" s="68"/>
    </row>
    <row r="338" spans="1:1" ht="12.75" customHeight="1" x14ac:dyDescent="0.2">
      <c r="A338" s="68"/>
    </row>
    <row r="339" spans="1:1" ht="12.75" customHeight="1" x14ac:dyDescent="0.2">
      <c r="A339" s="68"/>
    </row>
    <row r="340" spans="1:1" ht="12.75" customHeight="1" x14ac:dyDescent="0.2">
      <c r="A340" s="68"/>
    </row>
    <row r="341" spans="1:1" ht="12.75" customHeight="1" x14ac:dyDescent="0.2">
      <c r="A341" s="68"/>
    </row>
    <row r="342" spans="1:1" ht="12.75" customHeight="1" x14ac:dyDescent="0.2">
      <c r="A342" s="68"/>
    </row>
    <row r="343" spans="1:1" ht="12.75" customHeight="1" x14ac:dyDescent="0.2">
      <c r="A343" s="68"/>
    </row>
    <row r="344" spans="1:1" ht="12.75" customHeight="1" x14ac:dyDescent="0.2">
      <c r="A344" s="68"/>
    </row>
    <row r="345" spans="1:1" ht="12.75" customHeight="1" x14ac:dyDescent="0.2">
      <c r="A345" s="68"/>
    </row>
    <row r="346" spans="1:1" ht="12.75" customHeight="1" x14ac:dyDescent="0.2">
      <c r="A346" s="68"/>
    </row>
    <row r="347" spans="1:1" ht="12.75" customHeight="1" x14ac:dyDescent="0.2">
      <c r="A347" s="68"/>
    </row>
    <row r="348" spans="1:1" ht="12.75" customHeight="1" x14ac:dyDescent="0.2">
      <c r="A348" s="68"/>
    </row>
    <row r="349" spans="1:1" ht="12.75" customHeight="1" x14ac:dyDescent="0.2">
      <c r="A349" s="68"/>
    </row>
    <row r="350" spans="1:1" ht="12.75" customHeight="1" x14ac:dyDescent="0.2">
      <c r="A350" s="68"/>
    </row>
    <row r="351" spans="1:1" ht="12.75" customHeight="1" x14ac:dyDescent="0.2">
      <c r="A351" s="68"/>
    </row>
    <row r="352" spans="1:1" ht="12.75" customHeight="1" x14ac:dyDescent="0.2">
      <c r="A352" s="68"/>
    </row>
    <row r="353" spans="1:1" ht="12.75" customHeight="1" x14ac:dyDescent="0.2">
      <c r="A353" s="68"/>
    </row>
    <row r="354" spans="1:1" ht="12.75" customHeight="1" x14ac:dyDescent="0.2">
      <c r="A354" s="68"/>
    </row>
    <row r="355" spans="1:1" ht="12.75" customHeight="1" x14ac:dyDescent="0.2">
      <c r="A355" s="68"/>
    </row>
    <row r="356" spans="1:1" ht="12.75" customHeight="1" x14ac:dyDescent="0.2">
      <c r="A356" s="68"/>
    </row>
    <row r="357" spans="1:1" ht="12.75" customHeight="1" x14ac:dyDescent="0.2">
      <c r="A357" s="68"/>
    </row>
    <row r="358" spans="1:1" ht="12.75" customHeight="1" x14ac:dyDescent="0.2">
      <c r="A358" s="68"/>
    </row>
    <row r="359" spans="1:1" ht="12.75" customHeight="1" x14ac:dyDescent="0.2">
      <c r="A359" s="68"/>
    </row>
    <row r="360" spans="1:1" ht="12.75" customHeight="1" x14ac:dyDescent="0.2">
      <c r="A360" s="68"/>
    </row>
    <row r="361" spans="1:1" ht="12.75" customHeight="1" x14ac:dyDescent="0.2">
      <c r="A361" s="68"/>
    </row>
    <row r="362" spans="1:1" ht="12.75" customHeight="1" x14ac:dyDescent="0.2">
      <c r="A362" s="68"/>
    </row>
    <row r="363" spans="1:1" ht="12.75" customHeight="1" x14ac:dyDescent="0.2">
      <c r="A363" s="68"/>
    </row>
    <row r="364" spans="1:1" ht="12.75" customHeight="1" x14ac:dyDescent="0.2">
      <c r="A364" s="68"/>
    </row>
    <row r="365" spans="1:1" ht="12.75" customHeight="1" x14ac:dyDescent="0.2">
      <c r="A365" s="68"/>
    </row>
    <row r="366" spans="1:1" ht="12.75" customHeight="1" x14ac:dyDescent="0.2">
      <c r="A366" s="68"/>
    </row>
    <row r="367" spans="1:1" ht="12.75" customHeight="1" x14ac:dyDescent="0.2">
      <c r="A367" s="68"/>
    </row>
    <row r="368" spans="1:1" ht="12.75" customHeight="1" x14ac:dyDescent="0.2">
      <c r="A368" s="68"/>
    </row>
    <row r="369" spans="1:1" ht="12.75" customHeight="1" x14ac:dyDescent="0.2">
      <c r="A369" s="68"/>
    </row>
    <row r="370" spans="1:1" ht="12.75" customHeight="1" x14ac:dyDescent="0.2">
      <c r="A370" s="68"/>
    </row>
    <row r="371" spans="1:1" ht="12.75" customHeight="1" x14ac:dyDescent="0.2">
      <c r="A371" s="68"/>
    </row>
    <row r="372" spans="1:1" ht="12.75" customHeight="1" x14ac:dyDescent="0.2">
      <c r="A372" s="68"/>
    </row>
    <row r="373" spans="1:1" ht="12.75" customHeight="1" x14ac:dyDescent="0.2">
      <c r="A373" s="68"/>
    </row>
    <row r="374" spans="1:1" ht="12.75" customHeight="1" x14ac:dyDescent="0.2">
      <c r="A374" s="68"/>
    </row>
    <row r="375" spans="1:1" ht="12.75" customHeight="1" x14ac:dyDescent="0.2">
      <c r="A375" s="68"/>
    </row>
    <row r="376" spans="1:1" ht="12.75" customHeight="1" x14ac:dyDescent="0.2">
      <c r="A376" s="68"/>
    </row>
    <row r="377" spans="1:1" ht="12.75" customHeight="1" x14ac:dyDescent="0.2">
      <c r="A377" s="68"/>
    </row>
    <row r="378" spans="1:1" ht="12.75" customHeight="1" x14ac:dyDescent="0.2">
      <c r="A378" s="68"/>
    </row>
    <row r="379" spans="1:1" ht="12.75" customHeight="1" x14ac:dyDescent="0.2">
      <c r="A379" s="68"/>
    </row>
    <row r="380" spans="1:1" ht="12.75" customHeight="1" x14ac:dyDescent="0.2">
      <c r="A380" s="68"/>
    </row>
    <row r="381" spans="1:1" ht="12.75" customHeight="1" x14ac:dyDescent="0.2">
      <c r="A381" s="68"/>
    </row>
    <row r="382" spans="1:1" ht="12.75" customHeight="1" x14ac:dyDescent="0.2">
      <c r="A382" s="68"/>
    </row>
    <row r="383" spans="1:1" ht="12.75" customHeight="1" x14ac:dyDescent="0.2">
      <c r="A383" s="68"/>
    </row>
    <row r="384" spans="1:1" ht="12.75" customHeight="1" x14ac:dyDescent="0.2">
      <c r="A384" s="68"/>
    </row>
    <row r="385" spans="1:1" ht="12.75" customHeight="1" x14ac:dyDescent="0.2">
      <c r="A385" s="68"/>
    </row>
    <row r="386" spans="1:1" ht="12.75" customHeight="1" x14ac:dyDescent="0.2">
      <c r="A386" s="68"/>
    </row>
    <row r="387" spans="1:1" ht="12.75" customHeight="1" x14ac:dyDescent="0.2">
      <c r="A387" s="68"/>
    </row>
    <row r="388" spans="1:1" ht="12.75" customHeight="1" x14ac:dyDescent="0.2">
      <c r="A388" s="68"/>
    </row>
    <row r="389" spans="1:1" ht="12.75" customHeight="1" x14ac:dyDescent="0.2">
      <c r="A389" s="68"/>
    </row>
    <row r="390" spans="1:1" ht="12.75" customHeight="1" x14ac:dyDescent="0.2">
      <c r="A390" s="68"/>
    </row>
    <row r="391" spans="1:1" ht="12.75" customHeight="1" x14ac:dyDescent="0.2">
      <c r="A391" s="68"/>
    </row>
    <row r="392" spans="1:1" ht="12.75" customHeight="1" x14ac:dyDescent="0.2">
      <c r="A392" s="68"/>
    </row>
    <row r="393" spans="1:1" ht="12.75" customHeight="1" x14ac:dyDescent="0.2">
      <c r="A393" s="68"/>
    </row>
    <row r="394" spans="1:1" ht="12.75" customHeight="1" x14ac:dyDescent="0.2">
      <c r="A394" s="68"/>
    </row>
    <row r="395" spans="1:1" ht="12.75" customHeight="1" x14ac:dyDescent="0.2">
      <c r="A395" s="68"/>
    </row>
    <row r="396" spans="1:1" ht="12.75" customHeight="1" x14ac:dyDescent="0.2">
      <c r="A396" s="68"/>
    </row>
    <row r="397" spans="1:1" ht="12.75" customHeight="1" x14ac:dyDescent="0.2">
      <c r="A397" s="68"/>
    </row>
    <row r="398" spans="1:1" ht="12.75" customHeight="1" x14ac:dyDescent="0.2">
      <c r="A398" s="68"/>
    </row>
    <row r="399" spans="1:1" ht="12.75" customHeight="1" x14ac:dyDescent="0.2">
      <c r="A399" s="68"/>
    </row>
    <row r="400" spans="1:1" ht="12.75" customHeight="1" x14ac:dyDescent="0.2">
      <c r="A400" s="68"/>
    </row>
    <row r="401" spans="1:1" ht="12.75" customHeight="1" x14ac:dyDescent="0.2">
      <c r="A401" s="68"/>
    </row>
    <row r="402" spans="1:1" ht="12.75" customHeight="1" x14ac:dyDescent="0.2">
      <c r="A402" s="68"/>
    </row>
    <row r="403" spans="1:1" ht="12.75" customHeight="1" x14ac:dyDescent="0.2">
      <c r="A403" s="68"/>
    </row>
    <row r="404" spans="1:1" ht="12.75" customHeight="1" x14ac:dyDescent="0.2">
      <c r="A404" s="68"/>
    </row>
    <row r="405" spans="1:1" ht="12.75" customHeight="1" x14ac:dyDescent="0.2">
      <c r="A405" s="68"/>
    </row>
    <row r="406" spans="1:1" ht="12.75" customHeight="1" x14ac:dyDescent="0.2">
      <c r="A406" s="68"/>
    </row>
    <row r="407" spans="1:1" ht="12.75" customHeight="1" x14ac:dyDescent="0.2">
      <c r="A407" s="68"/>
    </row>
    <row r="408" spans="1:1" ht="12.75" customHeight="1" x14ac:dyDescent="0.2">
      <c r="A408" s="68"/>
    </row>
    <row r="409" spans="1:1" ht="12.75" customHeight="1" x14ac:dyDescent="0.2">
      <c r="A409" s="68"/>
    </row>
    <row r="410" spans="1:1" ht="12.75" customHeight="1" x14ac:dyDescent="0.2">
      <c r="A410" s="68"/>
    </row>
    <row r="411" spans="1:1" ht="12.75" customHeight="1" x14ac:dyDescent="0.2">
      <c r="A411" s="68"/>
    </row>
    <row r="412" spans="1:1" ht="12.75" customHeight="1" x14ac:dyDescent="0.2">
      <c r="A412" s="68"/>
    </row>
    <row r="413" spans="1:1" ht="12.75" customHeight="1" x14ac:dyDescent="0.2">
      <c r="A413" s="68"/>
    </row>
    <row r="414" spans="1:1" ht="12.75" customHeight="1" x14ac:dyDescent="0.2">
      <c r="A414" s="68"/>
    </row>
    <row r="415" spans="1:1" ht="12.75" customHeight="1" x14ac:dyDescent="0.2">
      <c r="A415" s="68"/>
    </row>
    <row r="416" spans="1:1" ht="12.75" customHeight="1" x14ac:dyDescent="0.2">
      <c r="A416" s="68"/>
    </row>
    <row r="417" spans="1:1" ht="12.75" customHeight="1" x14ac:dyDescent="0.2">
      <c r="A417" s="68"/>
    </row>
    <row r="418" spans="1:1" ht="12.75" customHeight="1" x14ac:dyDescent="0.2">
      <c r="A418" s="68"/>
    </row>
    <row r="419" spans="1:1" ht="12.75" customHeight="1" x14ac:dyDescent="0.2">
      <c r="A419" s="68"/>
    </row>
    <row r="420" spans="1:1" ht="12.75" customHeight="1" x14ac:dyDescent="0.2">
      <c r="A420" s="68"/>
    </row>
    <row r="421" spans="1:1" ht="12.75" customHeight="1" x14ac:dyDescent="0.2">
      <c r="A421" s="68"/>
    </row>
    <row r="422" spans="1:1" ht="12.75" customHeight="1" x14ac:dyDescent="0.2">
      <c r="A422" s="68"/>
    </row>
    <row r="423" spans="1:1" ht="12.75" customHeight="1" x14ac:dyDescent="0.2">
      <c r="A423" s="68"/>
    </row>
    <row r="424" spans="1:1" ht="12.75" customHeight="1" x14ac:dyDescent="0.2">
      <c r="A424" s="68"/>
    </row>
    <row r="425" spans="1:1" ht="12.75" customHeight="1" x14ac:dyDescent="0.2">
      <c r="A425" s="68"/>
    </row>
    <row r="426" spans="1:1" ht="12.75" customHeight="1" x14ac:dyDescent="0.2">
      <c r="A426" s="68"/>
    </row>
    <row r="427" spans="1:1" ht="12.75" customHeight="1" x14ac:dyDescent="0.2">
      <c r="A427" s="68"/>
    </row>
    <row r="428" spans="1:1" ht="12.75" customHeight="1" x14ac:dyDescent="0.2">
      <c r="A428" s="68"/>
    </row>
    <row r="429" spans="1:1" ht="12.75" customHeight="1" x14ac:dyDescent="0.2">
      <c r="A429" s="68"/>
    </row>
    <row r="430" spans="1:1" ht="12.75" customHeight="1" x14ac:dyDescent="0.2">
      <c r="A430" s="68"/>
    </row>
    <row r="431" spans="1:1" ht="12.75" customHeight="1" x14ac:dyDescent="0.2">
      <c r="A431" s="68"/>
    </row>
    <row r="432" spans="1:1" ht="12.75" customHeight="1" x14ac:dyDescent="0.2">
      <c r="A432" s="68"/>
    </row>
    <row r="433" spans="1:1" ht="12.75" customHeight="1" x14ac:dyDescent="0.2">
      <c r="A433" s="68"/>
    </row>
    <row r="434" spans="1:1" ht="12.75" customHeight="1" x14ac:dyDescent="0.2">
      <c r="A434" s="68"/>
    </row>
    <row r="435" spans="1:1" ht="12.75" customHeight="1" x14ac:dyDescent="0.2">
      <c r="A435" s="68"/>
    </row>
    <row r="436" spans="1:1" ht="12.75" customHeight="1" x14ac:dyDescent="0.2">
      <c r="A436" s="68"/>
    </row>
    <row r="437" spans="1:1" ht="12.75" customHeight="1" x14ac:dyDescent="0.2">
      <c r="A437" s="68"/>
    </row>
    <row r="438" spans="1:1" ht="12.75" customHeight="1" x14ac:dyDescent="0.2">
      <c r="A438" s="68"/>
    </row>
    <row r="439" spans="1:1" ht="12.75" customHeight="1" x14ac:dyDescent="0.2">
      <c r="A439" s="68"/>
    </row>
    <row r="440" spans="1:1" ht="12.75" customHeight="1" x14ac:dyDescent="0.2">
      <c r="A440" s="68"/>
    </row>
    <row r="441" spans="1:1" ht="12.75" customHeight="1" x14ac:dyDescent="0.2">
      <c r="A441" s="68"/>
    </row>
    <row r="442" spans="1:1" ht="12.75" customHeight="1" x14ac:dyDescent="0.2">
      <c r="A442" s="68"/>
    </row>
    <row r="443" spans="1:1" ht="12.75" customHeight="1" x14ac:dyDescent="0.2">
      <c r="A443" s="68"/>
    </row>
    <row r="444" spans="1:1" ht="12.75" customHeight="1" x14ac:dyDescent="0.2">
      <c r="A444" s="68"/>
    </row>
    <row r="445" spans="1:1" ht="12.75" customHeight="1" x14ac:dyDescent="0.2">
      <c r="A445" s="68"/>
    </row>
    <row r="446" spans="1:1" ht="12.75" customHeight="1" x14ac:dyDescent="0.2">
      <c r="A446" s="68"/>
    </row>
    <row r="447" spans="1:1" ht="12.75" customHeight="1" x14ac:dyDescent="0.2">
      <c r="A447" s="68"/>
    </row>
    <row r="448" spans="1:1" ht="12.75" customHeight="1" x14ac:dyDescent="0.2">
      <c r="A448" s="68"/>
    </row>
    <row r="449" spans="1:1" ht="12.75" customHeight="1" x14ac:dyDescent="0.2">
      <c r="A449" s="68"/>
    </row>
    <row r="450" spans="1:1" ht="12.75" customHeight="1" x14ac:dyDescent="0.2">
      <c r="A450" s="68"/>
    </row>
    <row r="451" spans="1:1" ht="12.75" customHeight="1" x14ac:dyDescent="0.2">
      <c r="A451" s="68"/>
    </row>
    <row r="452" spans="1:1" ht="12.75" customHeight="1" x14ac:dyDescent="0.2">
      <c r="A452" s="68"/>
    </row>
    <row r="453" spans="1:1" ht="12.75" customHeight="1" x14ac:dyDescent="0.2">
      <c r="A453" s="68"/>
    </row>
    <row r="454" spans="1:1" ht="12.75" customHeight="1" x14ac:dyDescent="0.2">
      <c r="A454" s="68"/>
    </row>
    <row r="455" spans="1:1" ht="12.75" customHeight="1" x14ac:dyDescent="0.2">
      <c r="A455" s="68"/>
    </row>
    <row r="456" spans="1:1" ht="12.75" customHeight="1" x14ac:dyDescent="0.2">
      <c r="A456" s="68"/>
    </row>
    <row r="457" spans="1:1" ht="12.75" customHeight="1" x14ac:dyDescent="0.2">
      <c r="A457" s="68"/>
    </row>
    <row r="458" spans="1:1" ht="12.75" customHeight="1" x14ac:dyDescent="0.2">
      <c r="A458" s="68"/>
    </row>
    <row r="459" spans="1:1" ht="12.75" customHeight="1" x14ac:dyDescent="0.2">
      <c r="A459" s="68"/>
    </row>
    <row r="460" spans="1:1" ht="12.75" customHeight="1" x14ac:dyDescent="0.2">
      <c r="A460" s="68"/>
    </row>
    <row r="461" spans="1:1" ht="12.75" customHeight="1" x14ac:dyDescent="0.2">
      <c r="A461" s="68"/>
    </row>
    <row r="462" spans="1:1" ht="12.75" customHeight="1" x14ac:dyDescent="0.2">
      <c r="A462" s="68"/>
    </row>
    <row r="463" spans="1:1" ht="12.75" customHeight="1" x14ac:dyDescent="0.2">
      <c r="A463" s="68"/>
    </row>
    <row r="464" spans="1:1" ht="12.75" customHeight="1" x14ac:dyDescent="0.2">
      <c r="A464" s="68"/>
    </row>
    <row r="465" spans="1:1" ht="12.75" customHeight="1" x14ac:dyDescent="0.2">
      <c r="A465" s="68"/>
    </row>
    <row r="466" spans="1:1" ht="12.75" customHeight="1" x14ac:dyDescent="0.2">
      <c r="A466" s="68"/>
    </row>
    <row r="467" spans="1:1" ht="12.75" customHeight="1" x14ac:dyDescent="0.2">
      <c r="A467" s="68"/>
    </row>
    <row r="468" spans="1:1" ht="12.75" customHeight="1" x14ac:dyDescent="0.2">
      <c r="A468" s="68"/>
    </row>
    <row r="469" spans="1:1" ht="12.75" customHeight="1" x14ac:dyDescent="0.2">
      <c r="A469" s="68"/>
    </row>
    <row r="470" spans="1:1" ht="12.75" customHeight="1" x14ac:dyDescent="0.2">
      <c r="A470" s="68"/>
    </row>
    <row r="471" spans="1:1" ht="12.75" customHeight="1" x14ac:dyDescent="0.2">
      <c r="A471" s="68"/>
    </row>
    <row r="472" spans="1:1" ht="12.75" customHeight="1" x14ac:dyDescent="0.2">
      <c r="A472" s="68"/>
    </row>
    <row r="473" spans="1:1" ht="12.75" customHeight="1" x14ac:dyDescent="0.2">
      <c r="A473" s="68"/>
    </row>
    <row r="474" spans="1:1" ht="12.75" customHeight="1" x14ac:dyDescent="0.2">
      <c r="A474" s="68"/>
    </row>
    <row r="475" spans="1:1" ht="12.75" customHeight="1" x14ac:dyDescent="0.2">
      <c r="A475" s="68"/>
    </row>
    <row r="476" spans="1:1" ht="12.75" customHeight="1" x14ac:dyDescent="0.2">
      <c r="A476" s="68"/>
    </row>
    <row r="477" spans="1:1" ht="12.75" customHeight="1" x14ac:dyDescent="0.2">
      <c r="A477" s="68"/>
    </row>
    <row r="478" spans="1:1" ht="12.75" customHeight="1" x14ac:dyDescent="0.2">
      <c r="A478" s="68"/>
    </row>
    <row r="479" spans="1:1" ht="12.75" customHeight="1" x14ac:dyDescent="0.2">
      <c r="A479" s="68"/>
    </row>
    <row r="480" spans="1:1" ht="12.75" customHeight="1" x14ac:dyDescent="0.2">
      <c r="A480" s="68"/>
    </row>
    <row r="481" spans="1:1" ht="12.75" customHeight="1" x14ac:dyDescent="0.2">
      <c r="A481" s="68"/>
    </row>
    <row r="482" spans="1:1" ht="12.75" customHeight="1" x14ac:dyDescent="0.2">
      <c r="A482" s="68"/>
    </row>
    <row r="483" spans="1:1" ht="12.75" customHeight="1" x14ac:dyDescent="0.2">
      <c r="A483" s="68"/>
    </row>
    <row r="484" spans="1:1" ht="12.75" customHeight="1" x14ac:dyDescent="0.2">
      <c r="A484" s="68"/>
    </row>
    <row r="485" spans="1:1" ht="12.75" customHeight="1" x14ac:dyDescent="0.2">
      <c r="A485" s="68"/>
    </row>
    <row r="486" spans="1:1" ht="12.75" customHeight="1" x14ac:dyDescent="0.2">
      <c r="A486" s="68"/>
    </row>
    <row r="487" spans="1:1" ht="12.75" customHeight="1" x14ac:dyDescent="0.2">
      <c r="A487" s="68"/>
    </row>
    <row r="488" spans="1:1" ht="12.75" customHeight="1" x14ac:dyDescent="0.2">
      <c r="A488" s="68"/>
    </row>
    <row r="489" spans="1:1" ht="12.75" customHeight="1" x14ac:dyDescent="0.2">
      <c r="A489" s="68"/>
    </row>
    <row r="490" spans="1:1" ht="12.75" customHeight="1" x14ac:dyDescent="0.2">
      <c r="A490" s="68"/>
    </row>
    <row r="491" spans="1:1" ht="12.75" customHeight="1" x14ac:dyDescent="0.2">
      <c r="A491" s="68"/>
    </row>
    <row r="492" spans="1:1" ht="12.75" customHeight="1" x14ac:dyDescent="0.2">
      <c r="A492" s="68"/>
    </row>
    <row r="493" spans="1:1" ht="12.75" customHeight="1" x14ac:dyDescent="0.2">
      <c r="A493" s="68"/>
    </row>
    <row r="494" spans="1:1" ht="12.75" customHeight="1" x14ac:dyDescent="0.2">
      <c r="A494" s="68"/>
    </row>
    <row r="495" spans="1:1" ht="12.75" customHeight="1" x14ac:dyDescent="0.2">
      <c r="A495" s="68"/>
    </row>
    <row r="496" spans="1:1" ht="12.75" customHeight="1" x14ac:dyDescent="0.2">
      <c r="A496" s="68"/>
    </row>
    <row r="497" spans="1:1" ht="12.75" customHeight="1" x14ac:dyDescent="0.2">
      <c r="A497" s="68"/>
    </row>
    <row r="498" spans="1:1" ht="12.75" customHeight="1" x14ac:dyDescent="0.2">
      <c r="A498" s="68"/>
    </row>
    <row r="499" spans="1:1" ht="12.75" customHeight="1" x14ac:dyDescent="0.2">
      <c r="A499" s="68"/>
    </row>
    <row r="500" spans="1:1" ht="12.75" customHeight="1" x14ac:dyDescent="0.2">
      <c r="A500" s="68"/>
    </row>
    <row r="501" spans="1:1" ht="12.75" customHeight="1" x14ac:dyDescent="0.2">
      <c r="A501" s="68"/>
    </row>
    <row r="502" spans="1:1" ht="12.75" customHeight="1" x14ac:dyDescent="0.2">
      <c r="A502" s="68"/>
    </row>
    <row r="503" spans="1:1" ht="12.75" customHeight="1" x14ac:dyDescent="0.2">
      <c r="A503" s="68"/>
    </row>
    <row r="504" spans="1:1" ht="12.75" customHeight="1" x14ac:dyDescent="0.2">
      <c r="A504" s="68"/>
    </row>
    <row r="505" spans="1:1" ht="12.75" customHeight="1" x14ac:dyDescent="0.2">
      <c r="A505" s="68"/>
    </row>
    <row r="506" spans="1:1" ht="12.75" customHeight="1" x14ac:dyDescent="0.2">
      <c r="A506" s="68"/>
    </row>
    <row r="507" spans="1:1" ht="12.75" customHeight="1" x14ac:dyDescent="0.2">
      <c r="A507" s="68"/>
    </row>
    <row r="508" spans="1:1" ht="12.75" customHeight="1" x14ac:dyDescent="0.2">
      <c r="A508" s="68"/>
    </row>
    <row r="509" spans="1:1" ht="12.75" customHeight="1" x14ac:dyDescent="0.2">
      <c r="A509" s="68"/>
    </row>
    <row r="510" spans="1:1" ht="12.75" customHeight="1" x14ac:dyDescent="0.2">
      <c r="A510" s="68"/>
    </row>
    <row r="511" spans="1:1" ht="12.75" customHeight="1" x14ac:dyDescent="0.2">
      <c r="A511" s="68"/>
    </row>
    <row r="512" spans="1:1" ht="12.75" customHeight="1" x14ac:dyDescent="0.2">
      <c r="A512" s="68"/>
    </row>
    <row r="513" spans="1:1" ht="12.75" customHeight="1" x14ac:dyDescent="0.2">
      <c r="A513" s="68"/>
    </row>
    <row r="514" spans="1:1" ht="12.75" customHeight="1" x14ac:dyDescent="0.2">
      <c r="A514" s="68"/>
    </row>
    <row r="515" spans="1:1" ht="12.75" customHeight="1" x14ac:dyDescent="0.2">
      <c r="A515" s="68"/>
    </row>
    <row r="516" spans="1:1" ht="12.75" customHeight="1" x14ac:dyDescent="0.2">
      <c r="A516" s="68"/>
    </row>
    <row r="517" spans="1:1" ht="12.75" customHeight="1" x14ac:dyDescent="0.2">
      <c r="A517" s="68"/>
    </row>
    <row r="518" spans="1:1" ht="12.75" customHeight="1" x14ac:dyDescent="0.2">
      <c r="A518" s="68"/>
    </row>
    <row r="519" spans="1:1" ht="12.75" customHeight="1" x14ac:dyDescent="0.2">
      <c r="A519" s="68"/>
    </row>
    <row r="520" spans="1:1" ht="12.75" customHeight="1" x14ac:dyDescent="0.2">
      <c r="A520" s="68"/>
    </row>
    <row r="521" spans="1:1" ht="12.75" customHeight="1" x14ac:dyDescent="0.2">
      <c r="A521" s="68"/>
    </row>
    <row r="522" spans="1:1" ht="12.75" customHeight="1" x14ac:dyDescent="0.2">
      <c r="A522" s="68"/>
    </row>
    <row r="523" spans="1:1" ht="12.75" customHeight="1" x14ac:dyDescent="0.2">
      <c r="A523" s="68"/>
    </row>
    <row r="524" spans="1:1" ht="12.75" customHeight="1" x14ac:dyDescent="0.2">
      <c r="A524" s="68"/>
    </row>
    <row r="525" spans="1:1" ht="12.75" customHeight="1" x14ac:dyDescent="0.2">
      <c r="A525" s="68"/>
    </row>
    <row r="526" spans="1:1" ht="12.75" customHeight="1" x14ac:dyDescent="0.2">
      <c r="A526" s="68"/>
    </row>
    <row r="527" spans="1:1" ht="12.75" customHeight="1" x14ac:dyDescent="0.2">
      <c r="A527" s="68"/>
    </row>
    <row r="528" spans="1:1" ht="12.75" customHeight="1" x14ac:dyDescent="0.2">
      <c r="A528" s="68"/>
    </row>
    <row r="529" spans="1:1" ht="12.75" customHeight="1" x14ac:dyDescent="0.2">
      <c r="A529" s="68"/>
    </row>
    <row r="530" spans="1:1" ht="12.75" customHeight="1" x14ac:dyDescent="0.2">
      <c r="A530" s="68"/>
    </row>
    <row r="531" spans="1:1" ht="12.75" customHeight="1" x14ac:dyDescent="0.2">
      <c r="A531" s="68"/>
    </row>
    <row r="532" spans="1:1" ht="12.75" customHeight="1" x14ac:dyDescent="0.2">
      <c r="A532" s="68"/>
    </row>
    <row r="533" spans="1:1" ht="12.75" customHeight="1" x14ac:dyDescent="0.2">
      <c r="A533" s="68"/>
    </row>
    <row r="534" spans="1:1" ht="12.75" customHeight="1" x14ac:dyDescent="0.2">
      <c r="A534" s="68"/>
    </row>
    <row r="535" spans="1:1" ht="12.75" customHeight="1" x14ac:dyDescent="0.2">
      <c r="A535" s="68"/>
    </row>
    <row r="536" spans="1:1" ht="12.75" customHeight="1" x14ac:dyDescent="0.2">
      <c r="A536" s="68"/>
    </row>
    <row r="537" spans="1:1" ht="12.75" customHeight="1" x14ac:dyDescent="0.2">
      <c r="A537" s="68"/>
    </row>
    <row r="538" spans="1:1" ht="12.75" customHeight="1" x14ac:dyDescent="0.2">
      <c r="A538" s="68"/>
    </row>
    <row r="539" spans="1:1" ht="12.75" customHeight="1" x14ac:dyDescent="0.2">
      <c r="A539" s="68"/>
    </row>
    <row r="540" spans="1:1" ht="12.75" customHeight="1" x14ac:dyDescent="0.2">
      <c r="A540" s="68"/>
    </row>
    <row r="541" spans="1:1" ht="12.75" customHeight="1" x14ac:dyDescent="0.2">
      <c r="A541" s="68"/>
    </row>
    <row r="542" spans="1:1" ht="12.75" customHeight="1" x14ac:dyDescent="0.2">
      <c r="A542" s="68"/>
    </row>
    <row r="543" spans="1:1" ht="12.75" customHeight="1" x14ac:dyDescent="0.2">
      <c r="A543" s="68"/>
    </row>
    <row r="544" spans="1:1" ht="12.75" customHeight="1" x14ac:dyDescent="0.2">
      <c r="A544" s="68"/>
    </row>
    <row r="545" spans="1:1" ht="12.75" customHeight="1" x14ac:dyDescent="0.2">
      <c r="A545" s="68"/>
    </row>
    <row r="546" spans="1:1" ht="12.75" customHeight="1" x14ac:dyDescent="0.2">
      <c r="A546" s="68"/>
    </row>
    <row r="547" spans="1:1" ht="12.75" customHeight="1" x14ac:dyDescent="0.2">
      <c r="A547" s="68"/>
    </row>
    <row r="548" spans="1:1" ht="12.75" customHeight="1" x14ac:dyDescent="0.2">
      <c r="A548" s="68"/>
    </row>
    <row r="549" spans="1:1" ht="12.75" customHeight="1" x14ac:dyDescent="0.2">
      <c r="A549" s="68"/>
    </row>
    <row r="550" spans="1:1" ht="12.75" customHeight="1" x14ac:dyDescent="0.2">
      <c r="A550" s="68"/>
    </row>
    <row r="551" spans="1:1" ht="12.75" customHeight="1" x14ac:dyDescent="0.2">
      <c r="A551" s="68"/>
    </row>
    <row r="552" spans="1:1" ht="12.75" customHeight="1" x14ac:dyDescent="0.2">
      <c r="A552" s="68"/>
    </row>
    <row r="553" spans="1:1" ht="12.75" customHeight="1" x14ac:dyDescent="0.2">
      <c r="A553" s="68"/>
    </row>
    <row r="554" spans="1:1" ht="12.75" customHeight="1" x14ac:dyDescent="0.2">
      <c r="A554" s="68"/>
    </row>
    <row r="555" spans="1:1" ht="12.75" customHeight="1" x14ac:dyDescent="0.2">
      <c r="A555" s="68"/>
    </row>
    <row r="556" spans="1:1" ht="12.75" customHeight="1" x14ac:dyDescent="0.2">
      <c r="A556" s="68"/>
    </row>
    <row r="557" spans="1:1" ht="12.75" customHeight="1" x14ac:dyDescent="0.2">
      <c r="A557" s="68"/>
    </row>
    <row r="558" spans="1:1" ht="12.75" customHeight="1" x14ac:dyDescent="0.2">
      <c r="A558" s="68"/>
    </row>
    <row r="559" spans="1:1" ht="12.75" customHeight="1" x14ac:dyDescent="0.2">
      <c r="A559" s="68"/>
    </row>
    <row r="560" spans="1:1" ht="12.75" customHeight="1" x14ac:dyDescent="0.2">
      <c r="A560" s="68"/>
    </row>
    <row r="561" spans="1:1" ht="12.75" customHeight="1" x14ac:dyDescent="0.2">
      <c r="A561" s="68"/>
    </row>
    <row r="562" spans="1:1" ht="12.75" customHeight="1" x14ac:dyDescent="0.2">
      <c r="A562" s="68"/>
    </row>
    <row r="563" spans="1:1" ht="12.75" customHeight="1" x14ac:dyDescent="0.2">
      <c r="A563" s="68"/>
    </row>
    <row r="564" spans="1:1" ht="12.75" customHeight="1" x14ac:dyDescent="0.2">
      <c r="A564" s="68"/>
    </row>
    <row r="565" spans="1:1" ht="12.75" customHeight="1" x14ac:dyDescent="0.2">
      <c r="A565" s="68"/>
    </row>
    <row r="566" spans="1:1" ht="12.75" customHeight="1" x14ac:dyDescent="0.2">
      <c r="A566" s="68"/>
    </row>
    <row r="567" spans="1:1" ht="12.75" customHeight="1" x14ac:dyDescent="0.2">
      <c r="A567" s="68"/>
    </row>
    <row r="568" spans="1:1" ht="12.75" customHeight="1" x14ac:dyDescent="0.2">
      <c r="A568" s="68"/>
    </row>
    <row r="569" spans="1:1" ht="12.75" customHeight="1" x14ac:dyDescent="0.2">
      <c r="A569" s="68"/>
    </row>
    <row r="570" spans="1:1" ht="12.75" customHeight="1" x14ac:dyDescent="0.2">
      <c r="A570" s="68"/>
    </row>
    <row r="571" spans="1:1" ht="12.75" customHeight="1" x14ac:dyDescent="0.2">
      <c r="A571" s="68"/>
    </row>
    <row r="572" spans="1:1" ht="12.75" customHeight="1" x14ac:dyDescent="0.2">
      <c r="A572" s="68"/>
    </row>
    <row r="573" spans="1:1" ht="12.75" customHeight="1" x14ac:dyDescent="0.2">
      <c r="A573" s="68"/>
    </row>
    <row r="574" spans="1:1" ht="12.75" customHeight="1" x14ac:dyDescent="0.2">
      <c r="A574" s="68"/>
    </row>
    <row r="575" spans="1:1" ht="12.75" customHeight="1" x14ac:dyDescent="0.2">
      <c r="A575" s="68"/>
    </row>
    <row r="576" spans="1:1" ht="12.75" customHeight="1" x14ac:dyDescent="0.2">
      <c r="A576" s="68"/>
    </row>
    <row r="577" spans="1:1" ht="12.75" customHeight="1" x14ac:dyDescent="0.2">
      <c r="A577" s="68"/>
    </row>
    <row r="578" spans="1:1" ht="12.75" customHeight="1" x14ac:dyDescent="0.2">
      <c r="A578" s="68"/>
    </row>
    <row r="579" spans="1:1" ht="12.75" customHeight="1" x14ac:dyDescent="0.2">
      <c r="A579" s="68"/>
    </row>
    <row r="580" spans="1:1" ht="12.75" customHeight="1" x14ac:dyDescent="0.2">
      <c r="A580" s="68"/>
    </row>
    <row r="581" spans="1:1" ht="12.75" customHeight="1" x14ac:dyDescent="0.2">
      <c r="A581" s="68"/>
    </row>
    <row r="582" spans="1:1" ht="12.75" customHeight="1" x14ac:dyDescent="0.2">
      <c r="A582" s="68"/>
    </row>
    <row r="583" spans="1:1" ht="12.75" customHeight="1" x14ac:dyDescent="0.2">
      <c r="A583" s="68"/>
    </row>
    <row r="584" spans="1:1" ht="12.75" customHeight="1" x14ac:dyDescent="0.2">
      <c r="A584" s="68"/>
    </row>
    <row r="585" spans="1:1" ht="12.75" customHeight="1" x14ac:dyDescent="0.2">
      <c r="A585" s="68"/>
    </row>
    <row r="586" spans="1:1" ht="12.75" customHeight="1" x14ac:dyDescent="0.2">
      <c r="A586" s="68"/>
    </row>
    <row r="587" spans="1:1" ht="12.75" customHeight="1" x14ac:dyDescent="0.2">
      <c r="A587" s="68"/>
    </row>
    <row r="588" spans="1:1" ht="12.75" customHeight="1" x14ac:dyDescent="0.2">
      <c r="A588" s="68"/>
    </row>
    <row r="589" spans="1:1" ht="12.75" customHeight="1" x14ac:dyDescent="0.2">
      <c r="A589" s="68"/>
    </row>
    <row r="590" spans="1:1" ht="12.75" customHeight="1" x14ac:dyDescent="0.2">
      <c r="A590" s="68"/>
    </row>
    <row r="591" spans="1:1" ht="12.75" customHeight="1" x14ac:dyDescent="0.2">
      <c r="A591" s="68"/>
    </row>
    <row r="592" spans="1:1" ht="12.75" customHeight="1" x14ac:dyDescent="0.2">
      <c r="A592" s="68"/>
    </row>
    <row r="593" spans="1:1" ht="12.75" customHeight="1" x14ac:dyDescent="0.2">
      <c r="A593" s="68"/>
    </row>
    <row r="594" spans="1:1" ht="12.75" customHeight="1" x14ac:dyDescent="0.2">
      <c r="A594" s="68"/>
    </row>
    <row r="595" spans="1:1" ht="12.75" customHeight="1" x14ac:dyDescent="0.2">
      <c r="A595" s="68"/>
    </row>
    <row r="596" spans="1:1" ht="12.75" customHeight="1" x14ac:dyDescent="0.2">
      <c r="A596" s="68"/>
    </row>
    <row r="597" spans="1:1" ht="12.75" customHeight="1" x14ac:dyDescent="0.2">
      <c r="A597" s="68"/>
    </row>
    <row r="598" spans="1:1" ht="12.75" customHeight="1" x14ac:dyDescent="0.2">
      <c r="A598" s="68"/>
    </row>
    <row r="599" spans="1:1" ht="12.75" customHeight="1" x14ac:dyDescent="0.2">
      <c r="A599" s="68"/>
    </row>
    <row r="600" spans="1:1" ht="12.75" customHeight="1" x14ac:dyDescent="0.2">
      <c r="A600" s="68"/>
    </row>
    <row r="601" spans="1:1" ht="12.75" customHeight="1" x14ac:dyDescent="0.2">
      <c r="A601" s="68"/>
    </row>
    <row r="602" spans="1:1" ht="12.75" customHeight="1" x14ac:dyDescent="0.2">
      <c r="A602" s="68"/>
    </row>
    <row r="603" spans="1:1" ht="12.75" customHeight="1" x14ac:dyDescent="0.2">
      <c r="A603" s="68"/>
    </row>
    <row r="604" spans="1:1" ht="12.75" customHeight="1" x14ac:dyDescent="0.2">
      <c r="A604" s="68"/>
    </row>
    <row r="605" spans="1:1" ht="12.75" customHeight="1" x14ac:dyDescent="0.2">
      <c r="A605" s="68"/>
    </row>
    <row r="606" spans="1:1" ht="12.75" customHeight="1" x14ac:dyDescent="0.2">
      <c r="A606" s="68"/>
    </row>
    <row r="607" spans="1:1" ht="12.75" customHeight="1" x14ac:dyDescent="0.2">
      <c r="A607" s="68"/>
    </row>
    <row r="608" spans="1:1" ht="12.75" customHeight="1" x14ac:dyDescent="0.2">
      <c r="A608" s="68"/>
    </row>
    <row r="609" spans="1:1" ht="12.75" customHeight="1" x14ac:dyDescent="0.2">
      <c r="A609" s="68"/>
    </row>
    <row r="610" spans="1:1" ht="12.75" customHeight="1" x14ac:dyDescent="0.2">
      <c r="A610" s="68"/>
    </row>
    <row r="611" spans="1:1" ht="12.75" customHeight="1" x14ac:dyDescent="0.2">
      <c r="A611" s="68"/>
    </row>
    <row r="612" spans="1:1" ht="12.75" customHeight="1" x14ac:dyDescent="0.2">
      <c r="A612" s="68"/>
    </row>
    <row r="613" spans="1:1" ht="12.75" customHeight="1" x14ac:dyDescent="0.2">
      <c r="A613" s="68"/>
    </row>
    <row r="614" spans="1:1" ht="12.75" customHeight="1" x14ac:dyDescent="0.2">
      <c r="A614" s="68"/>
    </row>
    <row r="615" spans="1:1" ht="12.75" customHeight="1" x14ac:dyDescent="0.2">
      <c r="A615" s="68"/>
    </row>
    <row r="616" spans="1:1" ht="12.75" customHeight="1" x14ac:dyDescent="0.2">
      <c r="A616" s="68"/>
    </row>
    <row r="617" spans="1:1" ht="12.75" customHeight="1" x14ac:dyDescent="0.2">
      <c r="A617" s="68"/>
    </row>
    <row r="618" spans="1:1" ht="12.75" customHeight="1" x14ac:dyDescent="0.2">
      <c r="A618" s="68"/>
    </row>
    <row r="619" spans="1:1" ht="12.75" customHeight="1" x14ac:dyDescent="0.2">
      <c r="A619" s="68"/>
    </row>
    <row r="620" spans="1:1" ht="12.75" customHeight="1" x14ac:dyDescent="0.2">
      <c r="A620" s="68"/>
    </row>
    <row r="621" spans="1:1" ht="12.75" customHeight="1" x14ac:dyDescent="0.2">
      <c r="A621" s="68"/>
    </row>
    <row r="622" spans="1:1" ht="12.75" customHeight="1" x14ac:dyDescent="0.2">
      <c r="A622" s="68"/>
    </row>
    <row r="623" spans="1:1" ht="12.75" customHeight="1" x14ac:dyDescent="0.2">
      <c r="A623" s="68"/>
    </row>
    <row r="624" spans="1:1" ht="12.75" customHeight="1" x14ac:dyDescent="0.2">
      <c r="A624" s="68"/>
    </row>
    <row r="625" spans="1:1" ht="12.75" customHeight="1" x14ac:dyDescent="0.2">
      <c r="A625" s="68"/>
    </row>
    <row r="626" spans="1:1" ht="12.75" customHeight="1" x14ac:dyDescent="0.2">
      <c r="A626" s="68"/>
    </row>
    <row r="627" spans="1:1" ht="12.75" customHeight="1" x14ac:dyDescent="0.2">
      <c r="A627" s="68"/>
    </row>
    <row r="628" spans="1:1" ht="12.75" customHeight="1" x14ac:dyDescent="0.2">
      <c r="A628" s="68"/>
    </row>
    <row r="629" spans="1:1" ht="12.75" customHeight="1" x14ac:dyDescent="0.2">
      <c r="A629" s="68"/>
    </row>
    <row r="630" spans="1:1" ht="12.75" customHeight="1" x14ac:dyDescent="0.2">
      <c r="A630" s="68"/>
    </row>
    <row r="631" spans="1:1" ht="12.75" customHeight="1" x14ac:dyDescent="0.2">
      <c r="A631" s="68"/>
    </row>
    <row r="632" spans="1:1" ht="12.75" customHeight="1" x14ac:dyDescent="0.2">
      <c r="A632" s="68"/>
    </row>
    <row r="633" spans="1:1" ht="12.75" customHeight="1" x14ac:dyDescent="0.2">
      <c r="A633" s="68"/>
    </row>
    <row r="634" spans="1:1" ht="12.75" customHeight="1" x14ac:dyDescent="0.2">
      <c r="A634" s="68"/>
    </row>
    <row r="635" spans="1:1" ht="12.75" customHeight="1" x14ac:dyDescent="0.2">
      <c r="A635" s="68"/>
    </row>
    <row r="636" spans="1:1" ht="12.75" customHeight="1" x14ac:dyDescent="0.2">
      <c r="A636" s="68"/>
    </row>
    <row r="637" spans="1:1" ht="12.75" customHeight="1" x14ac:dyDescent="0.2">
      <c r="A637" s="68"/>
    </row>
    <row r="638" spans="1:1" ht="12.75" customHeight="1" x14ac:dyDescent="0.2">
      <c r="A638" s="68"/>
    </row>
    <row r="639" spans="1:1" ht="12.75" customHeight="1" x14ac:dyDescent="0.2">
      <c r="A639" s="68"/>
    </row>
    <row r="640" spans="1:1" ht="12.75" customHeight="1" x14ac:dyDescent="0.2">
      <c r="A640" s="68"/>
    </row>
    <row r="641" spans="1:1" ht="12.75" customHeight="1" x14ac:dyDescent="0.2">
      <c r="A641" s="68"/>
    </row>
    <row r="642" spans="1:1" ht="12.75" customHeight="1" x14ac:dyDescent="0.2">
      <c r="A642" s="68"/>
    </row>
    <row r="643" spans="1:1" ht="12.75" customHeight="1" x14ac:dyDescent="0.2">
      <c r="A643" s="68"/>
    </row>
    <row r="644" spans="1:1" ht="12.75" customHeight="1" x14ac:dyDescent="0.2">
      <c r="A644" s="68"/>
    </row>
    <row r="645" spans="1:1" ht="12.75" customHeight="1" x14ac:dyDescent="0.2">
      <c r="A645" s="68"/>
    </row>
    <row r="646" spans="1:1" ht="12.75" customHeight="1" x14ac:dyDescent="0.2">
      <c r="A646" s="68"/>
    </row>
    <row r="647" spans="1:1" ht="12.75" customHeight="1" x14ac:dyDescent="0.2">
      <c r="A647" s="68"/>
    </row>
    <row r="648" spans="1:1" ht="12.75" customHeight="1" x14ac:dyDescent="0.2">
      <c r="A648" s="68"/>
    </row>
    <row r="649" spans="1:1" ht="12.75" customHeight="1" x14ac:dyDescent="0.2">
      <c r="A649" s="68"/>
    </row>
    <row r="650" spans="1:1" ht="12.75" customHeight="1" x14ac:dyDescent="0.2">
      <c r="A650" s="68"/>
    </row>
    <row r="651" spans="1:1" ht="12.75" customHeight="1" x14ac:dyDescent="0.2">
      <c r="A651" s="68"/>
    </row>
    <row r="652" spans="1:1" ht="12.75" customHeight="1" x14ac:dyDescent="0.2">
      <c r="A652" s="68"/>
    </row>
    <row r="653" spans="1:1" ht="12.75" customHeight="1" x14ac:dyDescent="0.2">
      <c r="A653" s="68"/>
    </row>
    <row r="654" spans="1:1" ht="12.75" customHeight="1" x14ac:dyDescent="0.2">
      <c r="A654" s="68"/>
    </row>
    <row r="655" spans="1:1" ht="12.75" customHeight="1" x14ac:dyDescent="0.2">
      <c r="A655" s="68"/>
    </row>
    <row r="656" spans="1:1" ht="12.75" customHeight="1" x14ac:dyDescent="0.2">
      <c r="A656" s="68"/>
    </row>
    <row r="657" spans="1:1" ht="12.75" customHeight="1" x14ac:dyDescent="0.2">
      <c r="A657" s="68"/>
    </row>
    <row r="658" spans="1:1" ht="12.75" customHeight="1" x14ac:dyDescent="0.2">
      <c r="A658" s="68"/>
    </row>
    <row r="659" spans="1:1" ht="12.75" customHeight="1" x14ac:dyDescent="0.2">
      <c r="A659" s="68"/>
    </row>
    <row r="660" spans="1:1" ht="12.75" customHeight="1" x14ac:dyDescent="0.2">
      <c r="A660" s="68"/>
    </row>
    <row r="661" spans="1:1" ht="12.75" customHeight="1" x14ac:dyDescent="0.2">
      <c r="A661" s="68"/>
    </row>
    <row r="662" spans="1:1" ht="12.75" customHeight="1" x14ac:dyDescent="0.2">
      <c r="A662" s="68"/>
    </row>
    <row r="663" spans="1:1" ht="12.75" customHeight="1" x14ac:dyDescent="0.2">
      <c r="A663" s="68"/>
    </row>
    <row r="664" spans="1:1" ht="12.75" customHeight="1" x14ac:dyDescent="0.2">
      <c r="A664" s="68"/>
    </row>
    <row r="665" spans="1:1" ht="12.75" customHeight="1" x14ac:dyDescent="0.2">
      <c r="A665" s="68"/>
    </row>
    <row r="666" spans="1:1" ht="12.75" customHeight="1" x14ac:dyDescent="0.2">
      <c r="A666" s="68"/>
    </row>
    <row r="667" spans="1:1" ht="12.75" customHeight="1" x14ac:dyDescent="0.2">
      <c r="A667" s="68"/>
    </row>
    <row r="668" spans="1:1" ht="12.75" customHeight="1" x14ac:dyDescent="0.2">
      <c r="A668" s="68"/>
    </row>
    <row r="669" spans="1:1" ht="12.75" customHeight="1" x14ac:dyDescent="0.2">
      <c r="A669" s="68"/>
    </row>
    <row r="670" spans="1:1" ht="12.75" customHeight="1" x14ac:dyDescent="0.2">
      <c r="A670" s="68"/>
    </row>
    <row r="671" spans="1:1" ht="12.75" customHeight="1" x14ac:dyDescent="0.2">
      <c r="A671" s="68"/>
    </row>
    <row r="672" spans="1:1" ht="12.75" customHeight="1" x14ac:dyDescent="0.2">
      <c r="A672" s="68"/>
    </row>
    <row r="673" spans="1:1" ht="12.75" customHeight="1" x14ac:dyDescent="0.2">
      <c r="A673" s="68"/>
    </row>
    <row r="674" spans="1:1" ht="12.75" customHeight="1" x14ac:dyDescent="0.2">
      <c r="A674" s="68"/>
    </row>
    <row r="675" spans="1:1" ht="12.75" customHeight="1" x14ac:dyDescent="0.2">
      <c r="A675" s="68"/>
    </row>
    <row r="676" spans="1:1" ht="12.75" customHeight="1" x14ac:dyDescent="0.2">
      <c r="A676" s="68"/>
    </row>
    <row r="677" spans="1:1" ht="12.75" customHeight="1" x14ac:dyDescent="0.2">
      <c r="A677" s="68"/>
    </row>
    <row r="678" spans="1:1" ht="12.75" customHeight="1" x14ac:dyDescent="0.2">
      <c r="A678" s="68"/>
    </row>
    <row r="679" spans="1:1" ht="12.75" customHeight="1" x14ac:dyDescent="0.2">
      <c r="A679" s="68"/>
    </row>
    <row r="680" spans="1:1" ht="12.75" customHeight="1" x14ac:dyDescent="0.2">
      <c r="A680" s="68"/>
    </row>
    <row r="681" spans="1:1" ht="12.75" customHeight="1" x14ac:dyDescent="0.2">
      <c r="A681" s="68"/>
    </row>
    <row r="682" spans="1:1" ht="12.75" customHeight="1" x14ac:dyDescent="0.2">
      <c r="A682" s="68"/>
    </row>
    <row r="683" spans="1:1" ht="12.75" customHeight="1" x14ac:dyDescent="0.2">
      <c r="A683" s="68"/>
    </row>
    <row r="684" spans="1:1" ht="12.75" customHeight="1" x14ac:dyDescent="0.2">
      <c r="A684" s="68"/>
    </row>
    <row r="685" spans="1:1" ht="12.75" customHeight="1" x14ac:dyDescent="0.2">
      <c r="A685" s="68"/>
    </row>
    <row r="686" spans="1:1" ht="12.75" customHeight="1" x14ac:dyDescent="0.2">
      <c r="A686" s="68"/>
    </row>
    <row r="687" spans="1:1" ht="12.75" customHeight="1" x14ac:dyDescent="0.2">
      <c r="A687" s="68"/>
    </row>
    <row r="688" spans="1:1" ht="12.75" customHeight="1" x14ac:dyDescent="0.2">
      <c r="A688" s="68"/>
    </row>
    <row r="689" spans="1:1" ht="12.75" customHeight="1" x14ac:dyDescent="0.2">
      <c r="A689" s="68"/>
    </row>
    <row r="690" spans="1:1" ht="12.75" customHeight="1" x14ac:dyDescent="0.2">
      <c r="A690" s="68"/>
    </row>
    <row r="691" spans="1:1" ht="12.75" customHeight="1" x14ac:dyDescent="0.2">
      <c r="A691" s="68"/>
    </row>
    <row r="692" spans="1:1" ht="12.75" customHeight="1" x14ac:dyDescent="0.2">
      <c r="A692" s="68"/>
    </row>
    <row r="693" spans="1:1" ht="12.75" customHeight="1" x14ac:dyDescent="0.2">
      <c r="A693" s="68"/>
    </row>
    <row r="694" spans="1:1" ht="12.75" customHeight="1" x14ac:dyDescent="0.2">
      <c r="A694" s="68"/>
    </row>
    <row r="695" spans="1:1" ht="12.75" customHeight="1" x14ac:dyDescent="0.2">
      <c r="A695" s="68"/>
    </row>
    <row r="696" spans="1:1" ht="12.75" customHeight="1" x14ac:dyDescent="0.2">
      <c r="A696" s="68"/>
    </row>
    <row r="697" spans="1:1" ht="12.75" customHeight="1" x14ac:dyDescent="0.2">
      <c r="A697" s="68"/>
    </row>
    <row r="698" spans="1:1" ht="12.75" customHeight="1" x14ac:dyDescent="0.2">
      <c r="A698" s="68"/>
    </row>
    <row r="699" spans="1:1" ht="12.75" customHeight="1" x14ac:dyDescent="0.2">
      <c r="A699" s="68"/>
    </row>
    <row r="700" spans="1:1" ht="12.75" customHeight="1" x14ac:dyDescent="0.2">
      <c r="A700" s="68"/>
    </row>
    <row r="701" spans="1:1" ht="12.75" customHeight="1" x14ac:dyDescent="0.2">
      <c r="A701" s="68"/>
    </row>
    <row r="702" spans="1:1" ht="12.75" customHeight="1" x14ac:dyDescent="0.2">
      <c r="A702" s="68"/>
    </row>
    <row r="703" spans="1:1" ht="12.75" customHeight="1" x14ac:dyDescent="0.2">
      <c r="A703" s="68"/>
    </row>
    <row r="704" spans="1:1" ht="12.75" customHeight="1" x14ac:dyDescent="0.2">
      <c r="A704" s="68"/>
    </row>
    <row r="705" spans="1:1" ht="12.75" customHeight="1" x14ac:dyDescent="0.2">
      <c r="A705" s="68"/>
    </row>
    <row r="706" spans="1:1" ht="12.75" customHeight="1" x14ac:dyDescent="0.2">
      <c r="A706" s="68"/>
    </row>
    <row r="707" spans="1:1" ht="12.75" customHeight="1" x14ac:dyDescent="0.2">
      <c r="A707" s="68"/>
    </row>
    <row r="708" spans="1:1" ht="12.75" customHeight="1" x14ac:dyDescent="0.2">
      <c r="A708" s="68"/>
    </row>
    <row r="709" spans="1:1" ht="12.75" customHeight="1" x14ac:dyDescent="0.2">
      <c r="A709" s="68"/>
    </row>
    <row r="710" spans="1:1" ht="12.75" customHeight="1" x14ac:dyDescent="0.2">
      <c r="A710" s="68"/>
    </row>
    <row r="711" spans="1:1" ht="12.75" customHeight="1" x14ac:dyDescent="0.2">
      <c r="A711" s="68"/>
    </row>
    <row r="712" spans="1:1" ht="12.75" customHeight="1" x14ac:dyDescent="0.2">
      <c r="A712" s="68"/>
    </row>
    <row r="713" spans="1:1" ht="12.75" customHeight="1" x14ac:dyDescent="0.2">
      <c r="A713" s="68"/>
    </row>
    <row r="714" spans="1:1" ht="12.75" customHeight="1" x14ac:dyDescent="0.2">
      <c r="A714" s="68"/>
    </row>
    <row r="715" spans="1:1" ht="12.75" customHeight="1" x14ac:dyDescent="0.2">
      <c r="A715" s="68"/>
    </row>
    <row r="716" spans="1:1" ht="12.75" customHeight="1" x14ac:dyDescent="0.2">
      <c r="A716" s="68"/>
    </row>
    <row r="717" spans="1:1" ht="12.75" customHeight="1" x14ac:dyDescent="0.2">
      <c r="A717" s="68"/>
    </row>
    <row r="718" spans="1:1" ht="12.75" customHeight="1" x14ac:dyDescent="0.2">
      <c r="A718" s="68"/>
    </row>
    <row r="719" spans="1:1" ht="12.75" customHeight="1" x14ac:dyDescent="0.2">
      <c r="A719" s="68"/>
    </row>
    <row r="720" spans="1:1" ht="12.75" customHeight="1" x14ac:dyDescent="0.2">
      <c r="A720" s="68"/>
    </row>
    <row r="721" spans="1:1" ht="12.75" customHeight="1" x14ac:dyDescent="0.2">
      <c r="A721" s="68"/>
    </row>
    <row r="722" spans="1:1" ht="12.75" customHeight="1" x14ac:dyDescent="0.2">
      <c r="A722" s="68"/>
    </row>
    <row r="723" spans="1:1" ht="12.75" customHeight="1" x14ac:dyDescent="0.2">
      <c r="A723" s="68"/>
    </row>
    <row r="724" spans="1:1" ht="12.75" customHeight="1" x14ac:dyDescent="0.2">
      <c r="A724" s="68"/>
    </row>
    <row r="725" spans="1:1" ht="12.75" customHeight="1" x14ac:dyDescent="0.2">
      <c r="A725" s="68"/>
    </row>
    <row r="726" spans="1:1" ht="12.75" customHeight="1" x14ac:dyDescent="0.2">
      <c r="A726" s="68"/>
    </row>
    <row r="727" spans="1:1" ht="12.75" customHeight="1" x14ac:dyDescent="0.2">
      <c r="A727" s="68"/>
    </row>
    <row r="728" spans="1:1" ht="12.75" customHeight="1" x14ac:dyDescent="0.2">
      <c r="A728" s="68"/>
    </row>
    <row r="729" spans="1:1" ht="12.75" customHeight="1" x14ac:dyDescent="0.2">
      <c r="A729" s="68"/>
    </row>
    <row r="730" spans="1:1" ht="12.75" customHeight="1" x14ac:dyDescent="0.2">
      <c r="A730" s="68"/>
    </row>
    <row r="731" spans="1:1" ht="12.75" customHeight="1" x14ac:dyDescent="0.2">
      <c r="A731" s="68"/>
    </row>
    <row r="732" spans="1:1" ht="12.75" customHeight="1" x14ac:dyDescent="0.2">
      <c r="A732" s="68"/>
    </row>
    <row r="733" spans="1:1" ht="12.75" customHeight="1" x14ac:dyDescent="0.2">
      <c r="A733" s="68"/>
    </row>
    <row r="734" spans="1:1" ht="12.75" customHeight="1" x14ac:dyDescent="0.2">
      <c r="A734" s="68"/>
    </row>
    <row r="735" spans="1:1" ht="12.75" customHeight="1" x14ac:dyDescent="0.2">
      <c r="A735" s="68"/>
    </row>
    <row r="736" spans="1:1" ht="12.75" customHeight="1" x14ac:dyDescent="0.2">
      <c r="A736" s="68"/>
    </row>
    <row r="737" spans="1:1" ht="12.75" customHeight="1" x14ac:dyDescent="0.2">
      <c r="A737" s="68"/>
    </row>
    <row r="738" spans="1:1" ht="12.75" customHeight="1" x14ac:dyDescent="0.2">
      <c r="A738" s="68"/>
    </row>
    <row r="739" spans="1:1" ht="12.75" customHeight="1" x14ac:dyDescent="0.2">
      <c r="A739" s="68"/>
    </row>
    <row r="740" spans="1:1" ht="12.75" customHeight="1" x14ac:dyDescent="0.2">
      <c r="A740" s="68"/>
    </row>
    <row r="741" spans="1:1" ht="12.75" customHeight="1" x14ac:dyDescent="0.2">
      <c r="A741" s="68"/>
    </row>
    <row r="742" spans="1:1" ht="12.75" customHeight="1" x14ac:dyDescent="0.2">
      <c r="A742" s="68"/>
    </row>
    <row r="743" spans="1:1" ht="12.75" customHeight="1" x14ac:dyDescent="0.2">
      <c r="A743" s="68"/>
    </row>
    <row r="744" spans="1:1" ht="12.75" customHeight="1" x14ac:dyDescent="0.2">
      <c r="A744" s="68"/>
    </row>
    <row r="745" spans="1:1" ht="12.75" customHeight="1" x14ac:dyDescent="0.2">
      <c r="A745" s="68"/>
    </row>
    <row r="746" spans="1:1" ht="12.75" customHeight="1" x14ac:dyDescent="0.2">
      <c r="A746" s="68"/>
    </row>
    <row r="747" spans="1:1" ht="12.75" customHeight="1" x14ac:dyDescent="0.2">
      <c r="A747" s="68"/>
    </row>
    <row r="748" spans="1:1" ht="12.75" customHeight="1" x14ac:dyDescent="0.2">
      <c r="A748" s="68"/>
    </row>
    <row r="749" spans="1:1" ht="12.75" customHeight="1" x14ac:dyDescent="0.2">
      <c r="A749" s="68"/>
    </row>
    <row r="750" spans="1:1" ht="12.75" customHeight="1" x14ac:dyDescent="0.2">
      <c r="A750" s="68"/>
    </row>
    <row r="751" spans="1:1" ht="12.75" customHeight="1" x14ac:dyDescent="0.2">
      <c r="A751" s="68"/>
    </row>
    <row r="752" spans="1:1" ht="12.75" customHeight="1" x14ac:dyDescent="0.2">
      <c r="A752" s="68"/>
    </row>
    <row r="753" spans="1:1" ht="12.75" customHeight="1" x14ac:dyDescent="0.2">
      <c r="A753" s="68"/>
    </row>
    <row r="754" spans="1:1" ht="12.75" customHeight="1" x14ac:dyDescent="0.2">
      <c r="A754" s="68"/>
    </row>
    <row r="755" spans="1:1" ht="12.75" customHeight="1" x14ac:dyDescent="0.2">
      <c r="A755" s="68"/>
    </row>
    <row r="756" spans="1:1" ht="12.75" customHeight="1" x14ac:dyDescent="0.2">
      <c r="A756" s="68"/>
    </row>
    <row r="757" spans="1:1" ht="12.75" customHeight="1" x14ac:dyDescent="0.2">
      <c r="A757" s="68"/>
    </row>
    <row r="758" spans="1:1" ht="12.75" customHeight="1" x14ac:dyDescent="0.2">
      <c r="A758" s="68"/>
    </row>
    <row r="759" spans="1:1" ht="12.75" customHeight="1" x14ac:dyDescent="0.2">
      <c r="A759" s="68"/>
    </row>
    <row r="760" spans="1:1" ht="12.75" customHeight="1" x14ac:dyDescent="0.2">
      <c r="A760" s="68"/>
    </row>
    <row r="761" spans="1:1" ht="12.75" customHeight="1" x14ac:dyDescent="0.2">
      <c r="A761" s="68"/>
    </row>
    <row r="762" spans="1:1" ht="12.75" customHeight="1" x14ac:dyDescent="0.2">
      <c r="A762" s="68"/>
    </row>
    <row r="763" spans="1:1" ht="12.75" customHeight="1" x14ac:dyDescent="0.2">
      <c r="A763" s="68"/>
    </row>
    <row r="764" spans="1:1" ht="12.75" customHeight="1" x14ac:dyDescent="0.2">
      <c r="A764" s="68"/>
    </row>
    <row r="765" spans="1:1" ht="12.75" customHeight="1" x14ac:dyDescent="0.2">
      <c r="A765" s="68"/>
    </row>
    <row r="766" spans="1:1" ht="12.75" customHeight="1" x14ac:dyDescent="0.2">
      <c r="A766" s="68"/>
    </row>
    <row r="767" spans="1:1" ht="12.75" customHeight="1" x14ac:dyDescent="0.2">
      <c r="A767" s="68"/>
    </row>
    <row r="768" spans="1:1" ht="12.75" customHeight="1" x14ac:dyDescent="0.2">
      <c r="A768" s="68"/>
    </row>
    <row r="769" spans="1:1" ht="12.75" customHeight="1" x14ac:dyDescent="0.2">
      <c r="A769" s="68"/>
    </row>
    <row r="770" spans="1:1" ht="12.75" customHeight="1" x14ac:dyDescent="0.2">
      <c r="A770" s="68"/>
    </row>
    <row r="771" spans="1:1" ht="12.75" customHeight="1" x14ac:dyDescent="0.2">
      <c r="A771" s="68"/>
    </row>
    <row r="772" spans="1:1" ht="12.75" customHeight="1" x14ac:dyDescent="0.2">
      <c r="A772" s="68"/>
    </row>
    <row r="773" spans="1:1" ht="12.75" customHeight="1" x14ac:dyDescent="0.2">
      <c r="A773" s="68"/>
    </row>
    <row r="774" spans="1:1" ht="12.75" customHeight="1" x14ac:dyDescent="0.2">
      <c r="A774" s="68"/>
    </row>
    <row r="775" spans="1:1" ht="12.75" customHeight="1" x14ac:dyDescent="0.2">
      <c r="A775" s="68"/>
    </row>
    <row r="776" spans="1:1" ht="12.75" customHeight="1" x14ac:dyDescent="0.2">
      <c r="A776" s="68"/>
    </row>
    <row r="777" spans="1:1" ht="12.75" customHeight="1" x14ac:dyDescent="0.2">
      <c r="A777" s="68"/>
    </row>
    <row r="778" spans="1:1" ht="12.75" customHeight="1" x14ac:dyDescent="0.2">
      <c r="A778" s="68"/>
    </row>
    <row r="779" spans="1:1" ht="12.75" customHeight="1" x14ac:dyDescent="0.2">
      <c r="A779" s="68"/>
    </row>
    <row r="780" spans="1:1" ht="12.75" customHeight="1" x14ac:dyDescent="0.2">
      <c r="A780" s="68"/>
    </row>
    <row r="781" spans="1:1" ht="12.75" customHeight="1" x14ac:dyDescent="0.2">
      <c r="A781" s="68"/>
    </row>
    <row r="782" spans="1:1" ht="12.75" customHeight="1" x14ac:dyDescent="0.2">
      <c r="A782" s="68"/>
    </row>
    <row r="783" spans="1:1" ht="12.75" customHeight="1" x14ac:dyDescent="0.2">
      <c r="A783" s="68"/>
    </row>
    <row r="784" spans="1:1" ht="12.75" customHeight="1" x14ac:dyDescent="0.2">
      <c r="A784" s="68"/>
    </row>
    <row r="785" spans="1:1" ht="12.75" customHeight="1" x14ac:dyDescent="0.2">
      <c r="A785" s="68"/>
    </row>
    <row r="786" spans="1:1" ht="12.75" customHeight="1" x14ac:dyDescent="0.2">
      <c r="A786" s="68"/>
    </row>
    <row r="787" spans="1:1" ht="12.75" customHeight="1" x14ac:dyDescent="0.2">
      <c r="A787" s="68"/>
    </row>
    <row r="788" spans="1:1" ht="12.75" customHeight="1" x14ac:dyDescent="0.2">
      <c r="A788" s="68"/>
    </row>
    <row r="789" spans="1:1" ht="12.75" customHeight="1" x14ac:dyDescent="0.2">
      <c r="A789" s="68"/>
    </row>
    <row r="790" spans="1:1" ht="12.75" customHeight="1" x14ac:dyDescent="0.2">
      <c r="A790" s="68"/>
    </row>
    <row r="791" spans="1:1" ht="12.75" customHeight="1" x14ac:dyDescent="0.2">
      <c r="A791" s="68"/>
    </row>
    <row r="792" spans="1:1" ht="12.75" customHeight="1" x14ac:dyDescent="0.2">
      <c r="A792" s="68"/>
    </row>
    <row r="793" spans="1:1" ht="12.75" customHeight="1" x14ac:dyDescent="0.2">
      <c r="A793" s="68"/>
    </row>
    <row r="794" spans="1:1" ht="12.75" customHeight="1" x14ac:dyDescent="0.2">
      <c r="A794" s="68"/>
    </row>
    <row r="795" spans="1:1" ht="12.75" customHeight="1" x14ac:dyDescent="0.2">
      <c r="A795" s="68"/>
    </row>
    <row r="796" spans="1:1" ht="12.75" customHeight="1" x14ac:dyDescent="0.2">
      <c r="A796" s="68"/>
    </row>
    <row r="797" spans="1:1" ht="12.75" customHeight="1" x14ac:dyDescent="0.2">
      <c r="A797" s="68"/>
    </row>
    <row r="798" spans="1:1" ht="12.75" customHeight="1" x14ac:dyDescent="0.2">
      <c r="A798" s="68"/>
    </row>
    <row r="799" spans="1:1" ht="12.75" customHeight="1" x14ac:dyDescent="0.2">
      <c r="A799" s="68"/>
    </row>
    <row r="800" spans="1:1" ht="12.75" customHeight="1" x14ac:dyDescent="0.2">
      <c r="A800" s="68"/>
    </row>
    <row r="801" spans="1:1" ht="12.75" customHeight="1" x14ac:dyDescent="0.2">
      <c r="A801" s="68"/>
    </row>
    <row r="802" spans="1:1" ht="12.75" customHeight="1" x14ac:dyDescent="0.2">
      <c r="A802" s="68"/>
    </row>
    <row r="803" spans="1:1" ht="12.75" customHeight="1" x14ac:dyDescent="0.2">
      <c r="A803" s="68"/>
    </row>
    <row r="804" spans="1:1" ht="12.75" customHeight="1" x14ac:dyDescent="0.2">
      <c r="A804" s="68"/>
    </row>
    <row r="805" spans="1:1" ht="12.75" customHeight="1" x14ac:dyDescent="0.2">
      <c r="A805" s="68"/>
    </row>
    <row r="806" spans="1:1" ht="12.75" customHeight="1" x14ac:dyDescent="0.2">
      <c r="A806" s="68"/>
    </row>
    <row r="807" spans="1:1" ht="12.75" customHeight="1" x14ac:dyDescent="0.2">
      <c r="A807" s="68"/>
    </row>
    <row r="808" spans="1:1" ht="12.75" customHeight="1" x14ac:dyDescent="0.2">
      <c r="A808" s="68"/>
    </row>
    <row r="809" spans="1:1" ht="12.75" customHeight="1" x14ac:dyDescent="0.2">
      <c r="A809" s="68"/>
    </row>
    <row r="810" spans="1:1" ht="12.75" customHeight="1" x14ac:dyDescent="0.2">
      <c r="A810" s="68"/>
    </row>
    <row r="811" spans="1:1" ht="12.75" customHeight="1" x14ac:dyDescent="0.2">
      <c r="A811" s="68"/>
    </row>
    <row r="812" spans="1:1" ht="12.75" customHeight="1" x14ac:dyDescent="0.2">
      <c r="A812" s="68"/>
    </row>
    <row r="813" spans="1:1" ht="12.75" customHeight="1" x14ac:dyDescent="0.2">
      <c r="A813" s="68"/>
    </row>
    <row r="814" spans="1:1" ht="12.75" customHeight="1" x14ac:dyDescent="0.2">
      <c r="A814" s="68"/>
    </row>
    <row r="815" spans="1:1" ht="12.75" customHeight="1" x14ac:dyDescent="0.2">
      <c r="A815" s="68"/>
    </row>
    <row r="816" spans="1:1" ht="12.75" customHeight="1" x14ac:dyDescent="0.2">
      <c r="A816" s="68"/>
    </row>
    <row r="817" spans="1:1" ht="12.75" customHeight="1" x14ac:dyDescent="0.2">
      <c r="A817" s="68"/>
    </row>
    <row r="818" spans="1:1" ht="12.75" customHeight="1" x14ac:dyDescent="0.2">
      <c r="A818" s="68"/>
    </row>
    <row r="819" spans="1:1" ht="12.75" customHeight="1" x14ac:dyDescent="0.2">
      <c r="A819" s="68"/>
    </row>
    <row r="820" spans="1:1" ht="12.75" customHeight="1" x14ac:dyDescent="0.2">
      <c r="A820" s="68"/>
    </row>
    <row r="821" spans="1:1" ht="12.75" customHeight="1" x14ac:dyDescent="0.2">
      <c r="A821" s="68"/>
    </row>
    <row r="822" spans="1:1" ht="12.75" customHeight="1" x14ac:dyDescent="0.2">
      <c r="A822" s="68"/>
    </row>
    <row r="823" spans="1:1" ht="12.75" customHeight="1" x14ac:dyDescent="0.2">
      <c r="A823" s="68"/>
    </row>
    <row r="824" spans="1:1" ht="12.75" customHeight="1" x14ac:dyDescent="0.2">
      <c r="A824" s="68"/>
    </row>
    <row r="825" spans="1:1" ht="12.75" customHeight="1" x14ac:dyDescent="0.2">
      <c r="A825" s="68"/>
    </row>
    <row r="826" spans="1:1" ht="12.75" customHeight="1" x14ac:dyDescent="0.2">
      <c r="A826" s="68"/>
    </row>
    <row r="827" spans="1:1" ht="12.75" customHeight="1" x14ac:dyDescent="0.2">
      <c r="A827" s="68"/>
    </row>
    <row r="828" spans="1:1" ht="12.75" customHeight="1" x14ac:dyDescent="0.2">
      <c r="A828" s="68"/>
    </row>
    <row r="829" spans="1:1" ht="12.75" customHeight="1" x14ac:dyDescent="0.2">
      <c r="A829" s="68"/>
    </row>
    <row r="830" spans="1:1" ht="12.75" customHeight="1" x14ac:dyDescent="0.2">
      <c r="A830" s="68"/>
    </row>
    <row r="831" spans="1:1" ht="12.75" customHeight="1" x14ac:dyDescent="0.2">
      <c r="A831" s="68"/>
    </row>
    <row r="832" spans="1:1" ht="12.75" customHeight="1" x14ac:dyDescent="0.2">
      <c r="A832" s="68"/>
    </row>
    <row r="833" spans="1:1" ht="12.75" customHeight="1" x14ac:dyDescent="0.2">
      <c r="A833" s="68"/>
    </row>
    <row r="834" spans="1:1" ht="12.75" customHeight="1" x14ac:dyDescent="0.2">
      <c r="A834" s="68"/>
    </row>
    <row r="835" spans="1:1" ht="12.75" customHeight="1" x14ac:dyDescent="0.2">
      <c r="A835" s="68"/>
    </row>
    <row r="836" spans="1:1" ht="12.75" customHeight="1" x14ac:dyDescent="0.2">
      <c r="A836" s="68"/>
    </row>
    <row r="837" spans="1:1" ht="12.75" customHeight="1" x14ac:dyDescent="0.2">
      <c r="A837" s="68"/>
    </row>
    <row r="838" spans="1:1" ht="12.75" customHeight="1" x14ac:dyDescent="0.2">
      <c r="A838" s="68"/>
    </row>
    <row r="839" spans="1:1" ht="12.75" customHeight="1" x14ac:dyDescent="0.2">
      <c r="A839" s="68"/>
    </row>
    <row r="840" spans="1:1" ht="12.75" customHeight="1" x14ac:dyDescent="0.2">
      <c r="A840" s="68"/>
    </row>
    <row r="841" spans="1:1" ht="12.75" customHeight="1" x14ac:dyDescent="0.2">
      <c r="A841" s="68"/>
    </row>
    <row r="842" spans="1:1" ht="12.75" customHeight="1" x14ac:dyDescent="0.2">
      <c r="A842" s="68"/>
    </row>
    <row r="843" spans="1:1" ht="12.75" customHeight="1" x14ac:dyDescent="0.2">
      <c r="A843" s="68"/>
    </row>
    <row r="844" spans="1:1" ht="12.75" customHeight="1" x14ac:dyDescent="0.2">
      <c r="A844" s="68"/>
    </row>
    <row r="845" spans="1:1" ht="12.75" customHeight="1" x14ac:dyDescent="0.2">
      <c r="A845" s="68"/>
    </row>
    <row r="846" spans="1:1" ht="12.75" customHeight="1" x14ac:dyDescent="0.2">
      <c r="A846" s="68"/>
    </row>
    <row r="847" spans="1:1" ht="12.75" customHeight="1" x14ac:dyDescent="0.2">
      <c r="A847" s="68"/>
    </row>
    <row r="848" spans="1:1" ht="12.75" customHeight="1" x14ac:dyDescent="0.2">
      <c r="A848" s="68"/>
    </row>
    <row r="849" spans="1:1" ht="12.75" customHeight="1" x14ac:dyDescent="0.2">
      <c r="A849" s="68"/>
    </row>
    <row r="850" spans="1:1" ht="12.75" customHeight="1" x14ac:dyDescent="0.2">
      <c r="A850" s="68"/>
    </row>
    <row r="851" spans="1:1" ht="12.75" customHeight="1" x14ac:dyDescent="0.2">
      <c r="A851" s="68"/>
    </row>
    <row r="852" spans="1:1" ht="12.75" customHeight="1" x14ac:dyDescent="0.2">
      <c r="A852" s="68"/>
    </row>
    <row r="853" spans="1:1" ht="12.75" customHeight="1" x14ac:dyDescent="0.2">
      <c r="A853" s="68"/>
    </row>
    <row r="854" spans="1:1" ht="12.75" customHeight="1" x14ac:dyDescent="0.2">
      <c r="A854" s="68"/>
    </row>
    <row r="855" spans="1:1" ht="12.75" customHeight="1" x14ac:dyDescent="0.2">
      <c r="A855" s="68"/>
    </row>
    <row r="856" spans="1:1" ht="12.75" customHeight="1" x14ac:dyDescent="0.2">
      <c r="A856" s="68"/>
    </row>
    <row r="857" spans="1:1" ht="12.75" customHeight="1" x14ac:dyDescent="0.2">
      <c r="A857" s="68"/>
    </row>
    <row r="858" spans="1:1" ht="12.75" customHeight="1" x14ac:dyDescent="0.2">
      <c r="A858" s="68"/>
    </row>
    <row r="859" spans="1:1" ht="12.75" customHeight="1" x14ac:dyDescent="0.2">
      <c r="A859" s="68"/>
    </row>
    <row r="860" spans="1:1" ht="12.75" customHeight="1" x14ac:dyDescent="0.2">
      <c r="A860" s="68"/>
    </row>
    <row r="861" spans="1:1" ht="12.75" customHeight="1" x14ac:dyDescent="0.2">
      <c r="A861" s="68"/>
    </row>
    <row r="862" spans="1:1" ht="12.75" customHeight="1" x14ac:dyDescent="0.2">
      <c r="A862" s="68"/>
    </row>
    <row r="863" spans="1:1" ht="12.75" customHeight="1" x14ac:dyDescent="0.2">
      <c r="A863" s="68"/>
    </row>
    <row r="864" spans="1:1" ht="12.75" customHeight="1" x14ac:dyDescent="0.2">
      <c r="A864" s="68"/>
    </row>
    <row r="865" spans="1:1" ht="12.75" customHeight="1" x14ac:dyDescent="0.2">
      <c r="A865" s="68"/>
    </row>
    <row r="866" spans="1:1" ht="12.75" customHeight="1" x14ac:dyDescent="0.2">
      <c r="A866" s="68"/>
    </row>
    <row r="867" spans="1:1" ht="12.75" customHeight="1" x14ac:dyDescent="0.2">
      <c r="A867" s="68"/>
    </row>
    <row r="868" spans="1:1" ht="12.75" customHeight="1" x14ac:dyDescent="0.2">
      <c r="A868" s="68"/>
    </row>
    <row r="869" spans="1:1" ht="12.75" customHeight="1" x14ac:dyDescent="0.2">
      <c r="A869" s="68"/>
    </row>
    <row r="870" spans="1:1" ht="12.75" customHeight="1" x14ac:dyDescent="0.2">
      <c r="A870" s="68"/>
    </row>
    <row r="871" spans="1:1" ht="12.75" customHeight="1" x14ac:dyDescent="0.2">
      <c r="A871" s="68"/>
    </row>
    <row r="872" spans="1:1" ht="12.75" customHeight="1" x14ac:dyDescent="0.2">
      <c r="A872" s="68"/>
    </row>
    <row r="873" spans="1:1" ht="12.75" customHeight="1" x14ac:dyDescent="0.2">
      <c r="A873" s="68"/>
    </row>
    <row r="874" spans="1:1" ht="12.75" customHeight="1" x14ac:dyDescent="0.2">
      <c r="A874" s="68"/>
    </row>
    <row r="875" spans="1:1" ht="12.75" customHeight="1" x14ac:dyDescent="0.2">
      <c r="A875" s="68"/>
    </row>
    <row r="876" spans="1:1" ht="12.75" customHeight="1" x14ac:dyDescent="0.2">
      <c r="A876" s="68"/>
    </row>
    <row r="877" spans="1:1" ht="12.75" customHeight="1" x14ac:dyDescent="0.2">
      <c r="A877" s="68"/>
    </row>
    <row r="878" spans="1:1" ht="12.75" customHeight="1" x14ac:dyDescent="0.2">
      <c r="A878" s="68"/>
    </row>
    <row r="879" spans="1:1" ht="12.75" customHeight="1" x14ac:dyDescent="0.2">
      <c r="A879" s="68"/>
    </row>
    <row r="880" spans="1:1" ht="12.75" customHeight="1" x14ac:dyDescent="0.2">
      <c r="A880" s="68"/>
    </row>
    <row r="881" spans="1:1" ht="12.75" customHeight="1" x14ac:dyDescent="0.2">
      <c r="A881" s="68"/>
    </row>
    <row r="882" spans="1:1" ht="12.75" customHeight="1" x14ac:dyDescent="0.2">
      <c r="A882" s="68"/>
    </row>
    <row r="883" spans="1:1" ht="12.75" customHeight="1" x14ac:dyDescent="0.2">
      <c r="A883" s="68"/>
    </row>
    <row r="884" spans="1:1" ht="12.75" customHeight="1" x14ac:dyDescent="0.2">
      <c r="A884" s="68"/>
    </row>
    <row r="885" spans="1:1" ht="12.75" customHeight="1" x14ac:dyDescent="0.2">
      <c r="A885" s="68"/>
    </row>
    <row r="886" spans="1:1" ht="12.75" customHeight="1" x14ac:dyDescent="0.2">
      <c r="A886" s="68"/>
    </row>
    <row r="887" spans="1:1" ht="12.75" customHeight="1" x14ac:dyDescent="0.2">
      <c r="A887" s="68"/>
    </row>
    <row r="888" spans="1:1" ht="12.75" customHeight="1" x14ac:dyDescent="0.2">
      <c r="A888" s="68"/>
    </row>
    <row r="889" spans="1:1" ht="12.75" customHeight="1" x14ac:dyDescent="0.2">
      <c r="A889" s="68"/>
    </row>
    <row r="890" spans="1:1" ht="12.75" customHeight="1" x14ac:dyDescent="0.2">
      <c r="A890" s="68"/>
    </row>
    <row r="891" spans="1:1" ht="12.75" customHeight="1" x14ac:dyDescent="0.2">
      <c r="A891" s="68"/>
    </row>
    <row r="892" spans="1:1" ht="12.75" customHeight="1" x14ac:dyDescent="0.2">
      <c r="A892" s="68"/>
    </row>
    <row r="893" spans="1:1" ht="12.75" customHeight="1" x14ac:dyDescent="0.2">
      <c r="A893" s="68"/>
    </row>
    <row r="894" spans="1:1" ht="12.75" customHeight="1" x14ac:dyDescent="0.2">
      <c r="A894" s="68"/>
    </row>
    <row r="895" spans="1:1" ht="12.75" customHeight="1" x14ac:dyDescent="0.2">
      <c r="A895" s="68"/>
    </row>
    <row r="896" spans="1:1" ht="12.75" customHeight="1" x14ac:dyDescent="0.2">
      <c r="A896" s="68"/>
    </row>
    <row r="897" spans="1:1" ht="12.75" customHeight="1" x14ac:dyDescent="0.2">
      <c r="A897" s="68"/>
    </row>
    <row r="898" spans="1:1" ht="12.75" customHeight="1" x14ac:dyDescent="0.2">
      <c r="A898" s="68"/>
    </row>
    <row r="899" spans="1:1" ht="12.75" customHeight="1" x14ac:dyDescent="0.2">
      <c r="A899" s="68"/>
    </row>
    <row r="900" spans="1:1" ht="12.75" customHeight="1" x14ac:dyDescent="0.2">
      <c r="A900" s="68"/>
    </row>
    <row r="901" spans="1:1" ht="12.75" customHeight="1" x14ac:dyDescent="0.2">
      <c r="A901" s="68"/>
    </row>
    <row r="902" spans="1:1" ht="12.75" customHeight="1" x14ac:dyDescent="0.2">
      <c r="A902" s="68"/>
    </row>
    <row r="903" spans="1:1" ht="12.75" customHeight="1" x14ac:dyDescent="0.2">
      <c r="A903" s="68"/>
    </row>
    <row r="904" spans="1:1" ht="12.75" customHeight="1" x14ac:dyDescent="0.2">
      <c r="A904" s="68"/>
    </row>
    <row r="905" spans="1:1" ht="12.75" customHeight="1" x14ac:dyDescent="0.2">
      <c r="A905" s="68"/>
    </row>
    <row r="906" spans="1:1" ht="12.75" customHeight="1" x14ac:dyDescent="0.2">
      <c r="A906" s="68"/>
    </row>
    <row r="907" spans="1:1" ht="12.75" customHeight="1" x14ac:dyDescent="0.2">
      <c r="A907" s="68"/>
    </row>
    <row r="908" spans="1:1" ht="12.75" customHeight="1" x14ac:dyDescent="0.2">
      <c r="A908" s="68"/>
    </row>
    <row r="909" spans="1:1" ht="12.75" customHeight="1" x14ac:dyDescent="0.2">
      <c r="A909" s="68"/>
    </row>
    <row r="910" spans="1:1" ht="12.75" customHeight="1" x14ac:dyDescent="0.2">
      <c r="A910" s="68"/>
    </row>
    <row r="911" spans="1:1" ht="12.75" customHeight="1" x14ac:dyDescent="0.2">
      <c r="A911" s="68"/>
    </row>
    <row r="912" spans="1:1" ht="12.75" customHeight="1" x14ac:dyDescent="0.2">
      <c r="A912" s="68"/>
    </row>
    <row r="913" spans="1:1" ht="12.75" customHeight="1" x14ac:dyDescent="0.2">
      <c r="A913" s="68"/>
    </row>
    <row r="914" spans="1:1" ht="12.75" customHeight="1" x14ac:dyDescent="0.2">
      <c r="A914" s="68"/>
    </row>
    <row r="915" spans="1:1" ht="12.75" customHeight="1" x14ac:dyDescent="0.2">
      <c r="A915" s="68"/>
    </row>
    <row r="916" spans="1:1" ht="12.75" customHeight="1" x14ac:dyDescent="0.2">
      <c r="A916" s="68"/>
    </row>
    <row r="917" spans="1:1" ht="12.75" customHeight="1" x14ac:dyDescent="0.2">
      <c r="A917" s="68"/>
    </row>
    <row r="918" spans="1:1" ht="12.75" customHeight="1" x14ac:dyDescent="0.2">
      <c r="A918" s="68"/>
    </row>
    <row r="919" spans="1:1" ht="12.75" customHeight="1" x14ac:dyDescent="0.2">
      <c r="A919" s="68"/>
    </row>
    <row r="920" spans="1:1" ht="12.75" customHeight="1" x14ac:dyDescent="0.2">
      <c r="A920" s="68"/>
    </row>
    <row r="921" spans="1:1" ht="12.75" customHeight="1" x14ac:dyDescent="0.2">
      <c r="A921" s="68"/>
    </row>
    <row r="922" spans="1:1" ht="12.75" customHeight="1" x14ac:dyDescent="0.2">
      <c r="A922" s="68"/>
    </row>
    <row r="923" spans="1:1" ht="12.75" customHeight="1" x14ac:dyDescent="0.2">
      <c r="A923" s="68"/>
    </row>
    <row r="924" spans="1:1" ht="12.75" customHeight="1" x14ac:dyDescent="0.2">
      <c r="A924" s="68"/>
    </row>
    <row r="925" spans="1:1" ht="12.75" customHeight="1" x14ac:dyDescent="0.2">
      <c r="A925" s="68"/>
    </row>
    <row r="926" spans="1:1" ht="12.75" customHeight="1" x14ac:dyDescent="0.2">
      <c r="A926" s="68"/>
    </row>
    <row r="927" spans="1:1" ht="12.75" customHeight="1" x14ac:dyDescent="0.2">
      <c r="A927" s="68"/>
    </row>
    <row r="928" spans="1:1" ht="12.75" customHeight="1" x14ac:dyDescent="0.2">
      <c r="A928" s="68"/>
    </row>
    <row r="929" spans="1:1" ht="12.75" customHeight="1" x14ac:dyDescent="0.2">
      <c r="A929" s="68"/>
    </row>
    <row r="930" spans="1:1" ht="12.75" customHeight="1" x14ac:dyDescent="0.2">
      <c r="A930" s="68"/>
    </row>
    <row r="931" spans="1:1" ht="12.75" customHeight="1" x14ac:dyDescent="0.2">
      <c r="A931" s="68"/>
    </row>
    <row r="932" spans="1:1" ht="12.75" customHeight="1" x14ac:dyDescent="0.2">
      <c r="A932" s="68"/>
    </row>
    <row r="933" spans="1:1" ht="12.75" customHeight="1" x14ac:dyDescent="0.2">
      <c r="A933" s="68"/>
    </row>
    <row r="934" spans="1:1" ht="12.75" customHeight="1" x14ac:dyDescent="0.2">
      <c r="A934" s="68"/>
    </row>
    <row r="935" spans="1:1" ht="12.75" customHeight="1" x14ac:dyDescent="0.2">
      <c r="A935" s="68"/>
    </row>
    <row r="936" spans="1:1" ht="12.75" customHeight="1" x14ac:dyDescent="0.2">
      <c r="A936" s="68"/>
    </row>
    <row r="937" spans="1:1" ht="12.75" customHeight="1" x14ac:dyDescent="0.2">
      <c r="A937" s="68"/>
    </row>
    <row r="938" spans="1:1" ht="12.75" customHeight="1" x14ac:dyDescent="0.2">
      <c r="A938" s="68"/>
    </row>
    <row r="939" spans="1:1" ht="12.75" customHeight="1" x14ac:dyDescent="0.2">
      <c r="A939" s="68"/>
    </row>
    <row r="940" spans="1:1" ht="12.75" customHeight="1" x14ac:dyDescent="0.2">
      <c r="A940" s="68"/>
    </row>
    <row r="941" spans="1:1" ht="12.75" customHeight="1" x14ac:dyDescent="0.2">
      <c r="A941" s="68"/>
    </row>
    <row r="942" spans="1:1" ht="12.75" customHeight="1" x14ac:dyDescent="0.2">
      <c r="A942" s="68"/>
    </row>
    <row r="943" spans="1:1" ht="12.75" customHeight="1" x14ac:dyDescent="0.2">
      <c r="A943" s="68"/>
    </row>
    <row r="944" spans="1:1" ht="12.75" customHeight="1" x14ac:dyDescent="0.2">
      <c r="A944" s="68"/>
    </row>
    <row r="945" spans="1:1" ht="12.75" customHeight="1" x14ac:dyDescent="0.2">
      <c r="A945" s="68"/>
    </row>
    <row r="946" spans="1:1" ht="12.75" customHeight="1" x14ac:dyDescent="0.2">
      <c r="A946" s="68"/>
    </row>
    <row r="947" spans="1:1" ht="12.75" customHeight="1" x14ac:dyDescent="0.2">
      <c r="A947" s="68"/>
    </row>
    <row r="948" spans="1:1" ht="12.75" customHeight="1" x14ac:dyDescent="0.2">
      <c r="A948" s="68"/>
    </row>
    <row r="949" spans="1:1" ht="12.75" customHeight="1" x14ac:dyDescent="0.2">
      <c r="A949" s="68"/>
    </row>
    <row r="950" spans="1:1" ht="12.75" customHeight="1" x14ac:dyDescent="0.2">
      <c r="A950" s="68"/>
    </row>
    <row r="951" spans="1:1" ht="12.75" customHeight="1" x14ac:dyDescent="0.2">
      <c r="A951" s="68"/>
    </row>
    <row r="952" spans="1:1" ht="12.75" customHeight="1" x14ac:dyDescent="0.2">
      <c r="A952" s="68"/>
    </row>
    <row r="953" spans="1:1" ht="12.75" customHeight="1" x14ac:dyDescent="0.2">
      <c r="A953" s="68"/>
    </row>
    <row r="954" spans="1:1" ht="12.75" customHeight="1" x14ac:dyDescent="0.2">
      <c r="A954" s="68"/>
    </row>
    <row r="955" spans="1:1" ht="12.75" customHeight="1" x14ac:dyDescent="0.2">
      <c r="A955" s="68"/>
    </row>
    <row r="956" spans="1:1" ht="12.75" customHeight="1" x14ac:dyDescent="0.2">
      <c r="A956" s="68"/>
    </row>
    <row r="957" spans="1:1" ht="12.75" customHeight="1" x14ac:dyDescent="0.2">
      <c r="A957" s="68"/>
    </row>
    <row r="958" spans="1:1" ht="12.75" customHeight="1" x14ac:dyDescent="0.2">
      <c r="A958" s="68"/>
    </row>
    <row r="959" spans="1:1" ht="12.75" customHeight="1" x14ac:dyDescent="0.2">
      <c r="A959" s="68"/>
    </row>
    <row r="960" spans="1:1" ht="12.75" customHeight="1" x14ac:dyDescent="0.2">
      <c r="A960" s="68"/>
    </row>
    <row r="961" spans="1:1" ht="12.75" customHeight="1" x14ac:dyDescent="0.2">
      <c r="A961" s="68"/>
    </row>
    <row r="962" spans="1:1" ht="12.75" customHeight="1" x14ac:dyDescent="0.2">
      <c r="A962" s="68"/>
    </row>
    <row r="963" spans="1:1" ht="12.75" customHeight="1" x14ac:dyDescent="0.2">
      <c r="A963" s="68"/>
    </row>
    <row r="964" spans="1:1" ht="12.75" customHeight="1" x14ac:dyDescent="0.2">
      <c r="A964" s="68"/>
    </row>
    <row r="965" spans="1:1" ht="12.75" customHeight="1" x14ac:dyDescent="0.2">
      <c r="A965" s="68"/>
    </row>
    <row r="966" spans="1:1" ht="12.75" customHeight="1" x14ac:dyDescent="0.2">
      <c r="A966" s="68"/>
    </row>
    <row r="967" spans="1:1" ht="12.75" customHeight="1" x14ac:dyDescent="0.2">
      <c r="A967" s="68"/>
    </row>
    <row r="968" spans="1:1" ht="12.75" customHeight="1" x14ac:dyDescent="0.2">
      <c r="A968" s="68"/>
    </row>
    <row r="969" spans="1:1" ht="12.75" customHeight="1" x14ac:dyDescent="0.2">
      <c r="A969" s="68"/>
    </row>
    <row r="970" spans="1:1" ht="12.75" customHeight="1" x14ac:dyDescent="0.2">
      <c r="A970" s="68"/>
    </row>
    <row r="971" spans="1:1" ht="12.75" customHeight="1" x14ac:dyDescent="0.2">
      <c r="A971" s="68"/>
    </row>
    <row r="972" spans="1:1" ht="12.75" customHeight="1" x14ac:dyDescent="0.2">
      <c r="A972" s="68"/>
    </row>
    <row r="973" spans="1:1" ht="12.75" customHeight="1" x14ac:dyDescent="0.2">
      <c r="A973" s="68"/>
    </row>
    <row r="974" spans="1:1" ht="12.75" customHeight="1" x14ac:dyDescent="0.2">
      <c r="A974" s="68"/>
    </row>
    <row r="975" spans="1:1" ht="12.75" customHeight="1" x14ac:dyDescent="0.2">
      <c r="A975" s="68"/>
    </row>
    <row r="976" spans="1:1" ht="12.75" customHeight="1" x14ac:dyDescent="0.2">
      <c r="A976" s="68"/>
    </row>
    <row r="977" spans="1:1" ht="12.75" customHeight="1" x14ac:dyDescent="0.2">
      <c r="A977" s="68"/>
    </row>
    <row r="978" spans="1:1" ht="12.75" customHeight="1" x14ac:dyDescent="0.2">
      <c r="A978" s="68"/>
    </row>
    <row r="979" spans="1:1" ht="12.75" customHeight="1" x14ac:dyDescent="0.2">
      <c r="A979" s="68"/>
    </row>
    <row r="980" spans="1:1" ht="12.75" customHeight="1" x14ac:dyDescent="0.2">
      <c r="A980" s="68"/>
    </row>
    <row r="981" spans="1:1" ht="12.75" customHeight="1" x14ac:dyDescent="0.2">
      <c r="A981" s="68"/>
    </row>
    <row r="982" spans="1:1" ht="12.75" customHeight="1" x14ac:dyDescent="0.2">
      <c r="A982" s="68"/>
    </row>
    <row r="983" spans="1:1" ht="12.75" customHeight="1" x14ac:dyDescent="0.2">
      <c r="A983" s="68"/>
    </row>
    <row r="984" spans="1:1" ht="12.75" customHeight="1" x14ac:dyDescent="0.2">
      <c r="A984" s="68"/>
    </row>
    <row r="985" spans="1:1" ht="12.75" customHeight="1" x14ac:dyDescent="0.2">
      <c r="A985" s="68"/>
    </row>
    <row r="986" spans="1:1" ht="12.75" customHeight="1" x14ac:dyDescent="0.2">
      <c r="A986" s="68"/>
    </row>
    <row r="987" spans="1:1" ht="12.75" customHeight="1" x14ac:dyDescent="0.2">
      <c r="A987" s="68"/>
    </row>
    <row r="988" spans="1:1" ht="12.75" customHeight="1" x14ac:dyDescent="0.2">
      <c r="A988" s="68"/>
    </row>
    <row r="989" spans="1:1" ht="12.75" customHeight="1" x14ac:dyDescent="0.2">
      <c r="A989" s="68"/>
    </row>
    <row r="990" spans="1:1" ht="12.75" customHeight="1" x14ac:dyDescent="0.2">
      <c r="A990" s="68"/>
    </row>
    <row r="991" spans="1:1" ht="12.75" customHeight="1" x14ac:dyDescent="0.2">
      <c r="A991" s="68"/>
    </row>
    <row r="992" spans="1:1" ht="12.75" customHeight="1" x14ac:dyDescent="0.2">
      <c r="A992" s="68"/>
    </row>
    <row r="993" spans="1:1" ht="12.75" customHeight="1" x14ac:dyDescent="0.2">
      <c r="A993" s="68"/>
    </row>
    <row r="994" spans="1:1" ht="12.75" customHeight="1" x14ac:dyDescent="0.2">
      <c r="A994" s="68"/>
    </row>
    <row r="995" spans="1:1" ht="12.75" customHeight="1" x14ac:dyDescent="0.2">
      <c r="A995" s="68"/>
    </row>
    <row r="996" spans="1:1" ht="12.75" customHeight="1" x14ac:dyDescent="0.2">
      <c r="A996" s="68"/>
    </row>
    <row r="997" spans="1:1" ht="12.75" customHeight="1" x14ac:dyDescent="0.2">
      <c r="A997" s="68"/>
    </row>
    <row r="998" spans="1:1" ht="12.75" customHeight="1" x14ac:dyDescent="0.2">
      <c r="A998" s="68"/>
    </row>
    <row r="999" spans="1:1" ht="12.75" customHeight="1" x14ac:dyDescent="0.2">
      <c r="A999" s="68"/>
    </row>
    <row r="1000" spans="1:1" ht="12.75" customHeight="1" x14ac:dyDescent="0.2">
      <c r="A1000" s="68"/>
    </row>
  </sheetData>
  <conditionalFormatting sqref="B6:I42">
    <cfRule type="expression" dxfId="85" priority="1">
      <formula>MOD(ROW(),2)=1</formula>
    </cfRule>
  </conditionalFormatting>
  <conditionalFormatting sqref="J6:J42">
    <cfRule type="expression" dxfId="84" priority="2">
      <formula>MOD(ROW(),2)=1</formula>
    </cfRule>
  </conditionalFormatting>
  <conditionalFormatting sqref="K6:K42">
    <cfRule type="expression" dxfId="83" priority="3">
      <formula>MOD(ROW(),2)=1</formula>
    </cfRule>
  </conditionalFormatting>
  <conditionalFormatting sqref="L6:L42">
    <cfRule type="expression" dxfId="82" priority="4">
      <formula>MOD(ROW(),2)=1</formula>
    </cfRule>
  </conditionalFormatting>
  <conditionalFormatting sqref="M6:M42">
    <cfRule type="expression" dxfId="81" priority="5">
      <formula>MOD(ROW(),2)=1</formula>
    </cfRule>
  </conditionalFormatting>
  <pageMargins left="0.78740157480314965" right="0.78740157480314965" top="1.3779527559055118" bottom="0.59055118110236227"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6F95"/>
  </sheetPr>
  <dimension ref="A1:H1000"/>
  <sheetViews>
    <sheetView showGridLines="0" workbookViewId="0"/>
  </sheetViews>
  <sheetFormatPr baseColWidth="10" defaultColWidth="14.42578125" defaultRowHeight="15" customHeight="1" x14ac:dyDescent="0.2"/>
  <cols>
    <col min="1" max="1" width="8.7109375" customWidth="1"/>
    <col min="2" max="2" width="49.7109375" customWidth="1"/>
    <col min="3" max="7" width="8.7109375" customWidth="1"/>
    <col min="8" max="8" width="14.7109375" customWidth="1"/>
    <col min="9" max="26" width="8.7109375" customWidth="1"/>
  </cols>
  <sheetData>
    <row r="1" spans="1:8" ht="12.75" customHeight="1" x14ac:dyDescent="0.2"/>
    <row r="2" spans="1:8" ht="12.75" customHeight="1" x14ac:dyDescent="0.2">
      <c r="A2" s="26"/>
    </row>
    <row r="3" spans="1:8" ht="12.75" customHeight="1" x14ac:dyDescent="0.2">
      <c r="B3" s="25" t="s">
        <v>271</v>
      </c>
      <c r="H3" s="105"/>
    </row>
    <row r="4" spans="1:8" ht="12.75" customHeight="1" x14ac:dyDescent="0.2">
      <c r="H4" s="105"/>
    </row>
    <row r="5" spans="1:8" ht="12.75" customHeight="1" x14ac:dyDescent="0.2">
      <c r="B5" s="42" t="s">
        <v>272</v>
      </c>
      <c r="C5" s="42" t="s">
        <v>47</v>
      </c>
      <c r="D5" s="42" t="s">
        <v>48</v>
      </c>
      <c r="E5" s="42" t="s">
        <v>49</v>
      </c>
      <c r="F5" s="42" t="s">
        <v>50</v>
      </c>
      <c r="G5" s="42" t="s">
        <v>51</v>
      </c>
      <c r="H5" s="42" t="s">
        <v>239</v>
      </c>
    </row>
    <row r="6" spans="1:8" ht="12.75" customHeight="1" x14ac:dyDescent="0.2">
      <c r="B6" s="30" t="s">
        <v>273</v>
      </c>
      <c r="C6" s="74">
        <v>118.53892212000001</v>
      </c>
      <c r="D6" s="74">
        <v>143.28146561000003</v>
      </c>
      <c r="E6" s="74">
        <v>191.10283813454745</v>
      </c>
      <c r="F6" s="74">
        <v>146.9</v>
      </c>
      <c r="G6" s="74">
        <v>156.80000000000001</v>
      </c>
      <c r="H6" s="106">
        <f t="shared" ref="H6:H8" si="0">IFERROR(G6/C6-1,"-")</f>
        <v>0.32277227762597094</v>
      </c>
    </row>
    <row r="7" spans="1:8" ht="12.75" customHeight="1" x14ac:dyDescent="0.2">
      <c r="B7" s="30" t="s">
        <v>274</v>
      </c>
      <c r="C7" s="74">
        <v>57.77</v>
      </c>
      <c r="D7" s="74">
        <v>63.572199999999995</v>
      </c>
      <c r="E7" s="74">
        <v>86.423610000000011</v>
      </c>
      <c r="F7" s="74">
        <v>57.4</v>
      </c>
      <c r="G7" s="74">
        <v>64.7</v>
      </c>
      <c r="H7" s="106">
        <f t="shared" si="0"/>
        <v>0.11995845594599275</v>
      </c>
    </row>
    <row r="8" spans="1:8" ht="12.75" customHeight="1" x14ac:dyDescent="0.2">
      <c r="B8" s="30" t="s">
        <v>275</v>
      </c>
      <c r="C8" s="74">
        <v>176.30892212000001</v>
      </c>
      <c r="D8" s="74">
        <v>206.85366561000001</v>
      </c>
      <c r="E8" s="74">
        <v>277.52644813454748</v>
      </c>
      <c r="F8" s="74">
        <f t="shared" ref="F8:G8" si="1">F6+F7</f>
        <v>204.3</v>
      </c>
      <c r="G8" s="74">
        <f t="shared" si="1"/>
        <v>221.5</v>
      </c>
      <c r="H8" s="106">
        <f t="shared" si="0"/>
        <v>0.25631758924396286</v>
      </c>
    </row>
    <row r="9" spans="1:8" ht="12.75" customHeight="1" x14ac:dyDescent="0.2">
      <c r="H9" s="105"/>
    </row>
    <row r="10" spans="1:8" ht="12.75" customHeight="1" x14ac:dyDescent="0.2">
      <c r="B10" s="42" t="s">
        <v>276</v>
      </c>
      <c r="C10" s="42" t="s">
        <v>47</v>
      </c>
      <c r="D10" s="42" t="s">
        <v>48</v>
      </c>
      <c r="E10" s="42" t="s">
        <v>49</v>
      </c>
      <c r="F10" s="42" t="s">
        <v>50</v>
      </c>
      <c r="G10" s="42" t="s">
        <v>51</v>
      </c>
      <c r="H10" s="42" t="s">
        <v>239</v>
      </c>
    </row>
    <row r="11" spans="1:8" ht="12.75" customHeight="1" x14ac:dyDescent="0.2">
      <c r="B11" s="30" t="s">
        <v>277</v>
      </c>
      <c r="C11" s="74">
        <v>28.513797100000001</v>
      </c>
      <c r="D11" s="74">
        <v>26.231726760000001</v>
      </c>
      <c r="E11" s="74">
        <v>31.749139679999999</v>
      </c>
      <c r="F11" s="54">
        <v>29.522233979999999</v>
      </c>
      <c r="G11" s="54">
        <v>29.93905054</v>
      </c>
      <c r="H11" s="106">
        <f t="shared" ref="H11:H24" si="2">IFERROR(G11/C11-1,"-")</f>
        <v>4.9984694602459578E-2</v>
      </c>
    </row>
    <row r="12" spans="1:8" ht="12.75" customHeight="1" x14ac:dyDescent="0.2">
      <c r="B12" s="30" t="s">
        <v>278</v>
      </c>
      <c r="C12" s="74">
        <v>18.589286560000001</v>
      </c>
      <c r="D12" s="74">
        <v>19.124505389999999</v>
      </c>
      <c r="E12" s="74">
        <v>23.57379182</v>
      </c>
      <c r="F12" s="54">
        <v>22.64038884</v>
      </c>
      <c r="G12" s="54">
        <v>23.395482869999999</v>
      </c>
      <c r="H12" s="106">
        <f t="shared" si="2"/>
        <v>0.25854657167649786</v>
      </c>
    </row>
    <row r="13" spans="1:8" ht="12.75" customHeight="1" x14ac:dyDescent="0.2">
      <c r="B13" s="30" t="s">
        <v>279</v>
      </c>
      <c r="C13" s="74">
        <v>11.07801611</v>
      </c>
      <c r="D13" s="74">
        <v>9.90485507</v>
      </c>
      <c r="E13" s="74">
        <v>11.95126361</v>
      </c>
      <c r="F13" s="54">
        <v>11.75562272</v>
      </c>
      <c r="G13" s="54">
        <v>13.89031087</v>
      </c>
      <c r="H13" s="106">
        <f t="shared" si="2"/>
        <v>0.25386267108434457</v>
      </c>
    </row>
    <row r="14" spans="1:8" ht="12.75" customHeight="1" x14ac:dyDescent="0.2">
      <c r="B14" s="30" t="s">
        <v>280</v>
      </c>
      <c r="C14" s="74">
        <v>1.625372</v>
      </c>
      <c r="D14" s="74">
        <v>1.5178761300000001</v>
      </c>
      <c r="E14" s="74">
        <v>1.46598743</v>
      </c>
      <c r="F14" s="54">
        <v>1.32142377</v>
      </c>
      <c r="G14" s="54">
        <v>1.4090574</v>
      </c>
      <c r="H14" s="106">
        <f t="shared" si="2"/>
        <v>-0.13308621041829194</v>
      </c>
    </row>
    <row r="15" spans="1:8" ht="12.75" customHeight="1" x14ac:dyDescent="0.2">
      <c r="B15" s="30" t="s">
        <v>281</v>
      </c>
      <c r="C15" s="74">
        <v>1.3572</v>
      </c>
      <c r="D15" s="74">
        <v>1.3571899999999999</v>
      </c>
      <c r="E15" s="74">
        <v>1.2741</v>
      </c>
      <c r="F15" s="54">
        <v>1.2121999999999999</v>
      </c>
      <c r="G15" s="54">
        <v>1.169</v>
      </c>
      <c r="H15" s="106">
        <f t="shared" si="2"/>
        <v>-0.13866784556439726</v>
      </c>
    </row>
    <row r="16" spans="1:8" ht="12.75" customHeight="1" x14ac:dyDescent="0.2">
      <c r="B16" s="30" t="s">
        <v>282</v>
      </c>
      <c r="C16" s="74">
        <v>0.77904388000000002</v>
      </c>
      <c r="D16" s="74">
        <v>0.62131904999999998</v>
      </c>
      <c r="E16" s="74">
        <v>0.52611432999999996</v>
      </c>
      <c r="F16" s="54">
        <v>0.47199904999999998</v>
      </c>
      <c r="G16" s="54">
        <v>0.44938616999999997</v>
      </c>
      <c r="H16" s="106">
        <f t="shared" si="2"/>
        <v>-0.42315679317062349</v>
      </c>
    </row>
    <row r="17" spans="2:8" ht="12.75" customHeight="1" x14ac:dyDescent="0.2">
      <c r="B17" s="30" t="s">
        <v>283</v>
      </c>
      <c r="C17" s="74">
        <v>0.80428054000000004</v>
      </c>
      <c r="D17" s="74">
        <v>0.624</v>
      </c>
      <c r="E17" s="74">
        <v>0.434</v>
      </c>
      <c r="F17" s="54">
        <v>0.378</v>
      </c>
      <c r="G17" s="54">
        <v>0.38600000000000001</v>
      </c>
      <c r="H17" s="106">
        <f t="shared" si="2"/>
        <v>-0.52006796036616776</v>
      </c>
    </row>
    <row r="18" spans="2:8" ht="12.75" customHeight="1" x14ac:dyDescent="0.2">
      <c r="B18" s="30" t="s">
        <v>284</v>
      </c>
      <c r="C18" s="74">
        <v>0.52450445000000001</v>
      </c>
      <c r="D18" s="74">
        <v>0.439</v>
      </c>
      <c r="E18" s="74">
        <v>0.42699999999999999</v>
      </c>
      <c r="F18" s="54">
        <v>0.40300000000000002</v>
      </c>
      <c r="G18" s="54">
        <v>0.436</v>
      </c>
      <c r="H18" s="106">
        <f t="shared" si="2"/>
        <v>-0.16873917847598818</v>
      </c>
    </row>
    <row r="19" spans="2:8" ht="12.75" customHeight="1" x14ac:dyDescent="0.2">
      <c r="B19" s="30" t="s">
        <v>285</v>
      </c>
      <c r="C19" s="74">
        <v>4.1390415200000001</v>
      </c>
      <c r="D19" s="74">
        <v>0.33900000000000002</v>
      </c>
      <c r="E19" s="74">
        <v>0.27600000000000002</v>
      </c>
      <c r="F19" s="54">
        <v>0.27600000000000002</v>
      </c>
      <c r="G19" s="54">
        <v>0.23699999999999999</v>
      </c>
      <c r="H19" s="106">
        <f t="shared" si="2"/>
        <v>-0.94274036661511917</v>
      </c>
    </row>
    <row r="20" spans="2:8" ht="12.75" customHeight="1" x14ac:dyDescent="0.2">
      <c r="B20" s="30" t="s">
        <v>286</v>
      </c>
      <c r="C20" s="74">
        <v>0.33640895999999998</v>
      </c>
      <c r="D20" s="74">
        <v>0.26900000000000002</v>
      </c>
      <c r="E20" s="74">
        <v>0.251</v>
      </c>
      <c r="F20" s="54">
        <v>0.30199999999999999</v>
      </c>
      <c r="G20" s="54">
        <v>0.29299999999999998</v>
      </c>
      <c r="H20" s="106">
        <f t="shared" si="2"/>
        <v>-0.12903627774955817</v>
      </c>
    </row>
    <row r="21" spans="2:8" ht="12.75" customHeight="1" x14ac:dyDescent="0.2">
      <c r="B21" s="30" t="s">
        <v>287</v>
      </c>
      <c r="C21" s="74">
        <v>0.21836897</v>
      </c>
      <c r="D21" s="74">
        <v>0.20699999999999999</v>
      </c>
      <c r="E21" s="74">
        <v>0.21299999999999999</v>
      </c>
      <c r="F21" s="54">
        <v>0.19500000000000001</v>
      </c>
      <c r="G21" s="54">
        <v>0.153</v>
      </c>
      <c r="H21" s="106">
        <f t="shared" si="2"/>
        <v>-0.29935100211353294</v>
      </c>
    </row>
    <row r="22" spans="2:8" ht="12.75" customHeight="1" x14ac:dyDescent="0.2">
      <c r="B22" s="30" t="s">
        <v>288</v>
      </c>
      <c r="C22" s="74">
        <v>0.17</v>
      </c>
      <c r="D22" s="74">
        <v>0.248</v>
      </c>
      <c r="E22" s="74">
        <v>0.19400000000000001</v>
      </c>
      <c r="F22" s="54">
        <v>0.16700000000000001</v>
      </c>
      <c r="G22" s="54">
        <v>0.153</v>
      </c>
      <c r="H22" s="106">
        <f t="shared" si="2"/>
        <v>-0.10000000000000009</v>
      </c>
    </row>
    <row r="23" spans="2:8" ht="12.75" customHeight="1" x14ac:dyDescent="0.2">
      <c r="B23" s="30" t="s">
        <v>289</v>
      </c>
      <c r="C23" s="74">
        <v>2.4799999999999999E-2</v>
      </c>
      <c r="D23" s="74">
        <v>2.477E-2</v>
      </c>
      <c r="E23" s="74">
        <v>2.35E-2</v>
      </c>
      <c r="F23" s="54">
        <v>2.1100000000000001E-2</v>
      </c>
      <c r="G23" s="54">
        <v>1.89E-2</v>
      </c>
      <c r="H23" s="106">
        <f t="shared" si="2"/>
        <v>-0.23790322580645162</v>
      </c>
    </row>
    <row r="24" spans="2:8" ht="12.75" customHeight="1" x14ac:dyDescent="0.2">
      <c r="B24" s="25" t="s">
        <v>290</v>
      </c>
      <c r="C24" s="107">
        <v>68.160120090000007</v>
      </c>
      <c r="D24" s="107">
        <v>60.908242399999985</v>
      </c>
      <c r="E24" s="107">
        <v>72.358896869999995</v>
      </c>
      <c r="F24" s="107">
        <f t="shared" ref="F24:G24" si="3">SUM(F11:F23)</f>
        <v>68.665968359999994</v>
      </c>
      <c r="G24" s="107">
        <f t="shared" si="3"/>
        <v>71.929187850000005</v>
      </c>
      <c r="H24" s="108">
        <f t="shared" si="2"/>
        <v>5.5297258206459254E-2</v>
      </c>
    </row>
    <row r="25" spans="2:8" ht="12.75" customHeight="1" x14ac:dyDescent="0.2">
      <c r="H25" s="105"/>
    </row>
    <row r="26" spans="2:8" ht="12.75" customHeight="1" x14ac:dyDescent="0.2">
      <c r="B26" s="42" t="s">
        <v>291</v>
      </c>
      <c r="C26" s="42" t="s">
        <v>47</v>
      </c>
      <c r="D26" s="42" t="s">
        <v>48</v>
      </c>
      <c r="E26" s="42" t="s">
        <v>49</v>
      </c>
      <c r="F26" s="42" t="s">
        <v>50</v>
      </c>
      <c r="G26" s="42" t="s">
        <v>51</v>
      </c>
      <c r="H26" s="42" t="s">
        <v>239</v>
      </c>
    </row>
    <row r="27" spans="2:8" ht="12.75" customHeight="1" x14ac:dyDescent="0.2">
      <c r="B27" s="30" t="s">
        <v>292</v>
      </c>
      <c r="C27" s="74">
        <v>1948.3064290379771</v>
      </c>
      <c r="D27" s="74">
        <v>1948.3064290379771</v>
      </c>
      <c r="E27" s="74">
        <v>1948.3064290379771</v>
      </c>
      <c r="F27" s="74">
        <v>1948.3064290379771</v>
      </c>
      <c r="G27" s="74">
        <v>1948.3064290379771</v>
      </c>
      <c r="H27" s="106" t="str">
        <f>IFERROR(F27/#REF!-1,"-")</f>
        <v>-</v>
      </c>
    </row>
    <row r="28" spans="2:8" ht="12.75" customHeight="1" x14ac:dyDescent="0.2">
      <c r="H28" s="105"/>
    </row>
    <row r="29" spans="2:8" ht="12.75" customHeight="1" x14ac:dyDescent="0.2">
      <c r="B29" s="42" t="s">
        <v>90</v>
      </c>
      <c r="C29" s="42" t="s">
        <v>47</v>
      </c>
      <c r="D29" s="42" t="s">
        <v>48</v>
      </c>
      <c r="E29" s="42" t="s">
        <v>49</v>
      </c>
      <c r="F29" s="42" t="s">
        <v>50</v>
      </c>
      <c r="G29" s="42" t="s">
        <v>51</v>
      </c>
      <c r="H29" s="42" t="s">
        <v>239</v>
      </c>
    </row>
    <row r="30" spans="2:8" ht="12.75" customHeight="1" x14ac:dyDescent="0.2">
      <c r="B30" s="30" t="s">
        <v>293</v>
      </c>
      <c r="C30" s="109">
        <v>57.76933238454852</v>
      </c>
      <c r="D30" s="109">
        <v>32.069580721387211</v>
      </c>
      <c r="E30" s="109">
        <v>53.558651391294944</v>
      </c>
      <c r="F30" s="109">
        <v>246.6</v>
      </c>
      <c r="G30" s="109">
        <v>228.36</v>
      </c>
      <c r="H30" s="106">
        <f t="shared" ref="H30:H31" si="4">IFERROR(G30/C30-1,"-")</f>
        <v>2.9529624209588259</v>
      </c>
    </row>
    <row r="31" spans="2:8" ht="12.75" customHeight="1" x14ac:dyDescent="0.2">
      <c r="B31" s="53" t="s">
        <v>294</v>
      </c>
      <c r="C31" s="109">
        <v>173.18806000000001</v>
      </c>
      <c r="D31" s="109">
        <v>200.26820000000001</v>
      </c>
      <c r="E31" s="109">
        <v>131.47899999999998</v>
      </c>
      <c r="F31" s="109">
        <v>145.142516</v>
      </c>
      <c r="G31" s="109">
        <v>157.66107460000001</v>
      </c>
      <c r="H31" s="106">
        <f t="shared" si="4"/>
        <v>-8.9653902237833205E-2</v>
      </c>
    </row>
    <row r="32" spans="2:8" ht="12.75" customHeight="1" x14ac:dyDescent="0.2">
      <c r="B32" s="110"/>
      <c r="H32" s="106"/>
    </row>
    <row r="33" spans="2:8" ht="12.75" customHeight="1" x14ac:dyDescent="0.2">
      <c r="B33" s="42" t="s">
        <v>295</v>
      </c>
      <c r="C33" s="42" t="s">
        <v>47</v>
      </c>
      <c r="D33" s="42" t="s">
        <v>48</v>
      </c>
      <c r="E33" s="42" t="s">
        <v>49</v>
      </c>
      <c r="F33" s="42" t="s">
        <v>50</v>
      </c>
      <c r="G33" s="42" t="s">
        <v>51</v>
      </c>
      <c r="H33" s="42" t="s">
        <v>239</v>
      </c>
    </row>
    <row r="34" spans="2:8" ht="12.75" customHeight="1" x14ac:dyDescent="0.2">
      <c r="B34" s="30" t="s">
        <v>296</v>
      </c>
      <c r="C34" s="74">
        <v>413.5496969696971</v>
      </c>
      <c r="D34" s="74">
        <v>393.09150000000005</v>
      </c>
      <c r="E34" s="74">
        <v>375.73631578947368</v>
      </c>
      <c r="F34" s="74">
        <v>377.73127272727277</v>
      </c>
      <c r="G34" s="74">
        <v>373.68</v>
      </c>
      <c r="H34" s="106">
        <f t="shared" ref="H34:H36" si="5">IFERROR(G34/C34-1,"-")</f>
        <v>-9.6408478259914054E-2</v>
      </c>
    </row>
    <row r="35" spans="2:8" ht="12.75" customHeight="1" x14ac:dyDescent="0.2">
      <c r="B35" s="53" t="s">
        <v>297</v>
      </c>
      <c r="C35" s="74">
        <v>416.77212121212125</v>
      </c>
      <c r="D35" s="74">
        <v>394.58266666666657</v>
      </c>
      <c r="E35" s="74">
        <v>377.56793103448297</v>
      </c>
      <c r="F35" s="74">
        <v>379.04433333333321</v>
      </c>
      <c r="G35" s="74">
        <v>374.89093749999989</v>
      </c>
      <c r="H35" s="106">
        <f t="shared" si="5"/>
        <v>-0.10048940795347827</v>
      </c>
    </row>
    <row r="36" spans="2:8" ht="12.75" customHeight="1" x14ac:dyDescent="0.2">
      <c r="B36" s="30" t="s">
        <v>298</v>
      </c>
      <c r="C36" s="74">
        <v>1908.9</v>
      </c>
      <c r="D36" s="74">
        <v>1875.7</v>
      </c>
      <c r="E36" s="74">
        <v>1797.93</v>
      </c>
      <c r="F36" s="74">
        <v>1814.32</v>
      </c>
      <c r="G36" s="74">
        <v>1790.4</v>
      </c>
      <c r="H36" s="106">
        <f t="shared" si="5"/>
        <v>-6.2077636335062025E-2</v>
      </c>
    </row>
    <row r="37" spans="2:8" ht="12.75" customHeight="1" x14ac:dyDescent="0.2">
      <c r="C37" s="74"/>
      <c r="D37" s="74"/>
      <c r="E37" s="74"/>
      <c r="F37" s="74"/>
      <c r="G37" s="74"/>
      <c r="H37" s="106"/>
    </row>
    <row r="38" spans="2:8" ht="12.75" customHeight="1" x14ac:dyDescent="0.2">
      <c r="B38" s="42" t="s">
        <v>299</v>
      </c>
      <c r="C38" s="42" t="s">
        <v>47</v>
      </c>
      <c r="D38" s="42" t="s">
        <v>48</v>
      </c>
      <c r="E38" s="42" t="s">
        <v>49</v>
      </c>
      <c r="F38" s="42" t="s">
        <v>50</v>
      </c>
      <c r="G38" s="42" t="s">
        <v>51</v>
      </c>
      <c r="H38" s="42" t="s">
        <v>300</v>
      </c>
    </row>
    <row r="39" spans="2:8" ht="12.75" customHeight="1" x14ac:dyDescent="0.2">
      <c r="B39" s="30" t="s">
        <v>301</v>
      </c>
      <c r="C39" s="74">
        <v>-50.369895263034017</v>
      </c>
      <c r="D39" s="74">
        <v>-23.660805023076232</v>
      </c>
      <c r="E39" s="74">
        <v>6.0779383357488364</v>
      </c>
      <c r="F39" s="74">
        <v>6.0159023148148529</v>
      </c>
      <c r="G39" s="74">
        <v>4.9919189469697276</v>
      </c>
      <c r="H39" s="111">
        <f>IFERROR(G39-C39,"-")</f>
        <v>55.361814210003743</v>
      </c>
    </row>
    <row r="40" spans="2:8" ht="12.75" customHeight="1" x14ac:dyDescent="0.2">
      <c r="B40" s="134" t="s">
        <v>302</v>
      </c>
      <c r="C40" s="124"/>
      <c r="D40" s="124"/>
      <c r="E40" s="124"/>
      <c r="F40" s="124"/>
      <c r="G40" s="124"/>
      <c r="H40" s="124"/>
    </row>
    <row r="41" spans="2:8" ht="12.75" customHeight="1" x14ac:dyDescent="0.2">
      <c r="B41" s="135" t="s">
        <v>303</v>
      </c>
      <c r="C41" s="124"/>
      <c r="D41" s="124"/>
      <c r="E41" s="124"/>
      <c r="F41" s="124"/>
      <c r="G41" s="124"/>
      <c r="H41" s="124"/>
    </row>
    <row r="42" spans="2:8" ht="12.75" customHeight="1" x14ac:dyDescent="0.2">
      <c r="B42" s="124"/>
      <c r="C42" s="124"/>
      <c r="D42" s="124"/>
      <c r="E42" s="124"/>
      <c r="F42" s="124"/>
      <c r="G42" s="124"/>
      <c r="H42" s="124"/>
    </row>
    <row r="43" spans="2:8" ht="12.75" customHeight="1" x14ac:dyDescent="0.2">
      <c r="B43" s="124"/>
      <c r="C43" s="124"/>
      <c r="D43" s="124"/>
      <c r="E43" s="124"/>
      <c r="F43" s="124"/>
      <c r="G43" s="124"/>
      <c r="H43" s="124"/>
    </row>
    <row r="44" spans="2:8" ht="12.75" customHeight="1" x14ac:dyDescent="0.2">
      <c r="B44" s="134" t="s">
        <v>304</v>
      </c>
      <c r="C44" s="124"/>
      <c r="D44" s="124"/>
      <c r="E44" s="124"/>
      <c r="F44" s="124"/>
      <c r="G44" s="124"/>
      <c r="H44" s="124"/>
    </row>
    <row r="45" spans="2:8" ht="12.75" customHeight="1" x14ac:dyDescent="0.2"/>
    <row r="46" spans="2:8" ht="12.75" customHeight="1" x14ac:dyDescent="0.2"/>
    <row r="47" spans="2:8" ht="12.75" customHeight="1" x14ac:dyDescent="0.2"/>
    <row r="48" spans="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B40:H40"/>
    <mergeCell ref="B41:H43"/>
    <mergeCell ref="B44:H44"/>
  </mergeCells>
  <pageMargins left="0.78740157480314965" right="0.78740157480314965" top="1.3779527559055118" bottom="0.59055118110236227" header="0" footer="0"/>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6F95"/>
  </sheetPr>
  <dimension ref="B1:H1000"/>
  <sheetViews>
    <sheetView showGridLines="0" workbookViewId="0"/>
  </sheetViews>
  <sheetFormatPr baseColWidth="10" defaultColWidth="14.42578125" defaultRowHeight="15" customHeight="1" x14ac:dyDescent="0.2"/>
  <cols>
    <col min="1" max="1" width="8.7109375" customWidth="1"/>
    <col min="2" max="2" width="49.85546875" customWidth="1"/>
    <col min="3" max="7" width="8.7109375" customWidth="1"/>
    <col min="8" max="8" width="14.140625" customWidth="1"/>
    <col min="9" max="26" width="8.7109375" customWidth="1"/>
  </cols>
  <sheetData>
    <row r="1" spans="2:8" ht="12.75" customHeight="1" x14ac:dyDescent="0.2"/>
    <row r="2" spans="2:8" ht="12.75" customHeight="1" x14ac:dyDescent="0.2">
      <c r="C2" s="113"/>
      <c r="D2" s="113"/>
      <c r="E2" s="113"/>
      <c r="F2" s="113"/>
      <c r="G2" s="113"/>
    </row>
    <row r="3" spans="2:8" ht="12.75" customHeight="1" x14ac:dyDescent="0.2">
      <c r="B3" s="25" t="s">
        <v>305</v>
      </c>
      <c r="C3" s="114"/>
      <c r="D3" s="114"/>
      <c r="E3" s="114"/>
      <c r="F3" s="114"/>
      <c r="G3" s="114"/>
      <c r="H3" s="105"/>
    </row>
    <row r="4" spans="2:8" ht="12.75" customHeight="1" x14ac:dyDescent="0.2">
      <c r="H4" s="105"/>
    </row>
    <row r="5" spans="2:8" ht="12.75" customHeight="1" x14ac:dyDescent="0.2">
      <c r="B5" s="42" t="s">
        <v>306</v>
      </c>
      <c r="C5" s="42" t="s">
        <v>47</v>
      </c>
      <c r="D5" s="42" t="s">
        <v>48</v>
      </c>
      <c r="E5" s="42" t="s">
        <v>49</v>
      </c>
      <c r="F5" s="42" t="s">
        <v>50</v>
      </c>
      <c r="G5" s="42" t="s">
        <v>51</v>
      </c>
      <c r="H5" s="42" t="s">
        <v>239</v>
      </c>
    </row>
    <row r="6" spans="2:8" ht="12.75" customHeight="1" x14ac:dyDescent="0.2">
      <c r="B6" s="30" t="s">
        <v>273</v>
      </c>
      <c r="C6" s="89">
        <v>60.795732737081813</v>
      </c>
      <c r="D6" s="89">
        <v>137.30112407542836</v>
      </c>
      <c r="E6" s="89">
        <v>102.50761701824999</v>
      </c>
      <c r="F6" s="89">
        <v>60.137599203989986</v>
      </c>
      <c r="G6" s="89">
        <v>96.226063196256092</v>
      </c>
      <c r="H6" s="106">
        <f t="shared" ref="H6:H8" si="0">IFERROR(G6/C6-1,"-")</f>
        <v>0.5827766006603925</v>
      </c>
    </row>
    <row r="7" spans="2:8" ht="12.75" customHeight="1" x14ac:dyDescent="0.2">
      <c r="B7" s="30" t="s">
        <v>274</v>
      </c>
      <c r="C7" s="89">
        <v>33.766180969952913</v>
      </c>
      <c r="D7" s="89">
        <v>48.855152887623881</v>
      </c>
      <c r="E7" s="89">
        <v>37.532289871931425</v>
      </c>
      <c r="F7" s="89">
        <v>21.042210166341135</v>
      </c>
      <c r="G7" s="89">
        <v>42.91343401510921</v>
      </c>
      <c r="H7" s="106">
        <f t="shared" si="0"/>
        <v>0.27089984068071082</v>
      </c>
    </row>
    <row r="8" spans="2:8" ht="12.75" customHeight="1" x14ac:dyDescent="0.2">
      <c r="B8" s="30" t="s">
        <v>275</v>
      </c>
      <c r="C8" s="74">
        <v>94.561913707034734</v>
      </c>
      <c r="D8" s="74">
        <v>186.15627696305225</v>
      </c>
      <c r="E8" s="74">
        <v>140.03990689018141</v>
      </c>
      <c r="F8" s="74">
        <v>81.179809370331128</v>
      </c>
      <c r="G8" s="74">
        <v>139.1394972113653</v>
      </c>
      <c r="H8" s="106">
        <f t="shared" si="0"/>
        <v>0.47141160491355727</v>
      </c>
    </row>
    <row r="9" spans="2:8" ht="12.75" customHeight="1" x14ac:dyDescent="0.2">
      <c r="H9" s="105"/>
    </row>
    <row r="10" spans="2:8" ht="12.75" customHeight="1" x14ac:dyDescent="0.2">
      <c r="B10" s="42" t="s">
        <v>307</v>
      </c>
      <c r="C10" s="42" t="s">
        <v>308</v>
      </c>
      <c r="D10" s="42" t="s">
        <v>48</v>
      </c>
      <c r="E10" s="42" t="s">
        <v>49</v>
      </c>
      <c r="F10" s="42" t="s">
        <v>50</v>
      </c>
      <c r="G10" s="42" t="s">
        <v>51</v>
      </c>
      <c r="H10" s="42" t="s">
        <v>239</v>
      </c>
    </row>
    <row r="11" spans="2:8" ht="12.75" customHeight="1" x14ac:dyDescent="0.2">
      <c r="B11" s="30" t="s">
        <v>309</v>
      </c>
      <c r="C11" s="74">
        <v>10.19147733</v>
      </c>
      <c r="D11" s="74">
        <v>10.821735840000001</v>
      </c>
      <c r="E11" s="74">
        <v>11.900900999999999</v>
      </c>
      <c r="F11" s="109">
        <v>12.509261739999999</v>
      </c>
      <c r="G11" s="109">
        <v>13.01</v>
      </c>
      <c r="H11" s="106">
        <f t="shared" ref="H11:H22" si="1">IFERROR(G11/C11-1,"-")</f>
        <v>0.27655683064743664</v>
      </c>
    </row>
    <row r="12" spans="2:8" ht="12.75" customHeight="1" x14ac:dyDescent="0.2">
      <c r="B12" s="30" t="s">
        <v>310</v>
      </c>
      <c r="C12" s="74">
        <v>3.8221207000000001</v>
      </c>
      <c r="D12" s="74">
        <v>4.2090243599999999</v>
      </c>
      <c r="E12" s="74">
        <v>4.7507570000000001</v>
      </c>
      <c r="F12" s="109">
        <v>5.2785248999999999</v>
      </c>
      <c r="G12" s="109">
        <v>5.64</v>
      </c>
      <c r="H12" s="106">
        <f t="shared" si="1"/>
        <v>0.47562058937594509</v>
      </c>
    </row>
    <row r="13" spans="2:8" ht="12.75" customHeight="1" x14ac:dyDescent="0.2">
      <c r="B13" s="30" t="s">
        <v>311</v>
      </c>
      <c r="C13" s="74">
        <v>3.5606111899999999</v>
      </c>
      <c r="D13" s="74">
        <v>3.7717601300000001</v>
      </c>
      <c r="E13" s="74">
        <v>4.4963129999999998</v>
      </c>
      <c r="F13" s="109">
        <v>4.8396631799999996</v>
      </c>
      <c r="G13" s="109">
        <v>5.01</v>
      </c>
      <c r="H13" s="106">
        <f t="shared" si="1"/>
        <v>0.40706180277998838</v>
      </c>
    </row>
    <row r="14" spans="2:8" ht="12.75" customHeight="1" x14ac:dyDescent="0.2">
      <c r="B14" s="30" t="s">
        <v>312</v>
      </c>
      <c r="C14" s="74">
        <v>3.64543478</v>
      </c>
      <c r="D14" s="74">
        <v>3.3022193999999998</v>
      </c>
      <c r="E14" s="74">
        <v>3.8346450000000001</v>
      </c>
      <c r="F14" s="109">
        <v>4.41373982</v>
      </c>
      <c r="G14" s="109">
        <v>3.94</v>
      </c>
      <c r="H14" s="106">
        <f t="shared" si="1"/>
        <v>8.080386504679149E-2</v>
      </c>
    </row>
    <row r="15" spans="2:8" ht="12.75" customHeight="1" x14ac:dyDescent="0.2">
      <c r="B15" s="30" t="s">
        <v>313</v>
      </c>
      <c r="C15" s="74">
        <v>2.8741654699999999</v>
      </c>
      <c r="D15" s="74">
        <v>3.1823171399999999</v>
      </c>
      <c r="E15" s="74">
        <v>3.4495100000000001</v>
      </c>
      <c r="F15" s="109">
        <v>3.6972759700000002</v>
      </c>
      <c r="G15" s="109">
        <v>3.89</v>
      </c>
      <c r="H15" s="106">
        <f t="shared" si="1"/>
        <v>0.35343634199321183</v>
      </c>
    </row>
    <row r="16" spans="2:8" ht="12.75" customHeight="1" x14ac:dyDescent="0.2">
      <c r="B16" s="30" t="s">
        <v>314</v>
      </c>
      <c r="C16" s="74">
        <v>1.18540972</v>
      </c>
      <c r="D16" s="74">
        <v>1.2039782400000001</v>
      </c>
      <c r="E16" s="74">
        <v>1.282359</v>
      </c>
      <c r="F16" s="109">
        <v>1.28231742</v>
      </c>
      <c r="G16" s="109">
        <v>1.27</v>
      </c>
      <c r="H16" s="106">
        <f t="shared" si="1"/>
        <v>7.1359529597918359E-2</v>
      </c>
    </row>
    <row r="17" spans="2:8" ht="12.75" customHeight="1" x14ac:dyDescent="0.2">
      <c r="B17" s="30" t="s">
        <v>315</v>
      </c>
      <c r="C17" s="74">
        <v>0.62180809000000004</v>
      </c>
      <c r="D17" s="74">
        <v>0.72276488999999999</v>
      </c>
      <c r="E17" s="74">
        <v>0.88347399999999998</v>
      </c>
      <c r="F17" s="109">
        <v>0.97066682000000004</v>
      </c>
      <c r="G17" s="109">
        <v>1.06</v>
      </c>
      <c r="H17" s="106">
        <f t="shared" si="1"/>
        <v>0.70470602915442937</v>
      </c>
    </row>
    <row r="18" spans="2:8" ht="12.75" customHeight="1" x14ac:dyDescent="0.2">
      <c r="B18" s="30" t="s">
        <v>316</v>
      </c>
      <c r="C18" s="74">
        <v>0.49199999999999999</v>
      </c>
      <c r="D18" s="74">
        <v>0.52255300000000005</v>
      </c>
      <c r="E18" s="74">
        <v>0.58768399999999998</v>
      </c>
      <c r="F18" s="109">
        <v>0.61140276000000005</v>
      </c>
      <c r="G18" s="109">
        <v>0.64</v>
      </c>
      <c r="H18" s="106">
        <f t="shared" si="1"/>
        <v>0.30081300813008127</v>
      </c>
    </row>
    <row r="19" spans="2:8" ht="12.75" customHeight="1" x14ac:dyDescent="0.2">
      <c r="B19" s="30" t="s">
        <v>317</v>
      </c>
      <c r="C19" s="74">
        <v>0.25590723999999998</v>
      </c>
      <c r="D19" s="74">
        <v>0.26525251999999999</v>
      </c>
      <c r="E19" s="74">
        <v>0.273088</v>
      </c>
      <c r="F19" s="109">
        <v>0.27521756000000003</v>
      </c>
      <c r="G19" s="109">
        <v>0.28000000000000003</v>
      </c>
      <c r="H19" s="106">
        <f t="shared" si="1"/>
        <v>9.41464571303261E-2</v>
      </c>
    </row>
    <row r="20" spans="2:8" ht="12.75" customHeight="1" x14ac:dyDescent="0.2">
      <c r="B20" s="30" t="s">
        <v>318</v>
      </c>
      <c r="C20" s="74">
        <v>0.18467195</v>
      </c>
      <c r="D20" s="74">
        <v>0.18218625999999999</v>
      </c>
      <c r="E20" s="74">
        <v>0.17965900000000001</v>
      </c>
      <c r="F20" s="109">
        <v>0.17832149</v>
      </c>
      <c r="G20" s="109">
        <v>0.18</v>
      </c>
      <c r="H20" s="106">
        <f t="shared" si="1"/>
        <v>-2.5298644434089801E-2</v>
      </c>
    </row>
    <row r="21" spans="2:8" ht="12.75" customHeight="1" x14ac:dyDescent="0.2">
      <c r="B21" s="30" t="s">
        <v>319</v>
      </c>
      <c r="C21" s="74">
        <v>0.14541455</v>
      </c>
      <c r="D21" s="74">
        <v>0.14629081999999999</v>
      </c>
      <c r="E21" s="74">
        <v>0.15611700000000001</v>
      </c>
      <c r="F21" s="109">
        <v>0.16196316999999999</v>
      </c>
      <c r="G21" s="109">
        <v>0.16</v>
      </c>
      <c r="H21" s="106">
        <f t="shared" si="1"/>
        <v>0.10030254881646994</v>
      </c>
    </row>
    <row r="22" spans="2:8" ht="12.75" customHeight="1" x14ac:dyDescent="0.2">
      <c r="B22" s="25" t="s">
        <v>320</v>
      </c>
      <c r="C22" s="107">
        <v>26.979021020000001</v>
      </c>
      <c r="D22" s="107">
        <v>28.330082600000001</v>
      </c>
      <c r="E22" s="107">
        <v>31.794506999999999</v>
      </c>
      <c r="F22" s="115">
        <v>34.218354829999996</v>
      </c>
      <c r="G22" s="115">
        <v>35.1</v>
      </c>
      <c r="H22" s="108">
        <f t="shared" si="1"/>
        <v>0.30101088449353974</v>
      </c>
    </row>
    <row r="23" spans="2:8" ht="12.75" customHeight="1" x14ac:dyDescent="0.2">
      <c r="H23" s="105"/>
    </row>
    <row r="24" spans="2:8" ht="12.75" customHeight="1" x14ac:dyDescent="0.2">
      <c r="B24" s="42" t="s">
        <v>291</v>
      </c>
      <c r="C24" s="42" t="s">
        <v>47</v>
      </c>
      <c r="D24" s="42" t="s">
        <v>48</v>
      </c>
      <c r="E24" s="42" t="s">
        <v>45</v>
      </c>
      <c r="F24" s="42" t="s">
        <v>50</v>
      </c>
      <c r="G24" s="42" t="s">
        <v>51</v>
      </c>
      <c r="H24" s="42" t="s">
        <v>239</v>
      </c>
    </row>
    <row r="25" spans="2:8" ht="12.75" customHeight="1" x14ac:dyDescent="0.2">
      <c r="B25" s="30" t="s">
        <v>321</v>
      </c>
      <c r="C25" s="74">
        <v>668.246403533327</v>
      </c>
      <c r="D25" s="74">
        <v>676.64441189459103</v>
      </c>
      <c r="E25" s="74">
        <v>695.3</v>
      </c>
      <c r="F25" s="74">
        <v>703.7</v>
      </c>
      <c r="G25" s="74">
        <v>744.8</v>
      </c>
      <c r="H25" s="106">
        <f>IFERROR(G25/C25-1,"-")</f>
        <v>0.11455893523990368</v>
      </c>
    </row>
    <row r="26" spans="2:8" ht="12.75" customHeight="1" x14ac:dyDescent="0.2">
      <c r="H26" s="105"/>
    </row>
    <row r="27" spans="2:8" ht="12.75" customHeight="1" x14ac:dyDescent="0.2">
      <c r="B27" s="42" t="s">
        <v>90</v>
      </c>
      <c r="C27" s="42" t="s">
        <v>47</v>
      </c>
      <c r="D27" s="42" t="s">
        <v>48</v>
      </c>
      <c r="E27" s="42" t="s">
        <v>45</v>
      </c>
      <c r="F27" s="42" t="s">
        <v>50</v>
      </c>
      <c r="G27" s="42" t="s">
        <v>51</v>
      </c>
      <c r="H27" s="42" t="s">
        <v>239</v>
      </c>
    </row>
    <row r="28" spans="2:8" ht="12.75" customHeight="1" x14ac:dyDescent="0.2">
      <c r="B28" s="30" t="s">
        <v>322</v>
      </c>
      <c r="C28" s="74">
        <v>96.033999999999992</v>
      </c>
      <c r="D28" s="74">
        <v>162.92099999999999</v>
      </c>
      <c r="E28" s="74">
        <v>305.69999999999993</v>
      </c>
      <c r="F28" s="74">
        <v>118</v>
      </c>
      <c r="G28" s="74">
        <v>267</v>
      </c>
      <c r="H28" s="106">
        <f t="shared" ref="H28:H31" si="2">IFERROR(G28/C28-1,"-")</f>
        <v>1.7802653226982112</v>
      </c>
    </row>
    <row r="29" spans="2:8" ht="12.75" customHeight="1" x14ac:dyDescent="0.2">
      <c r="B29" s="31" t="s">
        <v>323</v>
      </c>
      <c r="C29" s="74">
        <v>25.197999999999997</v>
      </c>
      <c r="D29" s="74">
        <v>48.341999999999999</v>
      </c>
      <c r="E29" s="74">
        <v>46.9</v>
      </c>
      <c r="F29" s="74">
        <v>34</v>
      </c>
      <c r="G29" s="74">
        <v>55.1</v>
      </c>
      <c r="H29" s="106">
        <f t="shared" si="2"/>
        <v>1.1866814826573542</v>
      </c>
    </row>
    <row r="30" spans="2:8" ht="12.75" customHeight="1" x14ac:dyDescent="0.2">
      <c r="B30" s="30" t="s">
        <v>324</v>
      </c>
      <c r="C30" s="74">
        <v>89.025249999999986</v>
      </c>
      <c r="D30" s="74">
        <v>166.471</v>
      </c>
      <c r="E30" s="74">
        <v>300.96279999999996</v>
      </c>
      <c r="F30" s="74">
        <v>115.83396</v>
      </c>
      <c r="G30" s="74">
        <v>255.61406249999999</v>
      </c>
      <c r="H30" s="106">
        <f t="shared" si="2"/>
        <v>1.871253520770793</v>
      </c>
    </row>
    <row r="31" spans="2:8" ht="12.75" customHeight="1" x14ac:dyDescent="0.2">
      <c r="B31" s="30" t="s">
        <v>325</v>
      </c>
      <c r="C31" s="74">
        <v>41.478937500000008</v>
      </c>
      <c r="D31" s="74">
        <v>21.714739200000007</v>
      </c>
      <c r="E31" s="74">
        <v>14.839209</v>
      </c>
      <c r="F31" s="74">
        <v>19.700141260800006</v>
      </c>
      <c r="G31" s="74">
        <v>20.739468750000004</v>
      </c>
      <c r="H31" s="106">
        <f t="shared" si="2"/>
        <v>-0.5</v>
      </c>
    </row>
    <row r="32" spans="2:8" ht="12.75" customHeight="1" x14ac:dyDescent="0.2">
      <c r="H32" s="105"/>
    </row>
    <row r="33" spans="2:8" ht="12.75" customHeight="1" x14ac:dyDescent="0.2">
      <c r="B33" s="42" t="s">
        <v>295</v>
      </c>
      <c r="C33" s="42" t="s">
        <v>47</v>
      </c>
      <c r="D33" s="42" t="s">
        <v>48</v>
      </c>
      <c r="E33" s="42" t="s">
        <v>45</v>
      </c>
      <c r="F33" s="42" t="s">
        <v>50</v>
      </c>
      <c r="G33" s="42" t="s">
        <v>51</v>
      </c>
      <c r="H33" s="42" t="s">
        <v>239</v>
      </c>
    </row>
    <row r="34" spans="2:8" ht="12.75" customHeight="1" x14ac:dyDescent="0.2">
      <c r="B34" s="30" t="s">
        <v>326</v>
      </c>
      <c r="C34" s="116">
        <v>51220.68</v>
      </c>
      <c r="D34" s="116">
        <v>50194.68</v>
      </c>
      <c r="E34" s="116">
        <v>47031</v>
      </c>
      <c r="F34" s="116">
        <v>47471.03</v>
      </c>
      <c r="G34" s="116">
        <v>47154</v>
      </c>
      <c r="H34" s="106">
        <f t="shared" ref="H34:H35" si="3">IFERROR(G34/C34-1,"-")</f>
        <v>-7.9395275502004314E-2</v>
      </c>
    </row>
    <row r="35" spans="2:8" ht="12.75" customHeight="1" x14ac:dyDescent="0.2">
      <c r="B35" s="30" t="s">
        <v>298</v>
      </c>
      <c r="C35" s="116">
        <v>1908.56</v>
      </c>
      <c r="D35" s="116">
        <v>1874.23</v>
      </c>
      <c r="E35" s="116">
        <v>1794.01</v>
      </c>
      <c r="F35" s="116">
        <v>1816.48</v>
      </c>
      <c r="G35" s="116">
        <v>1789.52</v>
      </c>
      <c r="H35" s="106">
        <f t="shared" si="3"/>
        <v>-6.2371630967850145E-2</v>
      </c>
    </row>
    <row r="36" spans="2:8" ht="12.75" customHeight="1" x14ac:dyDescent="0.2">
      <c r="C36" s="116"/>
      <c r="D36" s="116"/>
      <c r="E36" s="116"/>
      <c r="F36" s="116"/>
      <c r="G36" s="116"/>
      <c r="H36" s="106"/>
    </row>
    <row r="37" spans="2:8" ht="12.75" customHeight="1" x14ac:dyDescent="0.2">
      <c r="B37" s="42" t="s">
        <v>299</v>
      </c>
      <c r="C37" s="42" t="s">
        <v>47</v>
      </c>
      <c r="D37" s="42" t="s">
        <v>48</v>
      </c>
      <c r="E37" s="42" t="s">
        <v>49</v>
      </c>
      <c r="F37" s="42" t="s">
        <v>50</v>
      </c>
      <c r="G37" s="42" t="s">
        <v>51</v>
      </c>
      <c r="H37" s="42" t="s">
        <v>300</v>
      </c>
    </row>
    <row r="38" spans="2:8" ht="12.75" customHeight="1" x14ac:dyDescent="0.2">
      <c r="B38" s="30" t="s">
        <v>327</v>
      </c>
      <c r="C38" s="74">
        <v>-7.69</v>
      </c>
      <c r="D38" s="74">
        <v>0.96</v>
      </c>
      <c r="E38" s="74">
        <v>2.71</v>
      </c>
      <c r="F38" s="74">
        <v>-3.07</v>
      </c>
      <c r="G38" s="74">
        <v>1</v>
      </c>
      <c r="H38" s="111">
        <f>G38-C38</f>
        <v>8.6900000000000013</v>
      </c>
    </row>
    <row r="39" spans="2:8" ht="12.75" customHeight="1" x14ac:dyDescent="0.2">
      <c r="B39" s="134" t="s">
        <v>328</v>
      </c>
      <c r="C39" s="124"/>
      <c r="D39" s="124"/>
      <c r="E39" s="124"/>
      <c r="F39" s="124"/>
      <c r="G39" s="124"/>
      <c r="H39" s="124"/>
    </row>
    <row r="40" spans="2:8" ht="12" customHeight="1" x14ac:dyDescent="0.2">
      <c r="B40" s="136" t="s">
        <v>329</v>
      </c>
      <c r="C40" s="124"/>
      <c r="D40" s="124"/>
      <c r="E40" s="124"/>
      <c r="F40" s="124"/>
      <c r="G40" s="124"/>
      <c r="H40" s="124"/>
    </row>
    <row r="41" spans="2:8" ht="12.75" customHeight="1" x14ac:dyDescent="0.2">
      <c r="B41" s="134" t="s">
        <v>330</v>
      </c>
      <c r="C41" s="124"/>
      <c r="D41" s="124"/>
      <c r="E41" s="124"/>
      <c r="F41" s="124"/>
      <c r="G41" s="124"/>
      <c r="H41" s="124"/>
    </row>
    <row r="42" spans="2:8" ht="12.75" customHeight="1" x14ac:dyDescent="0.2"/>
    <row r="43" spans="2:8" ht="12.75" customHeight="1" x14ac:dyDescent="0.2"/>
    <row r="44" spans="2:8" ht="12.75" customHeight="1" x14ac:dyDescent="0.2"/>
    <row r="45" spans="2:8" ht="12.75" customHeight="1" x14ac:dyDescent="0.2"/>
    <row r="46" spans="2:8" ht="12.75" customHeight="1" x14ac:dyDescent="0.2"/>
    <row r="47" spans="2:8" ht="12.75" customHeight="1" x14ac:dyDescent="0.2"/>
    <row r="48" spans="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B39:H39"/>
    <mergeCell ref="B40:H40"/>
    <mergeCell ref="B41:H41"/>
  </mergeCells>
  <conditionalFormatting sqref="C6:G6">
    <cfRule type="expression" dxfId="80" priority="1">
      <formula>MOD(ROW(),2)=1</formula>
    </cfRule>
  </conditionalFormatting>
  <pageMargins left="0.78740157480314965" right="0.78740157480314965" top="1.3779527559055118" bottom="0.59055118110236227" header="0" footer="0"/>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50F4F"/>
  </sheetPr>
  <dimension ref="A1:BM1000"/>
  <sheetViews>
    <sheetView showGridLines="0" workbookViewId="0"/>
  </sheetViews>
  <sheetFormatPr baseColWidth="10" defaultColWidth="14.42578125" defaultRowHeight="15" customHeight="1" x14ac:dyDescent="0.2"/>
  <cols>
    <col min="1" max="1" width="9.140625" customWidth="1"/>
    <col min="2" max="2" width="31.5703125" customWidth="1"/>
    <col min="3" max="13" width="8.7109375" customWidth="1"/>
    <col min="14" max="14" width="2.7109375" customWidth="1"/>
    <col min="15" max="63" width="8.7109375" customWidth="1"/>
    <col min="64" max="64" width="2.7109375" customWidth="1"/>
    <col min="65" max="65" width="8.7109375" customWidth="1"/>
  </cols>
  <sheetData>
    <row r="1" spans="1:65" ht="12.75" customHeight="1" x14ac:dyDescent="0.2">
      <c r="A1" s="39" t="s">
        <v>236</v>
      </c>
      <c r="C1" s="40"/>
      <c r="D1" s="40"/>
      <c r="E1" s="40"/>
      <c r="F1" s="40"/>
      <c r="G1" s="40"/>
      <c r="H1" s="40"/>
      <c r="I1" s="40"/>
      <c r="J1" s="40"/>
      <c r="K1" s="40"/>
      <c r="L1" s="40"/>
      <c r="M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row>
    <row r="2" spans="1:65" ht="12.75" customHeight="1" x14ac:dyDescent="0.2">
      <c r="A2" s="41" t="s">
        <v>237</v>
      </c>
      <c r="C2" s="40"/>
      <c r="D2" s="40"/>
      <c r="E2" s="40"/>
    </row>
    <row r="3" spans="1:65" ht="12.75" customHeight="1" x14ac:dyDescent="0.2">
      <c r="A3" s="40"/>
    </row>
    <row r="4" spans="1:65" ht="12.75" customHeight="1" x14ac:dyDescent="0.2">
      <c r="A4" s="40"/>
      <c r="B4" s="25" t="s">
        <v>224</v>
      </c>
      <c r="C4" s="25"/>
      <c r="D4" s="25"/>
      <c r="E4" s="25"/>
      <c r="F4" s="25"/>
      <c r="G4" s="25"/>
      <c r="H4" s="25"/>
      <c r="I4" s="25"/>
      <c r="J4" s="25"/>
      <c r="K4" s="25"/>
      <c r="L4" s="25"/>
      <c r="M4" s="25"/>
      <c r="N4" s="25"/>
    </row>
    <row r="5" spans="1:65" ht="38.25" customHeight="1" x14ac:dyDescent="0.2">
      <c r="A5" s="40"/>
      <c r="B5" s="42"/>
      <c r="C5" s="43">
        <v>2010</v>
      </c>
      <c r="D5" s="43">
        <v>2011</v>
      </c>
      <c r="E5" s="43">
        <v>2012</v>
      </c>
      <c r="F5" s="43">
        <v>2013</v>
      </c>
      <c r="G5" s="43">
        <v>2014</v>
      </c>
      <c r="H5" s="43">
        <v>2015</v>
      </c>
      <c r="I5" s="43">
        <v>2016</v>
      </c>
      <c r="J5" s="43">
        <v>2017</v>
      </c>
      <c r="K5" s="43">
        <v>2018</v>
      </c>
      <c r="L5" s="43">
        <v>2019</v>
      </c>
      <c r="M5" s="43">
        <v>2020</v>
      </c>
      <c r="N5" s="43"/>
      <c r="O5" s="44" t="s">
        <v>239</v>
      </c>
      <c r="P5" s="61"/>
      <c r="Q5" s="44" t="s">
        <v>5</v>
      </c>
      <c r="R5" s="44" t="s">
        <v>6</v>
      </c>
      <c r="S5" s="44" t="s">
        <v>7</v>
      </c>
      <c r="T5" s="44" t="s">
        <v>8</v>
      </c>
      <c r="U5" s="44" t="s">
        <v>9</v>
      </c>
      <c r="V5" s="44" t="s">
        <v>10</v>
      </c>
      <c r="W5" s="44" t="s">
        <v>11</v>
      </c>
      <c r="X5" s="44" t="s">
        <v>12</v>
      </c>
      <c r="Y5" s="44" t="s">
        <v>13</v>
      </c>
      <c r="Z5" s="44" t="s">
        <v>14</v>
      </c>
      <c r="AA5" s="44" t="s">
        <v>15</v>
      </c>
      <c r="AB5" s="44" t="s">
        <v>16</v>
      </c>
      <c r="AC5" s="44" t="s">
        <v>17</v>
      </c>
      <c r="AD5" s="44" t="s">
        <v>18</v>
      </c>
      <c r="AE5" s="44" t="s">
        <v>19</v>
      </c>
      <c r="AF5" s="44" t="s">
        <v>20</v>
      </c>
      <c r="AG5" s="44" t="s">
        <v>21</v>
      </c>
      <c r="AH5" s="44" t="s">
        <v>22</v>
      </c>
      <c r="AI5" s="44" t="s">
        <v>23</v>
      </c>
      <c r="AJ5" s="44" t="s">
        <v>24</v>
      </c>
      <c r="AK5" s="44" t="s">
        <v>25</v>
      </c>
      <c r="AL5" s="44" t="s">
        <v>26</v>
      </c>
      <c r="AM5" s="44" t="s">
        <v>27</v>
      </c>
      <c r="AN5" s="44" t="s">
        <v>28</v>
      </c>
      <c r="AO5" s="44" t="s">
        <v>29</v>
      </c>
      <c r="AP5" s="44" t="s">
        <v>30</v>
      </c>
      <c r="AQ5" s="44" t="s">
        <v>31</v>
      </c>
      <c r="AR5" s="44" t="s">
        <v>32</v>
      </c>
      <c r="AS5" s="44" t="s">
        <v>33</v>
      </c>
      <c r="AT5" s="44" t="s">
        <v>34</v>
      </c>
      <c r="AU5" s="44" t="s">
        <v>35</v>
      </c>
      <c r="AV5" s="44" t="s">
        <v>36</v>
      </c>
      <c r="AW5" s="44" t="s">
        <v>37</v>
      </c>
      <c r="AX5" s="44" t="s">
        <v>38</v>
      </c>
      <c r="AY5" s="44" t="s">
        <v>39</v>
      </c>
      <c r="AZ5" s="44" t="s">
        <v>40</v>
      </c>
      <c r="BA5" s="44" t="s">
        <v>41</v>
      </c>
      <c r="BB5" s="44" t="s">
        <v>42</v>
      </c>
      <c r="BC5" s="44" t="s">
        <v>43</v>
      </c>
      <c r="BD5" s="44" t="s">
        <v>44</v>
      </c>
      <c r="BE5" s="44" t="s">
        <v>45</v>
      </c>
      <c r="BF5" s="44" t="s">
        <v>46</v>
      </c>
      <c r="BG5" s="44" t="s">
        <v>47</v>
      </c>
      <c r="BH5" s="44" t="s">
        <v>48</v>
      </c>
      <c r="BI5" s="44" t="s">
        <v>49</v>
      </c>
      <c r="BJ5" s="44" t="s">
        <v>50</v>
      </c>
      <c r="BK5" s="44" t="s">
        <v>51</v>
      </c>
      <c r="BL5" s="44"/>
      <c r="BM5" s="44" t="s">
        <v>239</v>
      </c>
    </row>
    <row r="6" spans="1:65" ht="12.75" customHeight="1" x14ac:dyDescent="0.2">
      <c r="A6" s="40"/>
      <c r="B6" s="53" t="s">
        <v>167</v>
      </c>
      <c r="C6" s="54">
        <v>1224.52</v>
      </c>
      <c r="D6" s="54">
        <v>1571.52</v>
      </c>
      <c r="E6" s="54">
        <v>1668.98</v>
      </c>
      <c r="F6" s="54">
        <v>1411.23</v>
      </c>
      <c r="G6" s="54">
        <v>1266.4000000000001</v>
      </c>
      <c r="H6" s="54">
        <v>1160.06</v>
      </c>
      <c r="I6" s="54">
        <v>1250.8</v>
      </c>
      <c r="J6" s="54">
        <v>1257.1500000000001</v>
      </c>
      <c r="K6" s="54">
        <v>1268.49</v>
      </c>
      <c r="L6" s="54">
        <v>1392.6</v>
      </c>
      <c r="M6" s="54">
        <v>1769.59</v>
      </c>
      <c r="N6" s="55" t="s">
        <v>236</v>
      </c>
      <c r="O6" s="65">
        <v>27.070946431136012</v>
      </c>
      <c r="P6" s="40"/>
      <c r="Q6" s="54">
        <v>1109.1199999999999</v>
      </c>
      <c r="R6" s="54">
        <v>1196.74</v>
      </c>
      <c r="S6" s="54">
        <v>1226.75</v>
      </c>
      <c r="T6" s="54">
        <v>1366.78</v>
      </c>
      <c r="U6" s="54">
        <v>1386.27</v>
      </c>
      <c r="V6" s="54">
        <v>1506.13</v>
      </c>
      <c r="W6" s="54">
        <v>1702.12</v>
      </c>
      <c r="X6" s="54">
        <v>1688.01</v>
      </c>
      <c r="Y6" s="54">
        <v>1690.57</v>
      </c>
      <c r="Z6" s="54">
        <v>1609.49</v>
      </c>
      <c r="AA6" s="54">
        <v>1652</v>
      </c>
      <c r="AB6" s="54">
        <v>1721.79</v>
      </c>
      <c r="AC6" s="54">
        <v>1631.77</v>
      </c>
      <c r="AD6" s="54">
        <v>1414.8</v>
      </c>
      <c r="AE6" s="54">
        <v>1326.28</v>
      </c>
      <c r="AF6" s="54">
        <v>1276.1600000000001</v>
      </c>
      <c r="AG6" s="54">
        <v>1293.06</v>
      </c>
      <c r="AH6" s="54">
        <v>1288.3900000000001</v>
      </c>
      <c r="AI6" s="54">
        <v>1281.94</v>
      </c>
      <c r="AJ6" s="54">
        <v>1201.4000000000001</v>
      </c>
      <c r="AK6" s="54">
        <v>1218.45</v>
      </c>
      <c r="AL6" s="54">
        <v>1192.3499999999999</v>
      </c>
      <c r="AM6" s="54">
        <v>1124.31</v>
      </c>
      <c r="AN6" s="54">
        <v>1106.45</v>
      </c>
      <c r="AO6" s="54">
        <v>1182.56</v>
      </c>
      <c r="AP6" s="54">
        <v>1259.6199999999999</v>
      </c>
      <c r="AQ6" s="54">
        <v>1334.78</v>
      </c>
      <c r="AR6" s="54">
        <v>1221.55</v>
      </c>
      <c r="AS6" s="54">
        <v>1219.49</v>
      </c>
      <c r="AT6" s="54">
        <v>1256.5899999999999</v>
      </c>
      <c r="AU6" s="54">
        <v>1277.9100000000001</v>
      </c>
      <c r="AV6" s="54">
        <v>1275.42</v>
      </c>
      <c r="AW6" s="54">
        <v>1329.28</v>
      </c>
      <c r="AX6" s="54">
        <v>1305.99</v>
      </c>
      <c r="AY6" s="54">
        <v>1213.19</v>
      </c>
      <c r="AZ6" s="54">
        <v>1226.28</v>
      </c>
      <c r="BA6" s="54">
        <v>1303.79</v>
      </c>
      <c r="BB6" s="54">
        <v>1309.3900000000001</v>
      </c>
      <c r="BC6" s="54">
        <v>1472.47</v>
      </c>
      <c r="BD6" s="54">
        <v>1480.96</v>
      </c>
      <c r="BE6" s="54">
        <v>1582.8</v>
      </c>
      <c r="BF6" s="54">
        <v>1711.13</v>
      </c>
      <c r="BG6" s="54">
        <v>1908.56</v>
      </c>
      <c r="BH6" s="54">
        <v>1874.23</v>
      </c>
      <c r="BI6" s="54">
        <v>1794.01</v>
      </c>
      <c r="BJ6" s="54">
        <v>1816.48</v>
      </c>
      <c r="BK6" s="54">
        <v>1789.52</v>
      </c>
      <c r="BL6" s="55" t="s">
        <v>237</v>
      </c>
      <c r="BM6" s="65">
        <v>-6.2371630967850145</v>
      </c>
    </row>
    <row r="7" spans="1:65" ht="12.75" customHeight="1" x14ac:dyDescent="0.2">
      <c r="A7" s="40"/>
      <c r="B7" s="53" t="s">
        <v>169</v>
      </c>
      <c r="C7" s="54">
        <v>925.18935999999997</v>
      </c>
      <c r="D7" s="54">
        <v>1129.9245900000001</v>
      </c>
      <c r="E7" s="54">
        <v>1298.7161000000001</v>
      </c>
      <c r="F7" s="54">
        <v>1063.7691500000001</v>
      </c>
      <c r="G7" s="54">
        <v>952.82570999999996</v>
      </c>
      <c r="H7" s="54">
        <v>1045.29709</v>
      </c>
      <c r="I7" s="54">
        <v>1129.4534799999999</v>
      </c>
      <c r="J7" s="54">
        <v>1114.0590400000001</v>
      </c>
      <c r="K7" s="54">
        <v>1073.6976999999999</v>
      </c>
      <c r="L7" s="54">
        <v>1244.8750500000001</v>
      </c>
      <c r="M7" s="54">
        <v>1549.0447099999999</v>
      </c>
      <c r="N7" s="55" t="s">
        <v>236</v>
      </c>
      <c r="O7" s="65">
        <v>24.433750198463677</v>
      </c>
      <c r="P7" s="40"/>
      <c r="Q7" s="54">
        <v>802.43462</v>
      </c>
      <c r="R7" s="54">
        <v>944.83171000000004</v>
      </c>
      <c r="S7" s="54">
        <v>948.75427999999999</v>
      </c>
      <c r="T7" s="54">
        <v>1005.89333</v>
      </c>
      <c r="U7" s="54">
        <v>1012.3323799999999</v>
      </c>
      <c r="V7" s="54">
        <v>1047.74657</v>
      </c>
      <c r="W7" s="54">
        <v>1206.7613699999999</v>
      </c>
      <c r="X7" s="54">
        <v>1250.3278499999999</v>
      </c>
      <c r="Y7" s="54">
        <v>1289.2899</v>
      </c>
      <c r="Z7" s="54">
        <v>1254.6768199999999</v>
      </c>
      <c r="AA7" s="54">
        <v>1320.2419199999999</v>
      </c>
      <c r="AB7" s="54">
        <v>1328.84483</v>
      </c>
      <c r="AC7" s="54">
        <v>1235.5876499999999</v>
      </c>
      <c r="AD7" s="54">
        <v>1083.2170900000001</v>
      </c>
      <c r="AE7" s="54">
        <v>1001.46777</v>
      </c>
      <c r="AF7" s="54">
        <v>937.81866000000002</v>
      </c>
      <c r="AG7" s="54">
        <v>943.48690999999997</v>
      </c>
      <c r="AH7" s="54">
        <v>939.72796000000005</v>
      </c>
      <c r="AI7" s="54">
        <v>967.00121999999999</v>
      </c>
      <c r="AJ7" s="54">
        <v>960.34020999999996</v>
      </c>
      <c r="AK7" s="54">
        <v>1083.0982899999999</v>
      </c>
      <c r="AL7" s="54">
        <v>1077.9857500000001</v>
      </c>
      <c r="AM7" s="54">
        <v>1011.54357</v>
      </c>
      <c r="AN7" s="54">
        <v>1010.11151</v>
      </c>
      <c r="AO7" s="54">
        <v>1072.2665300000001</v>
      </c>
      <c r="AP7" s="54">
        <v>1115.68652</v>
      </c>
      <c r="AQ7" s="54">
        <v>1195.9323999999999</v>
      </c>
      <c r="AR7" s="54">
        <v>1130.9580800000001</v>
      </c>
      <c r="AS7" s="54">
        <v>1144.09176</v>
      </c>
      <c r="AT7" s="54">
        <v>1140.41615</v>
      </c>
      <c r="AU7" s="54">
        <v>1087.6826699999999</v>
      </c>
      <c r="AV7" s="54">
        <v>1083.8657599999999</v>
      </c>
      <c r="AW7" s="54">
        <v>1081.52469</v>
      </c>
      <c r="AX7" s="54">
        <v>1096.3759399999999</v>
      </c>
      <c r="AY7" s="54">
        <v>1043.0148899999999</v>
      </c>
      <c r="AZ7" s="54">
        <v>1074.7388100000001</v>
      </c>
      <c r="BA7" s="54">
        <v>1148.24881</v>
      </c>
      <c r="BB7" s="54">
        <v>1165.02044</v>
      </c>
      <c r="BC7" s="54">
        <v>1324.6387400000001</v>
      </c>
      <c r="BD7" s="54">
        <v>1338.0031799999999</v>
      </c>
      <c r="BE7" s="54">
        <v>1436.5892899999999</v>
      </c>
      <c r="BF7" s="54">
        <v>1552.65717</v>
      </c>
      <c r="BG7" s="54">
        <v>1632.5073299999999</v>
      </c>
      <c r="BH7" s="54">
        <v>1574.07241</v>
      </c>
      <c r="BI7" s="54">
        <v>1488.90113</v>
      </c>
      <c r="BJ7" s="54">
        <v>1506.0895599999999</v>
      </c>
      <c r="BK7" s="54">
        <v>1518.11751</v>
      </c>
      <c r="BL7" s="55" t="s">
        <v>237</v>
      </c>
      <c r="BM7" s="65">
        <v>-7.0070019226192271</v>
      </c>
    </row>
    <row r="8" spans="1:65" ht="12.75" customHeight="1" x14ac:dyDescent="0.2">
      <c r="A8" s="40"/>
      <c r="B8" s="53" t="s">
        <v>171</v>
      </c>
      <c r="C8" s="54">
        <v>792.40733</v>
      </c>
      <c r="D8" s="54">
        <v>980.75635999999997</v>
      </c>
      <c r="E8" s="54">
        <v>1052.9800299999999</v>
      </c>
      <c r="F8" s="54">
        <v>903.81239000000005</v>
      </c>
      <c r="G8" s="54">
        <v>768.14916000000005</v>
      </c>
      <c r="H8" s="54">
        <v>758.98199</v>
      </c>
      <c r="I8" s="54">
        <v>927.34223999999995</v>
      </c>
      <c r="J8" s="54">
        <v>976.05850999999996</v>
      </c>
      <c r="K8" s="54">
        <v>949.60551999999996</v>
      </c>
      <c r="L8" s="54">
        <v>1092.9256</v>
      </c>
      <c r="M8" s="54">
        <v>1378.98099</v>
      </c>
      <c r="N8" s="55" t="s">
        <v>236</v>
      </c>
      <c r="O8" s="65">
        <v>26.1733634933613</v>
      </c>
      <c r="P8" s="40"/>
      <c r="Q8" s="54">
        <v>712.36563000000001</v>
      </c>
      <c r="R8" s="54">
        <v>803.58326999999997</v>
      </c>
      <c r="S8" s="54">
        <v>791.02653999999995</v>
      </c>
      <c r="T8" s="54">
        <v>864.19195999999999</v>
      </c>
      <c r="U8" s="54">
        <v>864.57411000000002</v>
      </c>
      <c r="V8" s="54">
        <v>924.85829999999999</v>
      </c>
      <c r="W8" s="54">
        <v>1058.0663</v>
      </c>
      <c r="X8" s="54">
        <v>1073.3501100000001</v>
      </c>
      <c r="Y8" s="54">
        <v>1075.8479400000001</v>
      </c>
      <c r="Z8" s="54">
        <v>1016.55603</v>
      </c>
      <c r="AA8" s="54">
        <v>1045.29573</v>
      </c>
      <c r="AB8" s="54">
        <v>1072.55566</v>
      </c>
      <c r="AC8" s="54">
        <v>1051.59321</v>
      </c>
      <c r="AD8" s="54">
        <v>921.35350000000005</v>
      </c>
      <c r="AE8" s="54">
        <v>855.48590999999999</v>
      </c>
      <c r="AF8" s="54">
        <v>789.15531999999996</v>
      </c>
      <c r="AG8" s="54">
        <v>781.13715999999999</v>
      </c>
      <c r="AH8" s="54">
        <v>765.43371000000002</v>
      </c>
      <c r="AI8" s="54">
        <v>767.58439999999996</v>
      </c>
      <c r="AJ8" s="54">
        <v>758.21542999999997</v>
      </c>
      <c r="AK8" s="54">
        <v>804.88891000000001</v>
      </c>
      <c r="AL8" s="54">
        <v>777.66746999999998</v>
      </c>
      <c r="AM8" s="54">
        <v>725.96852999999999</v>
      </c>
      <c r="AN8" s="54">
        <v>728.56142999999997</v>
      </c>
      <c r="AO8" s="54">
        <v>826.91449</v>
      </c>
      <c r="AP8" s="54">
        <v>879.06858</v>
      </c>
      <c r="AQ8" s="54">
        <v>1016.82497</v>
      </c>
      <c r="AR8" s="54">
        <v>983.92228999999998</v>
      </c>
      <c r="AS8" s="54">
        <v>984.03683999999998</v>
      </c>
      <c r="AT8" s="54">
        <v>981.4076</v>
      </c>
      <c r="AU8" s="54">
        <v>976.44748000000004</v>
      </c>
      <c r="AV8" s="54">
        <v>961.93059000000005</v>
      </c>
      <c r="AW8" s="54">
        <v>955.14935000000003</v>
      </c>
      <c r="AX8" s="54">
        <v>960.34325999999999</v>
      </c>
      <c r="AY8" s="54">
        <v>930.64621</v>
      </c>
      <c r="AZ8" s="54">
        <v>952.80542000000003</v>
      </c>
      <c r="BA8" s="54">
        <v>1001.04052</v>
      </c>
      <c r="BB8" s="54">
        <v>1019.25371</v>
      </c>
      <c r="BC8" s="54">
        <v>1194.7508800000001</v>
      </c>
      <c r="BD8" s="54">
        <v>1152.0240200000001</v>
      </c>
      <c r="BE8" s="54">
        <v>1238.4590700000001</v>
      </c>
      <c r="BF8" s="54">
        <v>1378.23343</v>
      </c>
      <c r="BG8" s="54">
        <v>1477.5934199999999</v>
      </c>
      <c r="BH8" s="54">
        <v>1421.3874000000001</v>
      </c>
      <c r="BI8" s="54">
        <v>1301.3777</v>
      </c>
      <c r="BJ8" s="54">
        <v>1298.5379600000001</v>
      </c>
      <c r="BK8" s="54">
        <v>1298.6956499999999</v>
      </c>
      <c r="BL8" s="55" t="s">
        <v>237</v>
      </c>
      <c r="BM8" s="65">
        <v>-12.107374571280916</v>
      </c>
    </row>
    <row r="9" spans="1:65" ht="12.75" customHeight="1" x14ac:dyDescent="0.2">
      <c r="A9" s="40"/>
      <c r="B9" s="53" t="s">
        <v>173</v>
      </c>
      <c r="C9" s="54">
        <v>40954.232160367799</v>
      </c>
      <c r="D9" s="54">
        <v>44649.532367739965</v>
      </c>
      <c r="E9" s="54">
        <v>50323.667111418326</v>
      </c>
      <c r="F9" s="54">
        <v>42090.263796678832</v>
      </c>
      <c r="G9" s="54">
        <v>37205.891619914153</v>
      </c>
      <c r="H9" s="54">
        <v>35863.234684199524</v>
      </c>
      <c r="I9" s="54">
        <v>39575.501470895557</v>
      </c>
      <c r="J9" s="54">
        <v>39771.870368286531</v>
      </c>
      <c r="K9" s="54">
        <v>39882.12644879194</v>
      </c>
      <c r="L9" s="54">
        <v>44476.979439612915</v>
      </c>
      <c r="M9" s="54">
        <v>53307.743180027966</v>
      </c>
      <c r="N9" s="55" t="s">
        <v>236</v>
      </c>
      <c r="O9" s="65">
        <v>19.854684044820804</v>
      </c>
      <c r="P9" s="40"/>
      <c r="Q9" s="54">
        <v>37726.947449643929</v>
      </c>
      <c r="R9" s="54">
        <v>42700.537238574434</v>
      </c>
      <c r="S9" s="54">
        <v>40639.192373848608</v>
      </c>
      <c r="T9" s="54">
        <v>42845.714790939921</v>
      </c>
      <c r="U9" s="54">
        <v>41937.571012908513</v>
      </c>
      <c r="V9" s="54">
        <v>42088.454675518835</v>
      </c>
      <c r="W9" s="54">
        <v>45147.12910122655</v>
      </c>
      <c r="X9" s="54">
        <v>49439.277894770683</v>
      </c>
      <c r="Y9" s="54">
        <v>50061.736139019718</v>
      </c>
      <c r="Z9" s="54">
        <v>48464.65478161622</v>
      </c>
      <c r="AA9" s="54">
        <v>51088.443744273158</v>
      </c>
      <c r="AB9" s="54">
        <v>51603.644605912516</v>
      </c>
      <c r="AC9" s="54">
        <v>48792.453260887036</v>
      </c>
      <c r="AD9" s="54">
        <v>42865.674281029467</v>
      </c>
      <c r="AE9" s="54">
        <v>39744.184416544762</v>
      </c>
      <c r="AF9" s="54">
        <v>37072.26325011655</v>
      </c>
      <c r="AG9" s="54">
        <v>37107.488224797846</v>
      </c>
      <c r="AH9" s="54">
        <v>36831.486488658833</v>
      </c>
      <c r="AI9" s="54">
        <v>37668.271737907315</v>
      </c>
      <c r="AJ9" s="54">
        <v>37189.495394408987</v>
      </c>
      <c r="AK9" s="54">
        <v>37292.44265114858</v>
      </c>
      <c r="AL9" s="54">
        <v>36082.710627421358</v>
      </c>
      <c r="AM9" s="54">
        <v>34875.897889305066</v>
      </c>
      <c r="AN9" s="54">
        <v>35230.1503046281</v>
      </c>
      <c r="AO9" s="54">
        <v>37774.341472824599</v>
      </c>
      <c r="AP9" s="54">
        <v>39294.289067146783</v>
      </c>
      <c r="AQ9" s="54">
        <v>41860.191939813842</v>
      </c>
      <c r="AR9" s="54">
        <v>39262.115196039034</v>
      </c>
      <c r="AS9" s="54">
        <v>39338.007298214034</v>
      </c>
      <c r="AT9" s="54">
        <v>39741.632292185765</v>
      </c>
      <c r="AU9" s="54">
        <v>39560.854887713605</v>
      </c>
      <c r="AV9" s="54">
        <v>40478.7027183436</v>
      </c>
      <c r="AW9" s="54">
        <v>40520.082627357049</v>
      </c>
      <c r="AX9" s="54">
        <v>41381.096339640229</v>
      </c>
      <c r="AY9" s="54">
        <v>38388.623145305188</v>
      </c>
      <c r="AZ9" s="54">
        <v>39276.591058884042</v>
      </c>
      <c r="BA9" s="54">
        <v>41790.599771729874</v>
      </c>
      <c r="BB9" s="54">
        <v>42177.151124471522</v>
      </c>
      <c r="BC9" s="54">
        <v>46679.184657675178</v>
      </c>
      <c r="BD9" s="54">
        <v>47160.659089813045</v>
      </c>
      <c r="BE9" s="54">
        <v>49269.711768771995</v>
      </c>
      <c r="BF9" s="54">
        <v>52985.031588084938</v>
      </c>
      <c r="BG9" s="54">
        <v>56436.816435449386</v>
      </c>
      <c r="BH9" s="54">
        <v>54513.059945022265</v>
      </c>
      <c r="BI9" s="54">
        <v>52220.106097384538</v>
      </c>
      <c r="BJ9" s="54">
        <v>53136.656967865354</v>
      </c>
      <c r="BK9" s="54">
        <v>52828.158567363811</v>
      </c>
      <c r="BL9" s="55" t="s">
        <v>237</v>
      </c>
      <c r="BM9" s="65">
        <v>-6.3941556168623404</v>
      </c>
    </row>
    <row r="10" spans="1:65" ht="12.75" customHeight="1" x14ac:dyDescent="0.2">
      <c r="A10" s="40"/>
      <c r="B10" s="53" t="s">
        <v>175</v>
      </c>
      <c r="C10" s="54">
        <v>3443.6333126497016</v>
      </c>
      <c r="D10" s="54">
        <v>4015.7601520729177</v>
      </c>
      <c r="E10" s="54">
        <v>4278.1729194463642</v>
      </c>
      <c r="F10" s="54">
        <v>4410.4050688829229</v>
      </c>
      <c r="G10" s="54">
        <v>4297.4539383027641</v>
      </c>
      <c r="H10" s="54">
        <v>4513.8009056858546</v>
      </c>
      <c r="I10" s="54">
        <v>4353.5017509283516</v>
      </c>
      <c r="J10" s="54">
        <v>4531.7017441767011</v>
      </c>
      <c r="K10" s="54">
        <v>4502.2017190991373</v>
      </c>
      <c r="L10" s="54">
        <v>4876.8400501551268</v>
      </c>
      <c r="M10" s="54">
        <v>6069.5868063079715</v>
      </c>
      <c r="N10" s="55" t="s">
        <v>236</v>
      </c>
      <c r="O10" s="65">
        <v>24.457368785652612</v>
      </c>
      <c r="P10" s="40"/>
      <c r="Q10" s="54">
        <v>3234.1323204784026</v>
      </c>
      <c r="R10" s="54">
        <v>3538.5146870930921</v>
      </c>
      <c r="S10" s="54">
        <v>3381.2426514700915</v>
      </c>
      <c r="T10" s="54">
        <v>3628.5718870866622</v>
      </c>
      <c r="U10" s="54">
        <v>3667.2802501326219</v>
      </c>
      <c r="V10" s="54">
        <v>3948.592530744128</v>
      </c>
      <c r="W10" s="54">
        <v>4246.9523468419948</v>
      </c>
      <c r="X10" s="54">
        <v>4195.3797980934623</v>
      </c>
      <c r="Y10" s="54">
        <v>4312.8434443069109</v>
      </c>
      <c r="Z10" s="54">
        <v>4144.401076084685</v>
      </c>
      <c r="AA10" s="54">
        <v>4174.7521397913415</v>
      </c>
      <c r="AB10" s="54">
        <v>4478.5975465783595</v>
      </c>
      <c r="AC10" s="54">
        <v>4834.6540161075127</v>
      </c>
      <c r="AD10" s="54">
        <v>4492.4496346070382</v>
      </c>
      <c r="AE10" s="54">
        <v>4216.7840136962086</v>
      </c>
      <c r="AF10" s="54">
        <v>4107.101371871333</v>
      </c>
      <c r="AG10" s="54">
        <v>4271.1136280482906</v>
      </c>
      <c r="AH10" s="54">
        <v>4228.9238162907714</v>
      </c>
      <c r="AI10" s="54">
        <v>4282.4116343819833</v>
      </c>
      <c r="AJ10" s="54">
        <v>4407.4140463291915</v>
      </c>
      <c r="AK10" s="54">
        <v>4666.7902091404503</v>
      </c>
      <c r="AL10" s="54">
        <v>4656.3882698088637</v>
      </c>
      <c r="AM10" s="54">
        <v>4416.1688183001916</v>
      </c>
      <c r="AN10" s="54">
        <v>4320.4126853891039</v>
      </c>
      <c r="AO10" s="54">
        <v>4374.4498908482965</v>
      </c>
      <c r="AP10" s="54">
        <v>4367.2678926808885</v>
      </c>
      <c r="AQ10" s="54">
        <v>4392.3098014692878</v>
      </c>
      <c r="AR10" s="54">
        <v>4276.6398675390228</v>
      </c>
      <c r="AS10" s="54">
        <v>4451.3366576108801</v>
      </c>
      <c r="AT10" s="54">
        <v>4490.7677814393874</v>
      </c>
      <c r="AU10" s="54">
        <v>4558.70027810375</v>
      </c>
      <c r="AV10" s="54">
        <v>4628.6268439243177</v>
      </c>
      <c r="AW10" s="54">
        <v>4628.2253881395982</v>
      </c>
      <c r="AX10" s="54">
        <v>4584.4262237368785</v>
      </c>
      <c r="AY10" s="54">
        <v>4348.2857900236304</v>
      </c>
      <c r="AZ10" s="54">
        <v>4450.8018647419094</v>
      </c>
      <c r="BA10" s="54">
        <v>4617.3132534923716</v>
      </c>
      <c r="BB10" s="54">
        <v>4624.1221286993423</v>
      </c>
      <c r="BC10" s="54">
        <v>5081.4136023277115</v>
      </c>
      <c r="BD10" s="54">
        <v>5174.7223164595625</v>
      </c>
      <c r="BE10" s="54">
        <v>5544.8721439709352</v>
      </c>
      <c r="BF10" s="54">
        <v>5915.7587769865122</v>
      </c>
      <c r="BG10" s="54">
        <v>6511.7575906248494</v>
      </c>
      <c r="BH10" s="54">
        <v>6299.0085353738323</v>
      </c>
      <c r="BI10" s="54">
        <v>6115.2651826964811</v>
      </c>
      <c r="BJ10" s="54">
        <v>6388.6322648576524</v>
      </c>
      <c r="BK10" s="54">
        <v>6333.6055678621369</v>
      </c>
      <c r="BL10" s="55" t="s">
        <v>237</v>
      </c>
      <c r="BM10" s="65">
        <v>-2.7358515774481895</v>
      </c>
    </row>
    <row r="11" spans="1:65" ht="12.75" customHeight="1" x14ac:dyDescent="0.2">
      <c r="A11" s="40"/>
      <c r="B11" s="53" t="s">
        <v>177</v>
      </c>
      <c r="C11" s="54">
        <v>17997.307569887635</v>
      </c>
      <c r="D11" s="54">
        <v>23624.084041988845</v>
      </c>
      <c r="E11" s="54">
        <v>28639.382770427765</v>
      </c>
      <c r="F11" s="54">
        <v>26440.155287990096</v>
      </c>
      <c r="G11" s="54">
        <v>24835.057244361567</v>
      </c>
      <c r="H11" s="54">
        <v>23903.214718600797</v>
      </c>
      <c r="I11" s="54">
        <v>27013.528381050364</v>
      </c>
      <c r="J11" s="54">
        <v>26319.746041442275</v>
      </c>
      <c r="K11" s="54">
        <v>27861.263844904915</v>
      </c>
      <c r="L11" s="54">
        <v>31542.489751957179</v>
      </c>
      <c r="M11" s="54">
        <v>42181.733695564806</v>
      </c>
      <c r="N11" s="55" t="s">
        <v>236</v>
      </c>
      <c r="O11" s="65">
        <v>33.72988000399517</v>
      </c>
      <c r="P11" s="40"/>
      <c r="Q11" s="54">
        <v>16369.077563618244</v>
      </c>
      <c r="R11" s="54">
        <v>17590.665327053226</v>
      </c>
      <c r="S11" s="54">
        <v>18324.420563602165</v>
      </c>
      <c r="T11" s="54">
        <v>19708.941855418201</v>
      </c>
      <c r="U11" s="54">
        <v>20176.25010047101</v>
      </c>
      <c r="V11" s="54">
        <v>21669.937724050353</v>
      </c>
      <c r="W11" s="54">
        <v>25100.097191634381</v>
      </c>
      <c r="X11" s="54">
        <v>27534.271995113086</v>
      </c>
      <c r="Y11" s="54">
        <v>27287.803880592219</v>
      </c>
      <c r="Z11" s="54">
        <v>28004.731750446088</v>
      </c>
      <c r="AA11" s="54">
        <v>29302.077901200828</v>
      </c>
      <c r="AB11" s="54">
        <v>29964.666934589353</v>
      </c>
      <c r="AC11" s="54">
        <v>28420.799395566421</v>
      </c>
      <c r="AD11" s="54">
        <v>25380.94407381806</v>
      </c>
      <c r="AE11" s="54">
        <v>26503.475332358095</v>
      </c>
      <c r="AF11" s="54">
        <v>25452.338482807398</v>
      </c>
      <c r="AG11" s="54">
        <v>25671.550886556175</v>
      </c>
      <c r="AH11" s="54">
        <v>24777.903708585851</v>
      </c>
      <c r="AI11" s="54">
        <v>24970.787242593273</v>
      </c>
      <c r="AJ11" s="54">
        <v>23899.005899657597</v>
      </c>
      <c r="AK11" s="54">
        <v>24377.916504573441</v>
      </c>
      <c r="AL11" s="54">
        <v>24332.811484238111</v>
      </c>
      <c r="AM11" s="54">
        <v>23476.093622904176</v>
      </c>
      <c r="AN11" s="54">
        <v>23445.976915781182</v>
      </c>
      <c r="AO11" s="54">
        <v>25676.986062661759</v>
      </c>
      <c r="AP11" s="54">
        <v>27099.401353545421</v>
      </c>
      <c r="AQ11" s="54">
        <v>28733.924220746856</v>
      </c>
      <c r="AR11" s="54">
        <v>26450.084041988845</v>
      </c>
      <c r="AS11" s="54">
        <v>26249.421608500652</v>
      </c>
      <c r="AT11" s="54">
        <v>26048.142588454677</v>
      </c>
      <c r="AU11" s="54">
        <v>26414.106997604773</v>
      </c>
      <c r="AV11" s="54">
        <v>26566.130821290208</v>
      </c>
      <c r="AW11" s="54">
        <v>27503.781471538572</v>
      </c>
      <c r="AX11" s="54">
        <v>28143.650328741136</v>
      </c>
      <c r="AY11" s="54">
        <v>27345.740704422333</v>
      </c>
      <c r="AZ11" s="54">
        <v>28474.278457408327</v>
      </c>
      <c r="BA11" s="54">
        <v>29554.50222643754</v>
      </c>
      <c r="BB11" s="54">
        <v>29282.985869757424</v>
      </c>
      <c r="BC11" s="54">
        <v>33329.011075923932</v>
      </c>
      <c r="BD11" s="54">
        <v>33912.635941292778</v>
      </c>
      <c r="BE11" s="54">
        <v>36874.377996045463</v>
      </c>
      <c r="BF11" s="54">
        <v>41734.383654572637</v>
      </c>
      <c r="BG11" s="54">
        <v>45639.983281624241</v>
      </c>
      <c r="BH11" s="54">
        <v>44474.844856688149</v>
      </c>
      <c r="BI11" s="54">
        <v>42045.83831401611</v>
      </c>
      <c r="BJ11" s="54">
        <v>43076.614979021651</v>
      </c>
      <c r="BK11" s="54">
        <v>42635.26394135708</v>
      </c>
      <c r="BL11" s="55" t="s">
        <v>237</v>
      </c>
      <c r="BM11" s="65">
        <v>-6.5835241913353997</v>
      </c>
    </row>
    <row r="12" spans="1:65" ht="12.75" customHeight="1" x14ac:dyDescent="0.2">
      <c r="A12" s="40"/>
      <c r="B12" s="53" t="s">
        <v>179</v>
      </c>
      <c r="C12" s="54">
        <v>266.30953011718941</v>
      </c>
      <c r="D12" s="54">
        <v>326.27879691996077</v>
      </c>
      <c r="E12" s="54">
        <v>338.53135820727567</v>
      </c>
      <c r="F12" s="54">
        <v>279.19187229732989</v>
      </c>
      <c r="G12" s="54">
        <v>250.84625813815163</v>
      </c>
      <c r="H12" s="54">
        <v>234.23356053177295</v>
      </c>
      <c r="I12" s="54">
        <v>267.04523735270948</v>
      </c>
      <c r="J12" s="54">
        <v>273.11237127654442</v>
      </c>
      <c r="K12" s="54">
        <v>269.41475653865319</v>
      </c>
      <c r="L12" s="54">
        <v>309.74727828057934</v>
      </c>
      <c r="M12" s="54">
        <v>392.41506486408286</v>
      </c>
      <c r="N12" s="55" t="s">
        <v>236</v>
      </c>
      <c r="O12" s="65">
        <v>26.688785464846056</v>
      </c>
      <c r="P12" s="40"/>
      <c r="Q12" s="54">
        <v>243.45889497966468</v>
      </c>
      <c r="R12" s="54">
        <v>262.55406529811756</v>
      </c>
      <c r="S12" s="54">
        <v>266.93791631166908</v>
      </c>
      <c r="T12" s="54">
        <v>292.56482550195312</v>
      </c>
      <c r="U12" s="54">
        <v>293.38013406851314</v>
      </c>
      <c r="V12" s="54">
        <v>314.70110405581369</v>
      </c>
      <c r="W12" s="54">
        <v>351.06742006526594</v>
      </c>
      <c r="X12" s="54">
        <v>345.2298924558329</v>
      </c>
      <c r="Y12" s="54">
        <v>343.01157233108813</v>
      </c>
      <c r="Z12" s="54">
        <v>327.62407446107352</v>
      </c>
      <c r="AA12" s="54">
        <v>337.3037275547768</v>
      </c>
      <c r="AB12" s="54">
        <v>345.72928802224828</v>
      </c>
      <c r="AC12" s="54">
        <v>326.50130371180092</v>
      </c>
      <c r="AD12" s="54">
        <v>279.96667416850198</v>
      </c>
      <c r="AE12" s="54">
        <v>261.20033533203662</v>
      </c>
      <c r="AF12" s="54">
        <v>249.96973427427781</v>
      </c>
      <c r="AG12" s="54">
        <v>253.70951564936422</v>
      </c>
      <c r="AH12" s="54">
        <v>258.12088060829166</v>
      </c>
      <c r="AI12" s="54">
        <v>254.12283215715274</v>
      </c>
      <c r="AJ12" s="54">
        <v>237.34441140064624</v>
      </c>
      <c r="AK12" s="54">
        <v>244.31215393765976</v>
      </c>
      <c r="AL12" s="54">
        <v>237.83725754336328</v>
      </c>
      <c r="AM12" s="54">
        <v>227.81832333981706</v>
      </c>
      <c r="AN12" s="54">
        <v>227.17248862668185</v>
      </c>
      <c r="AO12" s="54">
        <v>248.6867532592795</v>
      </c>
      <c r="AP12" s="54">
        <v>264.65861848345043</v>
      </c>
      <c r="AQ12" s="54">
        <v>286.06207661517192</v>
      </c>
      <c r="AR12" s="54">
        <v>267.9057032166798</v>
      </c>
      <c r="AS12" s="54">
        <v>270.0669198000225</v>
      </c>
      <c r="AT12" s="54">
        <v>277.14172585078853</v>
      </c>
      <c r="AU12" s="54">
        <v>273.99287507836738</v>
      </c>
      <c r="AV12" s="54">
        <v>271.35443760348511</v>
      </c>
      <c r="AW12" s="54">
        <v>271.7581873422605</v>
      </c>
      <c r="AX12" s="54">
        <v>267.82365553715823</v>
      </c>
      <c r="AY12" s="54">
        <v>265.3892532994679</v>
      </c>
      <c r="AZ12" s="54">
        <v>272.77998778272541</v>
      </c>
      <c r="BA12" s="54">
        <v>282.75440738180589</v>
      </c>
      <c r="BB12" s="54">
        <v>287.40964393074734</v>
      </c>
      <c r="BC12" s="54">
        <v>332.2196723841368</v>
      </c>
      <c r="BD12" s="54">
        <v>335.59309949041102</v>
      </c>
      <c r="BE12" s="54">
        <v>355.15235680871928</v>
      </c>
      <c r="BF12" s="54">
        <v>389.95641197935925</v>
      </c>
      <c r="BG12" s="54">
        <v>424.51325188483611</v>
      </c>
      <c r="BH12" s="54">
        <v>399.64746796984264</v>
      </c>
      <c r="BI12" s="54">
        <v>373.67602906425321</v>
      </c>
      <c r="BJ12" s="54">
        <v>376.9992084492099</v>
      </c>
      <c r="BK12" s="54">
        <v>372.191051167875</v>
      </c>
      <c r="BL12" s="55" t="s">
        <v>237</v>
      </c>
      <c r="BM12" s="65">
        <v>-12.325222000644477</v>
      </c>
    </row>
    <row r="13" spans="1:65" ht="12.75" customHeight="1" x14ac:dyDescent="0.2">
      <c r="A13" s="40"/>
      <c r="B13" s="45" t="s">
        <v>181</v>
      </c>
      <c r="C13" s="46">
        <v>59.260295786647809</v>
      </c>
      <c r="D13" s="46">
        <v>85.365362740527587</v>
      </c>
      <c r="E13" s="46">
        <v>96.565851110003692</v>
      </c>
      <c r="F13" s="46">
        <v>85.988412558072241</v>
      </c>
      <c r="G13" s="46">
        <v>88.982769141736469</v>
      </c>
      <c r="H13" s="46">
        <v>101.35430128442135</v>
      </c>
      <c r="I13" s="46">
        <v>121.28797627276674</v>
      </c>
      <c r="J13" s="46">
        <v>147.33749320815986</v>
      </c>
      <c r="K13" s="46">
        <v>196.23778963782212</v>
      </c>
      <c r="L13" s="46">
        <v>254.27021685662385</v>
      </c>
      <c r="M13" s="46">
        <v>402.09297024450626</v>
      </c>
      <c r="N13" s="47" t="s">
        <v>236</v>
      </c>
      <c r="O13" s="66">
        <v>58.136086567793235</v>
      </c>
      <c r="P13" s="40"/>
      <c r="Q13" s="46">
        <v>53.843760027006603</v>
      </c>
      <c r="R13" s="46">
        <v>59.364243895381549</v>
      </c>
      <c r="S13" s="46">
        <v>59.681596926390924</v>
      </c>
      <c r="T13" s="46">
        <v>64.220237272332696</v>
      </c>
      <c r="U13" s="46">
        <v>70.302792290256718</v>
      </c>
      <c r="V13" s="46">
        <v>76.043743630138081</v>
      </c>
      <c r="W13" s="46">
        <v>95.288217724693354</v>
      </c>
      <c r="X13" s="46">
        <v>99.517059494912147</v>
      </c>
      <c r="Y13" s="46">
        <v>97.588256627067693</v>
      </c>
      <c r="Z13" s="46">
        <v>93.45411609625927</v>
      </c>
      <c r="AA13" s="46">
        <v>95.768413201086702</v>
      </c>
      <c r="AB13" s="46">
        <v>99.344983040493844</v>
      </c>
      <c r="AC13" s="46">
        <v>93.626769977655258</v>
      </c>
      <c r="AD13" s="46">
        <v>83.617639493947621</v>
      </c>
      <c r="AE13" s="46">
        <v>84.006782837944286</v>
      </c>
      <c r="AF13" s="46">
        <v>82.798342630250602</v>
      </c>
      <c r="AG13" s="46">
        <v>92.049568055042045</v>
      </c>
      <c r="AH13" s="46">
        <v>87.476511003584804</v>
      </c>
      <c r="AI13" s="46">
        <v>89.101734209976371</v>
      </c>
      <c r="AJ13" s="46">
        <v>87.223748131239248</v>
      </c>
      <c r="AK13" s="46">
        <v>96.504404327487265</v>
      </c>
      <c r="AL13" s="46">
        <v>102.33597151445979</v>
      </c>
      <c r="AM13" s="46">
        <v>103.14501712025978</v>
      </c>
      <c r="AN13" s="46">
        <v>103.43922195251338</v>
      </c>
      <c r="AO13" s="46">
        <v>111.89717813107849</v>
      </c>
      <c r="AP13" s="46">
        <v>117.34866204767953</v>
      </c>
      <c r="AQ13" s="46">
        <v>127.22904817785781</v>
      </c>
      <c r="AR13" s="46">
        <v>128.57054318645811</v>
      </c>
      <c r="AS13" s="46">
        <v>144.92995707878535</v>
      </c>
      <c r="AT13" s="46">
        <v>144.39041844165448</v>
      </c>
      <c r="AU13" s="46">
        <v>144.3565196842799</v>
      </c>
      <c r="AV13" s="46">
        <v>155.93808703200605</v>
      </c>
      <c r="AW13" s="46">
        <v>163.04368575883743</v>
      </c>
      <c r="AX13" s="46">
        <v>183.91091549182568</v>
      </c>
      <c r="AY13" s="46">
        <v>220.09047341939009</v>
      </c>
      <c r="AZ13" s="46">
        <v>217.67203112189944</v>
      </c>
      <c r="BA13" s="46">
        <v>225.34853440931084</v>
      </c>
      <c r="BB13" s="46">
        <v>247.07484013053192</v>
      </c>
      <c r="BC13" s="46">
        <v>268.59942707412347</v>
      </c>
      <c r="BD13" s="46">
        <v>275.71514073978813</v>
      </c>
      <c r="BE13" s="46">
        <v>311.20931213529019</v>
      </c>
      <c r="BF13" s="46">
        <v>377.90360441750931</v>
      </c>
      <c r="BG13" s="46">
        <v>444.08676290449631</v>
      </c>
      <c r="BH13" s="46">
        <v>475.68182294597074</v>
      </c>
      <c r="BI13" s="46">
        <v>426.68146350089216</v>
      </c>
      <c r="BJ13" s="46">
        <v>490.85665632485092</v>
      </c>
      <c r="BK13" s="46">
        <v>491.7814438889514</v>
      </c>
      <c r="BL13" s="47" t="s">
        <v>236</v>
      </c>
      <c r="BM13" s="66">
        <v>10.739946552901891</v>
      </c>
    </row>
    <row r="14" spans="1:65" ht="12.75" customHeight="1" x14ac:dyDescent="0.2">
      <c r="A14" s="40"/>
      <c r="B14" s="58" t="s">
        <v>331</v>
      </c>
    </row>
    <row r="15" spans="1:65" ht="12.75" customHeight="1" x14ac:dyDescent="0.2">
      <c r="A15" s="40"/>
    </row>
    <row r="16" spans="1:65" ht="12.75" customHeight="1" x14ac:dyDescent="0.2">
      <c r="A16" s="40"/>
    </row>
    <row r="17" spans="1:1" ht="12.75" customHeight="1" x14ac:dyDescent="0.2">
      <c r="A17" s="40"/>
    </row>
    <row r="18" spans="1:1" ht="12.75" customHeight="1" x14ac:dyDescent="0.2">
      <c r="A18" s="40"/>
    </row>
    <row r="19" spans="1:1" ht="12.75" customHeight="1" x14ac:dyDescent="0.2">
      <c r="A19" s="40"/>
    </row>
    <row r="20" spans="1:1" ht="12.75" customHeight="1" x14ac:dyDescent="0.2">
      <c r="A20" s="40"/>
    </row>
    <row r="21" spans="1:1" ht="12.75" customHeight="1" x14ac:dyDescent="0.2">
      <c r="A21" s="40"/>
    </row>
    <row r="22" spans="1:1" ht="12.75" customHeight="1" x14ac:dyDescent="0.2">
      <c r="A22" s="40"/>
    </row>
    <row r="23" spans="1:1" ht="12.75" customHeight="1" x14ac:dyDescent="0.2">
      <c r="A23" s="40"/>
    </row>
    <row r="24" spans="1:1" ht="12.75" customHeight="1" x14ac:dyDescent="0.2">
      <c r="A24" s="40"/>
    </row>
    <row r="25" spans="1:1" ht="12.75" customHeight="1" x14ac:dyDescent="0.2">
      <c r="A25" s="40"/>
    </row>
    <row r="26" spans="1:1" ht="12.75" customHeight="1" x14ac:dyDescent="0.2">
      <c r="A26" s="40"/>
    </row>
    <row r="27" spans="1:1" ht="12.75" customHeight="1" x14ac:dyDescent="0.2">
      <c r="A27" s="40"/>
    </row>
    <row r="28" spans="1:1" ht="12.75" customHeight="1" x14ac:dyDescent="0.2">
      <c r="A28" s="40"/>
    </row>
    <row r="29" spans="1:1" ht="12.75" customHeight="1" x14ac:dyDescent="0.2">
      <c r="A29" s="40"/>
    </row>
    <row r="30" spans="1:1" ht="12.75" customHeight="1" x14ac:dyDescent="0.2">
      <c r="A30" s="40"/>
    </row>
    <row r="31" spans="1:1" ht="12.75" customHeight="1" x14ac:dyDescent="0.2">
      <c r="A31" s="40"/>
    </row>
    <row r="32" spans="1:1" ht="12.75" customHeight="1" x14ac:dyDescent="0.2">
      <c r="A32" s="40"/>
    </row>
    <row r="33" spans="1:1" ht="12.75" customHeight="1" x14ac:dyDescent="0.2">
      <c r="A33" s="40"/>
    </row>
    <row r="34" spans="1:1" ht="12.75" customHeight="1" x14ac:dyDescent="0.2">
      <c r="A34" s="40"/>
    </row>
    <row r="35" spans="1:1" ht="12.75" customHeight="1" x14ac:dyDescent="0.2">
      <c r="A35" s="40"/>
    </row>
    <row r="36" spans="1:1" ht="12.75" customHeight="1" x14ac:dyDescent="0.2">
      <c r="A36" s="40"/>
    </row>
    <row r="37" spans="1:1" ht="12.75" customHeight="1" x14ac:dyDescent="0.2">
      <c r="A37" s="40"/>
    </row>
    <row r="38" spans="1:1" ht="12.75" customHeight="1" x14ac:dyDescent="0.2">
      <c r="A38" s="40"/>
    </row>
    <row r="39" spans="1:1" ht="12.75" customHeight="1" x14ac:dyDescent="0.2">
      <c r="A39" s="40"/>
    </row>
    <row r="40" spans="1:1" ht="12.75" customHeight="1" x14ac:dyDescent="0.2">
      <c r="A40" s="40"/>
    </row>
    <row r="41" spans="1:1" ht="12.75" customHeight="1" x14ac:dyDescent="0.2">
      <c r="A41" s="40"/>
    </row>
    <row r="42" spans="1:1" ht="12.75" customHeight="1" x14ac:dyDescent="0.2">
      <c r="A42" s="40"/>
    </row>
    <row r="43" spans="1:1" ht="12.75" customHeight="1" x14ac:dyDescent="0.2">
      <c r="A43" s="40"/>
    </row>
    <row r="44" spans="1:1" ht="12.75" customHeight="1" x14ac:dyDescent="0.2">
      <c r="A44" s="40"/>
    </row>
    <row r="45" spans="1:1" ht="12.75" customHeight="1" x14ac:dyDescent="0.2">
      <c r="A45" s="40"/>
    </row>
    <row r="46" spans="1:1" ht="12.75" customHeight="1" x14ac:dyDescent="0.2">
      <c r="A46" s="40"/>
    </row>
    <row r="47" spans="1:1" ht="12.75" customHeight="1" x14ac:dyDescent="0.2">
      <c r="A47" s="40"/>
    </row>
    <row r="48" spans="1:1" ht="12.75" customHeight="1" x14ac:dyDescent="0.2">
      <c r="A48" s="40"/>
    </row>
    <row r="49" spans="1:1" ht="12.75" customHeight="1" x14ac:dyDescent="0.2">
      <c r="A49" s="40"/>
    </row>
    <row r="50" spans="1:1" ht="12.75" customHeight="1" x14ac:dyDescent="0.2">
      <c r="A50" s="40"/>
    </row>
    <row r="51" spans="1:1" ht="12.75" customHeight="1" x14ac:dyDescent="0.2">
      <c r="A51" s="40"/>
    </row>
    <row r="52" spans="1:1" ht="12.75" customHeight="1" x14ac:dyDescent="0.2">
      <c r="A52" s="40"/>
    </row>
    <row r="53" spans="1:1" ht="12.75" customHeight="1" x14ac:dyDescent="0.2">
      <c r="A53" s="40"/>
    </row>
    <row r="54" spans="1:1" ht="12.75" customHeight="1" x14ac:dyDescent="0.2">
      <c r="A54" s="40"/>
    </row>
    <row r="55" spans="1:1" ht="12.75" customHeight="1" x14ac:dyDescent="0.2">
      <c r="A55" s="40"/>
    </row>
    <row r="56" spans="1:1" ht="12.75" customHeight="1" x14ac:dyDescent="0.2">
      <c r="A56" s="40"/>
    </row>
    <row r="57" spans="1:1" ht="12.75" customHeight="1" x14ac:dyDescent="0.2">
      <c r="A57" s="40"/>
    </row>
    <row r="58" spans="1:1" ht="12.75" customHeight="1" x14ac:dyDescent="0.2">
      <c r="A58" s="40"/>
    </row>
    <row r="59" spans="1:1" ht="12.75" customHeight="1" x14ac:dyDescent="0.2">
      <c r="A59" s="40"/>
    </row>
    <row r="60" spans="1:1" ht="12.75" customHeight="1" x14ac:dyDescent="0.2">
      <c r="A60" s="40"/>
    </row>
    <row r="61" spans="1:1" ht="12.75" customHeight="1" x14ac:dyDescent="0.2">
      <c r="A61" s="40"/>
    </row>
    <row r="62" spans="1:1" ht="12.75" customHeight="1" x14ac:dyDescent="0.2">
      <c r="A62" s="40"/>
    </row>
    <row r="63" spans="1:1" ht="12.75" customHeight="1" x14ac:dyDescent="0.2">
      <c r="A63" s="40"/>
    </row>
    <row r="64" spans="1:1" ht="12.75" customHeight="1" x14ac:dyDescent="0.2">
      <c r="A64" s="40"/>
    </row>
    <row r="65" spans="1:1" ht="12.75" customHeight="1" x14ac:dyDescent="0.2">
      <c r="A65" s="40"/>
    </row>
    <row r="66" spans="1:1" ht="12.75" customHeight="1" x14ac:dyDescent="0.2">
      <c r="A66" s="40"/>
    </row>
    <row r="67" spans="1:1" ht="12.75" customHeight="1" x14ac:dyDescent="0.2">
      <c r="A67" s="40"/>
    </row>
    <row r="68" spans="1:1" ht="12.75" customHeight="1" x14ac:dyDescent="0.2">
      <c r="A68" s="40"/>
    </row>
    <row r="69" spans="1:1" ht="12.75" customHeight="1" x14ac:dyDescent="0.2">
      <c r="A69" s="40"/>
    </row>
    <row r="70" spans="1:1" ht="12.75" customHeight="1" x14ac:dyDescent="0.2">
      <c r="A70" s="40"/>
    </row>
    <row r="71" spans="1:1" ht="12.75" customHeight="1" x14ac:dyDescent="0.2">
      <c r="A71" s="40"/>
    </row>
    <row r="72" spans="1:1" ht="12.75" customHeight="1" x14ac:dyDescent="0.2">
      <c r="A72" s="40"/>
    </row>
    <row r="73" spans="1:1" ht="12.75" customHeight="1" x14ac:dyDescent="0.2">
      <c r="A73" s="40"/>
    </row>
    <row r="74" spans="1:1" ht="12.75" customHeight="1" x14ac:dyDescent="0.2">
      <c r="A74" s="40"/>
    </row>
    <row r="75" spans="1:1" ht="12.75" customHeight="1" x14ac:dyDescent="0.2">
      <c r="A75" s="40"/>
    </row>
    <row r="76" spans="1:1" ht="12.75" customHeight="1" x14ac:dyDescent="0.2">
      <c r="A76" s="40"/>
    </row>
    <row r="77" spans="1:1" ht="12.75" customHeight="1" x14ac:dyDescent="0.2">
      <c r="A77" s="40"/>
    </row>
    <row r="78" spans="1:1" ht="12.75" customHeight="1" x14ac:dyDescent="0.2">
      <c r="A78" s="40"/>
    </row>
    <row r="79" spans="1:1" ht="12.75" customHeight="1" x14ac:dyDescent="0.2">
      <c r="A79" s="40"/>
    </row>
    <row r="80" spans="1:1" ht="12.75" customHeight="1" x14ac:dyDescent="0.2">
      <c r="A80" s="40"/>
    </row>
    <row r="81" spans="1:1" ht="12.75" customHeight="1" x14ac:dyDescent="0.2">
      <c r="A81" s="40"/>
    </row>
    <row r="82" spans="1:1" ht="12.75" customHeight="1" x14ac:dyDescent="0.2">
      <c r="A82" s="40"/>
    </row>
    <row r="83" spans="1:1" ht="12.75" customHeight="1" x14ac:dyDescent="0.2">
      <c r="A83" s="40"/>
    </row>
    <row r="84" spans="1:1" ht="12.75" customHeight="1" x14ac:dyDescent="0.2">
      <c r="A84" s="40"/>
    </row>
    <row r="85" spans="1:1" ht="12.75" customHeight="1" x14ac:dyDescent="0.2">
      <c r="A85" s="40"/>
    </row>
    <row r="86" spans="1:1" ht="12.75" customHeight="1" x14ac:dyDescent="0.2">
      <c r="A86" s="40"/>
    </row>
    <row r="87" spans="1:1" ht="12.75" customHeight="1" x14ac:dyDescent="0.2">
      <c r="A87" s="40"/>
    </row>
    <row r="88" spans="1:1" ht="12.75" customHeight="1" x14ac:dyDescent="0.2">
      <c r="A88" s="40"/>
    </row>
    <row r="89" spans="1:1" ht="12.75" customHeight="1" x14ac:dyDescent="0.2">
      <c r="A89" s="40"/>
    </row>
    <row r="90" spans="1:1" ht="12.75" customHeight="1" x14ac:dyDescent="0.2">
      <c r="A90" s="40"/>
    </row>
    <row r="91" spans="1:1" ht="12.75" customHeight="1" x14ac:dyDescent="0.2">
      <c r="A91" s="40"/>
    </row>
    <row r="92" spans="1:1" ht="12.75" customHeight="1" x14ac:dyDescent="0.2">
      <c r="A92" s="40"/>
    </row>
    <row r="93" spans="1:1" ht="12.75" customHeight="1" x14ac:dyDescent="0.2">
      <c r="A93" s="40"/>
    </row>
    <row r="94" spans="1:1" ht="12.75" customHeight="1" x14ac:dyDescent="0.2">
      <c r="A94" s="40"/>
    </row>
    <row r="95" spans="1:1" ht="12.75" customHeight="1" x14ac:dyDescent="0.2">
      <c r="A95" s="40"/>
    </row>
    <row r="96" spans="1:1" ht="12.75" customHeight="1" x14ac:dyDescent="0.2">
      <c r="A96" s="40"/>
    </row>
    <row r="97" spans="1:1" ht="12.75" customHeight="1" x14ac:dyDescent="0.2">
      <c r="A97" s="40"/>
    </row>
    <row r="98" spans="1:1" ht="12.75" customHeight="1" x14ac:dyDescent="0.2">
      <c r="A98" s="40"/>
    </row>
    <row r="99" spans="1:1" ht="12.75" customHeight="1" x14ac:dyDescent="0.2">
      <c r="A99" s="40"/>
    </row>
    <row r="100" spans="1:1" ht="12.75" customHeight="1" x14ac:dyDescent="0.2">
      <c r="A100" s="40"/>
    </row>
    <row r="101" spans="1:1" ht="12.75" customHeight="1" x14ac:dyDescent="0.2">
      <c r="A101" s="40"/>
    </row>
    <row r="102" spans="1:1" ht="12.75" customHeight="1" x14ac:dyDescent="0.2">
      <c r="A102" s="40"/>
    </row>
    <row r="103" spans="1:1" ht="12.75" customHeight="1" x14ac:dyDescent="0.2">
      <c r="A103" s="40"/>
    </row>
    <row r="104" spans="1:1" ht="12.75" customHeight="1" x14ac:dyDescent="0.2">
      <c r="A104" s="40"/>
    </row>
    <row r="105" spans="1:1" ht="12.75" customHeight="1" x14ac:dyDescent="0.2">
      <c r="A105" s="40"/>
    </row>
    <row r="106" spans="1:1" ht="12.75" customHeight="1" x14ac:dyDescent="0.2">
      <c r="A106" s="40"/>
    </row>
    <row r="107" spans="1:1" ht="12.75" customHeight="1" x14ac:dyDescent="0.2">
      <c r="A107" s="40"/>
    </row>
    <row r="108" spans="1:1" ht="12.75" customHeight="1" x14ac:dyDescent="0.2">
      <c r="A108" s="40"/>
    </row>
    <row r="109" spans="1:1" ht="12.75" customHeight="1" x14ac:dyDescent="0.2">
      <c r="A109" s="40"/>
    </row>
    <row r="110" spans="1:1" ht="12.75" customHeight="1" x14ac:dyDescent="0.2">
      <c r="A110" s="40"/>
    </row>
    <row r="111" spans="1:1" ht="12.75" customHeight="1" x14ac:dyDescent="0.2">
      <c r="A111" s="40"/>
    </row>
    <row r="112" spans="1:1" ht="12.75" customHeight="1" x14ac:dyDescent="0.2">
      <c r="A112" s="40"/>
    </row>
    <row r="113" spans="1:1" ht="12.75" customHeight="1" x14ac:dyDescent="0.2">
      <c r="A113" s="40"/>
    </row>
    <row r="114" spans="1:1" ht="12.75" customHeight="1" x14ac:dyDescent="0.2">
      <c r="A114" s="40"/>
    </row>
    <row r="115" spans="1:1" ht="12.75" customHeight="1" x14ac:dyDescent="0.2">
      <c r="A115" s="40"/>
    </row>
    <row r="116" spans="1:1" ht="12.75" customHeight="1" x14ac:dyDescent="0.2">
      <c r="A116" s="40"/>
    </row>
    <row r="117" spans="1:1" ht="12.75" customHeight="1" x14ac:dyDescent="0.2">
      <c r="A117" s="40"/>
    </row>
    <row r="118" spans="1:1" ht="12.75" customHeight="1" x14ac:dyDescent="0.2">
      <c r="A118" s="40"/>
    </row>
    <row r="119" spans="1:1" ht="12.75" customHeight="1" x14ac:dyDescent="0.2">
      <c r="A119" s="40"/>
    </row>
    <row r="120" spans="1:1" ht="12.75" customHeight="1" x14ac:dyDescent="0.2">
      <c r="A120" s="40"/>
    </row>
    <row r="121" spans="1:1" ht="12.75" customHeight="1" x14ac:dyDescent="0.2">
      <c r="A121" s="40"/>
    </row>
    <row r="122" spans="1:1" ht="12.75" customHeight="1" x14ac:dyDescent="0.2">
      <c r="A122" s="40"/>
    </row>
    <row r="123" spans="1:1" ht="12.75" customHeight="1" x14ac:dyDescent="0.2">
      <c r="A123" s="40"/>
    </row>
    <row r="124" spans="1:1" ht="12.75" customHeight="1" x14ac:dyDescent="0.2">
      <c r="A124" s="40"/>
    </row>
    <row r="125" spans="1:1" ht="12.75" customHeight="1" x14ac:dyDescent="0.2">
      <c r="A125" s="40"/>
    </row>
    <row r="126" spans="1:1" ht="12.75" customHeight="1" x14ac:dyDescent="0.2">
      <c r="A126" s="40"/>
    </row>
    <row r="127" spans="1:1" ht="12.75" customHeight="1" x14ac:dyDescent="0.2">
      <c r="A127" s="40"/>
    </row>
    <row r="128" spans="1:1" ht="12.75" customHeight="1" x14ac:dyDescent="0.2">
      <c r="A128" s="40"/>
    </row>
    <row r="129" spans="1:1" ht="12.75" customHeight="1" x14ac:dyDescent="0.2">
      <c r="A129" s="40"/>
    </row>
    <row r="130" spans="1:1" ht="12.75" customHeight="1" x14ac:dyDescent="0.2">
      <c r="A130" s="40"/>
    </row>
    <row r="131" spans="1:1" ht="12.75" customHeight="1" x14ac:dyDescent="0.2">
      <c r="A131" s="40"/>
    </row>
    <row r="132" spans="1:1" ht="12.75" customHeight="1" x14ac:dyDescent="0.2">
      <c r="A132" s="40"/>
    </row>
    <row r="133" spans="1:1" ht="12.75" customHeight="1" x14ac:dyDescent="0.2">
      <c r="A133" s="40"/>
    </row>
    <row r="134" spans="1:1" ht="12.75" customHeight="1" x14ac:dyDescent="0.2">
      <c r="A134" s="40"/>
    </row>
    <row r="135" spans="1:1" ht="12.75" customHeight="1" x14ac:dyDescent="0.2">
      <c r="A135" s="40"/>
    </row>
    <row r="136" spans="1:1" ht="12.75" customHeight="1" x14ac:dyDescent="0.2">
      <c r="A136" s="40"/>
    </row>
    <row r="137" spans="1:1" ht="12.75" customHeight="1" x14ac:dyDescent="0.2">
      <c r="A137" s="40"/>
    </row>
    <row r="138" spans="1:1" ht="12.75" customHeight="1" x14ac:dyDescent="0.2">
      <c r="A138" s="40"/>
    </row>
    <row r="139" spans="1:1" ht="12.75" customHeight="1" x14ac:dyDescent="0.2">
      <c r="A139" s="40"/>
    </row>
    <row r="140" spans="1:1" ht="12.75" customHeight="1" x14ac:dyDescent="0.2">
      <c r="A140" s="40"/>
    </row>
    <row r="141" spans="1:1" ht="12.75" customHeight="1" x14ac:dyDescent="0.2">
      <c r="A141" s="40"/>
    </row>
    <row r="142" spans="1:1" ht="12.75" customHeight="1" x14ac:dyDescent="0.2">
      <c r="A142" s="40"/>
    </row>
    <row r="143" spans="1:1" ht="12.75" customHeight="1" x14ac:dyDescent="0.2">
      <c r="A143" s="40"/>
    </row>
    <row r="144" spans="1:1" ht="12.75" customHeight="1" x14ac:dyDescent="0.2">
      <c r="A144" s="40"/>
    </row>
    <row r="145" spans="1:1" ht="12.75" customHeight="1" x14ac:dyDescent="0.2">
      <c r="A145" s="40"/>
    </row>
    <row r="146" spans="1:1" ht="12.75" customHeight="1" x14ac:dyDescent="0.2">
      <c r="A146" s="40"/>
    </row>
    <row r="147" spans="1:1" ht="12.75" customHeight="1" x14ac:dyDescent="0.2">
      <c r="A147" s="40"/>
    </row>
    <row r="148" spans="1:1" ht="12.75" customHeight="1" x14ac:dyDescent="0.2">
      <c r="A148" s="40"/>
    </row>
    <row r="149" spans="1:1" ht="12.75" customHeight="1" x14ac:dyDescent="0.2">
      <c r="A149" s="40"/>
    </row>
    <row r="150" spans="1:1" ht="12.75" customHeight="1" x14ac:dyDescent="0.2">
      <c r="A150" s="40"/>
    </row>
    <row r="151" spans="1:1" ht="12.75" customHeight="1" x14ac:dyDescent="0.2">
      <c r="A151" s="40"/>
    </row>
    <row r="152" spans="1:1" ht="12.75" customHeight="1" x14ac:dyDescent="0.2">
      <c r="A152" s="40"/>
    </row>
    <row r="153" spans="1:1" ht="12.75" customHeight="1" x14ac:dyDescent="0.2">
      <c r="A153" s="40"/>
    </row>
    <row r="154" spans="1:1" ht="12.75" customHeight="1" x14ac:dyDescent="0.2">
      <c r="A154" s="40"/>
    </row>
    <row r="155" spans="1:1" ht="12.75" customHeight="1" x14ac:dyDescent="0.2">
      <c r="A155" s="40"/>
    </row>
    <row r="156" spans="1:1" ht="12.75" customHeight="1" x14ac:dyDescent="0.2">
      <c r="A156" s="40"/>
    </row>
    <row r="157" spans="1:1" ht="12.75" customHeight="1" x14ac:dyDescent="0.2">
      <c r="A157" s="40"/>
    </row>
    <row r="158" spans="1:1" ht="12.75" customHeight="1" x14ac:dyDescent="0.2">
      <c r="A158" s="40"/>
    </row>
    <row r="159" spans="1:1" ht="12.75" customHeight="1" x14ac:dyDescent="0.2">
      <c r="A159" s="40"/>
    </row>
    <row r="160" spans="1:1" ht="12.75" customHeight="1" x14ac:dyDescent="0.2">
      <c r="A160" s="40"/>
    </row>
    <row r="161" spans="1:1" ht="12.75" customHeight="1" x14ac:dyDescent="0.2">
      <c r="A161" s="40"/>
    </row>
    <row r="162" spans="1:1" ht="12.75" customHeight="1" x14ac:dyDescent="0.2">
      <c r="A162" s="40"/>
    </row>
    <row r="163" spans="1:1" ht="12.75" customHeight="1" x14ac:dyDescent="0.2">
      <c r="A163" s="40"/>
    </row>
    <row r="164" spans="1:1" ht="12.75" customHeight="1" x14ac:dyDescent="0.2">
      <c r="A164" s="40"/>
    </row>
    <row r="165" spans="1:1" ht="12.75" customHeight="1" x14ac:dyDescent="0.2">
      <c r="A165" s="40"/>
    </row>
    <row r="166" spans="1:1" ht="12.75" customHeight="1" x14ac:dyDescent="0.2">
      <c r="A166" s="40"/>
    </row>
    <row r="167" spans="1:1" ht="12.75" customHeight="1" x14ac:dyDescent="0.2">
      <c r="A167" s="40"/>
    </row>
    <row r="168" spans="1:1" ht="12.75" customHeight="1" x14ac:dyDescent="0.2">
      <c r="A168" s="40"/>
    </row>
    <row r="169" spans="1:1" ht="12.75" customHeight="1" x14ac:dyDescent="0.2">
      <c r="A169" s="40"/>
    </row>
    <row r="170" spans="1:1" ht="12.75" customHeight="1" x14ac:dyDescent="0.2">
      <c r="A170" s="40"/>
    </row>
    <row r="171" spans="1:1" ht="12.75" customHeight="1" x14ac:dyDescent="0.2">
      <c r="A171" s="40"/>
    </row>
    <row r="172" spans="1:1" ht="12.75" customHeight="1" x14ac:dyDescent="0.2">
      <c r="A172" s="40"/>
    </row>
    <row r="173" spans="1:1" ht="12.75" customHeight="1" x14ac:dyDescent="0.2">
      <c r="A173" s="40"/>
    </row>
    <row r="174" spans="1:1" ht="12.75" customHeight="1" x14ac:dyDescent="0.2">
      <c r="A174" s="40"/>
    </row>
    <row r="175" spans="1:1" ht="12.75" customHeight="1" x14ac:dyDescent="0.2">
      <c r="A175" s="40"/>
    </row>
    <row r="176" spans="1:1" ht="12.75" customHeight="1" x14ac:dyDescent="0.2">
      <c r="A176" s="40"/>
    </row>
    <row r="177" spans="1:1" ht="12.75" customHeight="1" x14ac:dyDescent="0.2">
      <c r="A177" s="40"/>
    </row>
    <row r="178" spans="1:1" ht="12.75" customHeight="1" x14ac:dyDescent="0.2">
      <c r="A178" s="40"/>
    </row>
    <row r="179" spans="1:1" ht="12.75" customHeight="1" x14ac:dyDescent="0.2">
      <c r="A179" s="40"/>
    </row>
    <row r="180" spans="1:1" ht="12.75" customHeight="1" x14ac:dyDescent="0.2">
      <c r="A180" s="40"/>
    </row>
    <row r="181" spans="1:1" ht="12.75" customHeight="1" x14ac:dyDescent="0.2">
      <c r="A181" s="40"/>
    </row>
    <row r="182" spans="1:1" ht="12.75" customHeight="1" x14ac:dyDescent="0.2">
      <c r="A182" s="40"/>
    </row>
    <row r="183" spans="1:1" ht="12.75" customHeight="1" x14ac:dyDescent="0.2">
      <c r="A183" s="40"/>
    </row>
    <row r="184" spans="1:1" ht="12.75" customHeight="1" x14ac:dyDescent="0.2">
      <c r="A184" s="40"/>
    </row>
    <row r="185" spans="1:1" ht="12.75" customHeight="1" x14ac:dyDescent="0.2">
      <c r="A185" s="40"/>
    </row>
    <row r="186" spans="1:1" ht="12.75" customHeight="1" x14ac:dyDescent="0.2">
      <c r="A186" s="40"/>
    </row>
    <row r="187" spans="1:1" ht="12.75" customHeight="1" x14ac:dyDescent="0.2">
      <c r="A187" s="40"/>
    </row>
    <row r="188" spans="1:1" ht="12.75" customHeight="1" x14ac:dyDescent="0.2">
      <c r="A188" s="40"/>
    </row>
    <row r="189" spans="1:1" ht="12.75" customHeight="1" x14ac:dyDescent="0.2">
      <c r="A189" s="40"/>
    </row>
    <row r="190" spans="1:1" ht="12.75" customHeight="1" x14ac:dyDescent="0.2">
      <c r="A190" s="40"/>
    </row>
    <row r="191" spans="1:1" ht="12.75" customHeight="1" x14ac:dyDescent="0.2">
      <c r="A191" s="40"/>
    </row>
    <row r="192" spans="1:1" ht="12.75" customHeight="1" x14ac:dyDescent="0.2">
      <c r="A192" s="40"/>
    </row>
    <row r="193" spans="1:1" ht="12.75" customHeight="1" x14ac:dyDescent="0.2">
      <c r="A193" s="40"/>
    </row>
    <row r="194" spans="1:1" ht="12.75" customHeight="1" x14ac:dyDescent="0.2">
      <c r="A194" s="40"/>
    </row>
    <row r="195" spans="1:1" ht="12.75" customHeight="1" x14ac:dyDescent="0.2">
      <c r="A195" s="40"/>
    </row>
    <row r="196" spans="1:1" ht="12.75" customHeight="1" x14ac:dyDescent="0.2">
      <c r="A196" s="40"/>
    </row>
    <row r="197" spans="1:1" ht="12.75" customHeight="1" x14ac:dyDescent="0.2">
      <c r="A197" s="40"/>
    </row>
    <row r="198" spans="1:1" ht="12.75" customHeight="1" x14ac:dyDescent="0.2">
      <c r="A198" s="40"/>
    </row>
    <row r="199" spans="1:1" ht="12.75" customHeight="1" x14ac:dyDescent="0.2">
      <c r="A199" s="40"/>
    </row>
    <row r="200" spans="1:1" ht="12.75" customHeight="1" x14ac:dyDescent="0.2">
      <c r="A200" s="40"/>
    </row>
    <row r="201" spans="1:1" ht="12.75" customHeight="1" x14ac:dyDescent="0.2">
      <c r="A201" s="40"/>
    </row>
    <row r="202" spans="1:1" ht="12.75" customHeight="1" x14ac:dyDescent="0.2">
      <c r="A202" s="40"/>
    </row>
    <row r="203" spans="1:1" ht="12.75" customHeight="1" x14ac:dyDescent="0.2">
      <c r="A203" s="40"/>
    </row>
    <row r="204" spans="1:1" ht="12.75" customHeight="1" x14ac:dyDescent="0.2">
      <c r="A204" s="40"/>
    </row>
    <row r="205" spans="1:1" ht="12.75" customHeight="1" x14ac:dyDescent="0.2">
      <c r="A205" s="40"/>
    </row>
    <row r="206" spans="1:1" ht="12.75" customHeight="1" x14ac:dyDescent="0.2">
      <c r="A206" s="40"/>
    </row>
    <row r="207" spans="1:1" ht="12.75" customHeight="1" x14ac:dyDescent="0.2">
      <c r="A207" s="40"/>
    </row>
    <row r="208" spans="1:1" ht="12.75" customHeight="1" x14ac:dyDescent="0.2">
      <c r="A208" s="40"/>
    </row>
    <row r="209" spans="1:1" ht="12.75" customHeight="1" x14ac:dyDescent="0.2">
      <c r="A209" s="40"/>
    </row>
    <row r="210" spans="1:1" ht="12.75" customHeight="1" x14ac:dyDescent="0.2">
      <c r="A210" s="40"/>
    </row>
    <row r="211" spans="1:1" ht="12.75" customHeight="1" x14ac:dyDescent="0.2">
      <c r="A211" s="40"/>
    </row>
    <row r="212" spans="1:1" ht="12.75" customHeight="1" x14ac:dyDescent="0.2">
      <c r="A212" s="40"/>
    </row>
    <row r="213" spans="1:1" ht="12.75" customHeight="1" x14ac:dyDescent="0.2">
      <c r="A213" s="40"/>
    </row>
    <row r="214" spans="1:1" ht="12.75" customHeight="1" x14ac:dyDescent="0.2">
      <c r="A214" s="40"/>
    </row>
    <row r="215" spans="1:1" ht="12.75" customHeight="1" x14ac:dyDescent="0.2">
      <c r="A215" s="40"/>
    </row>
    <row r="216" spans="1:1" ht="12.75" customHeight="1" x14ac:dyDescent="0.2">
      <c r="A216" s="40"/>
    </row>
    <row r="217" spans="1:1" ht="12.75" customHeight="1" x14ac:dyDescent="0.2">
      <c r="A217" s="40"/>
    </row>
    <row r="218" spans="1:1" ht="12.75" customHeight="1" x14ac:dyDescent="0.2">
      <c r="A218" s="40"/>
    </row>
    <row r="219" spans="1:1" ht="12.75" customHeight="1" x14ac:dyDescent="0.2">
      <c r="A219" s="40"/>
    </row>
    <row r="220" spans="1:1" ht="12.75" customHeight="1" x14ac:dyDescent="0.2">
      <c r="A220" s="40"/>
    </row>
    <row r="221" spans="1:1" ht="12.75" customHeight="1" x14ac:dyDescent="0.2">
      <c r="A221" s="40"/>
    </row>
    <row r="222" spans="1:1" ht="12.75" customHeight="1" x14ac:dyDescent="0.2">
      <c r="A222" s="40"/>
    </row>
    <row r="223" spans="1:1" ht="12.75" customHeight="1" x14ac:dyDescent="0.2">
      <c r="A223" s="40"/>
    </row>
    <row r="224" spans="1:1" ht="12.75" customHeight="1" x14ac:dyDescent="0.2">
      <c r="A224" s="40"/>
    </row>
    <row r="225" spans="1:1" ht="12.75" customHeight="1" x14ac:dyDescent="0.2">
      <c r="A225" s="40"/>
    </row>
    <row r="226" spans="1:1" ht="12.75" customHeight="1" x14ac:dyDescent="0.2">
      <c r="A226" s="40"/>
    </row>
    <row r="227" spans="1:1" ht="12.75" customHeight="1" x14ac:dyDescent="0.2">
      <c r="A227" s="40"/>
    </row>
    <row r="228" spans="1:1" ht="12.75" customHeight="1" x14ac:dyDescent="0.2">
      <c r="A228" s="40"/>
    </row>
    <row r="229" spans="1:1" ht="12.75" customHeight="1" x14ac:dyDescent="0.2">
      <c r="A229" s="40"/>
    </row>
    <row r="230" spans="1:1" ht="12.75" customHeight="1" x14ac:dyDescent="0.2">
      <c r="A230" s="40"/>
    </row>
    <row r="231" spans="1:1" ht="12.75" customHeight="1" x14ac:dyDescent="0.2">
      <c r="A231" s="40"/>
    </row>
    <row r="232" spans="1:1" ht="12.75" customHeight="1" x14ac:dyDescent="0.2">
      <c r="A232" s="40"/>
    </row>
    <row r="233" spans="1:1" ht="12.75" customHeight="1" x14ac:dyDescent="0.2">
      <c r="A233" s="40"/>
    </row>
    <row r="234" spans="1:1" ht="12.75" customHeight="1" x14ac:dyDescent="0.2">
      <c r="A234" s="40"/>
    </row>
    <row r="235" spans="1:1" ht="12.75" customHeight="1" x14ac:dyDescent="0.2">
      <c r="A235" s="40"/>
    </row>
    <row r="236" spans="1:1" ht="12.75" customHeight="1" x14ac:dyDescent="0.2">
      <c r="A236" s="40"/>
    </row>
    <row r="237" spans="1:1" ht="12.75" customHeight="1" x14ac:dyDescent="0.2">
      <c r="A237" s="40"/>
    </row>
    <row r="238" spans="1:1" ht="12.75" customHeight="1" x14ac:dyDescent="0.2">
      <c r="A238" s="40"/>
    </row>
    <row r="239" spans="1:1" ht="12.75" customHeight="1" x14ac:dyDescent="0.2">
      <c r="A239" s="40"/>
    </row>
    <row r="240" spans="1:1" ht="12.75" customHeight="1" x14ac:dyDescent="0.2">
      <c r="A240" s="40"/>
    </row>
    <row r="241" spans="1:1" ht="12.75" customHeight="1" x14ac:dyDescent="0.2">
      <c r="A241" s="40"/>
    </row>
    <row r="242" spans="1:1" ht="12.75" customHeight="1" x14ac:dyDescent="0.2">
      <c r="A242" s="40"/>
    </row>
    <row r="243" spans="1:1" ht="12.75" customHeight="1" x14ac:dyDescent="0.2">
      <c r="A243" s="40"/>
    </row>
    <row r="244" spans="1:1" ht="12.75" customHeight="1" x14ac:dyDescent="0.2">
      <c r="A244" s="40"/>
    </row>
    <row r="245" spans="1:1" ht="12.75" customHeight="1" x14ac:dyDescent="0.2">
      <c r="A245" s="40"/>
    </row>
    <row r="246" spans="1:1" ht="12.75" customHeight="1" x14ac:dyDescent="0.2">
      <c r="A246" s="40"/>
    </row>
    <row r="247" spans="1:1" ht="12.75" customHeight="1" x14ac:dyDescent="0.2">
      <c r="A247" s="40"/>
    </row>
    <row r="248" spans="1:1" ht="12.75" customHeight="1" x14ac:dyDescent="0.2">
      <c r="A248" s="40"/>
    </row>
    <row r="249" spans="1:1" ht="12.75" customHeight="1" x14ac:dyDescent="0.2">
      <c r="A249" s="40"/>
    </row>
    <row r="250" spans="1:1" ht="12.75" customHeight="1" x14ac:dyDescent="0.2">
      <c r="A250" s="40"/>
    </row>
    <row r="251" spans="1:1" ht="12.75" customHeight="1" x14ac:dyDescent="0.2">
      <c r="A251" s="40"/>
    </row>
    <row r="252" spans="1:1" ht="12.75" customHeight="1" x14ac:dyDescent="0.2">
      <c r="A252" s="40"/>
    </row>
    <row r="253" spans="1:1" ht="12.75" customHeight="1" x14ac:dyDescent="0.2">
      <c r="A253" s="40"/>
    </row>
    <row r="254" spans="1:1" ht="12.75" customHeight="1" x14ac:dyDescent="0.2">
      <c r="A254" s="40"/>
    </row>
    <row r="255" spans="1:1" ht="12.75" customHeight="1" x14ac:dyDescent="0.2">
      <c r="A255" s="40"/>
    </row>
    <row r="256" spans="1:1" ht="12.75" customHeight="1" x14ac:dyDescent="0.2">
      <c r="A256" s="40"/>
    </row>
    <row r="257" spans="1:1" ht="12.75" customHeight="1" x14ac:dyDescent="0.2">
      <c r="A257" s="40"/>
    </row>
    <row r="258" spans="1:1" ht="12.75" customHeight="1" x14ac:dyDescent="0.2">
      <c r="A258" s="40"/>
    </row>
    <row r="259" spans="1:1" ht="12.75" customHeight="1" x14ac:dyDescent="0.2">
      <c r="A259" s="40"/>
    </row>
    <row r="260" spans="1:1" ht="12.75" customHeight="1" x14ac:dyDescent="0.2">
      <c r="A260" s="40"/>
    </row>
    <row r="261" spans="1:1" ht="12.75" customHeight="1" x14ac:dyDescent="0.2">
      <c r="A261" s="40"/>
    </row>
    <row r="262" spans="1:1" ht="12.75" customHeight="1" x14ac:dyDescent="0.2">
      <c r="A262" s="40"/>
    </row>
    <row r="263" spans="1:1" ht="12.75" customHeight="1" x14ac:dyDescent="0.2">
      <c r="A263" s="40"/>
    </row>
    <row r="264" spans="1:1" ht="12.75" customHeight="1" x14ac:dyDescent="0.2">
      <c r="A264" s="40"/>
    </row>
    <row r="265" spans="1:1" ht="12.75" customHeight="1" x14ac:dyDescent="0.2">
      <c r="A265" s="40"/>
    </row>
    <row r="266" spans="1:1" ht="12.75" customHeight="1" x14ac:dyDescent="0.2">
      <c r="A266" s="40"/>
    </row>
    <row r="267" spans="1:1" ht="12.75" customHeight="1" x14ac:dyDescent="0.2">
      <c r="A267" s="40"/>
    </row>
    <row r="268" spans="1:1" ht="12.75" customHeight="1" x14ac:dyDescent="0.2">
      <c r="A268" s="40"/>
    </row>
    <row r="269" spans="1:1" ht="12.75" customHeight="1" x14ac:dyDescent="0.2">
      <c r="A269" s="40"/>
    </row>
    <row r="270" spans="1:1" ht="12.75" customHeight="1" x14ac:dyDescent="0.2">
      <c r="A270" s="40"/>
    </row>
    <row r="271" spans="1:1" ht="12.75" customHeight="1" x14ac:dyDescent="0.2">
      <c r="A271" s="40"/>
    </row>
    <row r="272" spans="1:1" ht="12.75" customHeight="1" x14ac:dyDescent="0.2">
      <c r="A272" s="40"/>
    </row>
    <row r="273" spans="1:1" ht="12.75" customHeight="1" x14ac:dyDescent="0.2">
      <c r="A273" s="40"/>
    </row>
    <row r="274" spans="1:1" ht="12.75" customHeight="1" x14ac:dyDescent="0.2">
      <c r="A274" s="40"/>
    </row>
    <row r="275" spans="1:1" ht="12.75" customHeight="1" x14ac:dyDescent="0.2">
      <c r="A275" s="40"/>
    </row>
    <row r="276" spans="1:1" ht="12.75" customHeight="1" x14ac:dyDescent="0.2">
      <c r="A276" s="40"/>
    </row>
    <row r="277" spans="1:1" ht="12.75" customHeight="1" x14ac:dyDescent="0.2">
      <c r="A277" s="40"/>
    </row>
    <row r="278" spans="1:1" ht="12.75" customHeight="1" x14ac:dyDescent="0.2">
      <c r="A278" s="40"/>
    </row>
    <row r="279" spans="1:1" ht="12.75" customHeight="1" x14ac:dyDescent="0.2">
      <c r="A279" s="40"/>
    </row>
    <row r="280" spans="1:1" ht="12.75" customHeight="1" x14ac:dyDescent="0.2">
      <c r="A280" s="40"/>
    </row>
    <row r="281" spans="1:1" ht="12.75" customHeight="1" x14ac:dyDescent="0.2">
      <c r="A281" s="40"/>
    </row>
    <row r="282" spans="1:1" ht="12.75" customHeight="1" x14ac:dyDescent="0.2">
      <c r="A282" s="40"/>
    </row>
    <row r="283" spans="1:1" ht="12.75" customHeight="1" x14ac:dyDescent="0.2">
      <c r="A283" s="40"/>
    </row>
    <row r="284" spans="1:1" ht="12.75" customHeight="1" x14ac:dyDescent="0.2">
      <c r="A284" s="40"/>
    </row>
    <row r="285" spans="1:1" ht="12.75" customHeight="1" x14ac:dyDescent="0.2">
      <c r="A285" s="40"/>
    </row>
    <row r="286" spans="1:1" ht="12.75" customHeight="1" x14ac:dyDescent="0.2">
      <c r="A286" s="40"/>
    </row>
    <row r="287" spans="1:1" ht="12.75" customHeight="1" x14ac:dyDescent="0.2">
      <c r="A287" s="40"/>
    </row>
    <row r="288" spans="1:1" ht="12.75" customHeight="1" x14ac:dyDescent="0.2">
      <c r="A288" s="40"/>
    </row>
    <row r="289" spans="1:1" ht="12.75" customHeight="1" x14ac:dyDescent="0.2">
      <c r="A289" s="40"/>
    </row>
    <row r="290" spans="1:1" ht="12.75" customHeight="1" x14ac:dyDescent="0.2">
      <c r="A290" s="40"/>
    </row>
    <row r="291" spans="1:1" ht="12.75" customHeight="1" x14ac:dyDescent="0.2">
      <c r="A291" s="40"/>
    </row>
    <row r="292" spans="1:1" ht="12.75" customHeight="1" x14ac:dyDescent="0.2">
      <c r="A292" s="40"/>
    </row>
    <row r="293" spans="1:1" ht="12.75" customHeight="1" x14ac:dyDescent="0.2">
      <c r="A293" s="40"/>
    </row>
    <row r="294" spans="1:1" ht="12.75" customHeight="1" x14ac:dyDescent="0.2">
      <c r="A294" s="40"/>
    </row>
    <row r="295" spans="1:1" ht="12.75" customHeight="1" x14ac:dyDescent="0.2">
      <c r="A295" s="40"/>
    </row>
    <row r="296" spans="1:1" ht="12.75" customHeight="1" x14ac:dyDescent="0.2">
      <c r="A296" s="40"/>
    </row>
    <row r="297" spans="1:1" ht="12.75" customHeight="1" x14ac:dyDescent="0.2">
      <c r="A297" s="40"/>
    </row>
    <row r="298" spans="1:1" ht="12.75" customHeight="1" x14ac:dyDescent="0.2">
      <c r="A298" s="40"/>
    </row>
    <row r="299" spans="1:1" ht="12.75" customHeight="1" x14ac:dyDescent="0.2">
      <c r="A299" s="40"/>
    </row>
    <row r="300" spans="1:1" ht="12.75" customHeight="1" x14ac:dyDescent="0.2">
      <c r="A300" s="40"/>
    </row>
    <row r="301" spans="1:1" ht="12.75" customHeight="1" x14ac:dyDescent="0.2">
      <c r="A301" s="40"/>
    </row>
    <row r="302" spans="1:1" ht="12.75" customHeight="1" x14ac:dyDescent="0.2">
      <c r="A302" s="40"/>
    </row>
    <row r="303" spans="1:1" ht="12.75" customHeight="1" x14ac:dyDescent="0.2">
      <c r="A303" s="40"/>
    </row>
    <row r="304" spans="1:1" ht="12.75" customHeight="1" x14ac:dyDescent="0.2">
      <c r="A304" s="40"/>
    </row>
    <row r="305" spans="1:1" ht="12.75" customHeight="1" x14ac:dyDescent="0.2">
      <c r="A305" s="40"/>
    </row>
    <row r="306" spans="1:1" ht="12.75" customHeight="1" x14ac:dyDescent="0.2">
      <c r="A306" s="40"/>
    </row>
    <row r="307" spans="1:1" ht="12.75" customHeight="1" x14ac:dyDescent="0.2">
      <c r="A307" s="40"/>
    </row>
    <row r="308" spans="1:1" ht="12.75" customHeight="1" x14ac:dyDescent="0.2">
      <c r="A308" s="40"/>
    </row>
    <row r="309" spans="1:1" ht="12.75" customHeight="1" x14ac:dyDescent="0.2">
      <c r="A309" s="40"/>
    </row>
    <row r="310" spans="1:1" ht="12.75" customHeight="1" x14ac:dyDescent="0.2">
      <c r="A310" s="40"/>
    </row>
    <row r="311" spans="1:1" ht="12.75" customHeight="1" x14ac:dyDescent="0.2">
      <c r="A311" s="40"/>
    </row>
    <row r="312" spans="1:1" ht="12.75" customHeight="1" x14ac:dyDescent="0.2">
      <c r="A312" s="40"/>
    </row>
    <row r="313" spans="1:1" ht="12.75" customHeight="1" x14ac:dyDescent="0.2">
      <c r="A313" s="40"/>
    </row>
    <row r="314" spans="1:1" ht="12.75" customHeight="1" x14ac:dyDescent="0.2">
      <c r="A314" s="40"/>
    </row>
    <row r="315" spans="1:1" ht="12.75" customHeight="1" x14ac:dyDescent="0.2">
      <c r="A315" s="40"/>
    </row>
    <row r="316" spans="1:1" ht="12.75" customHeight="1" x14ac:dyDescent="0.2">
      <c r="A316" s="40"/>
    </row>
    <row r="317" spans="1:1" ht="12.75" customHeight="1" x14ac:dyDescent="0.2">
      <c r="A317" s="40"/>
    </row>
    <row r="318" spans="1:1" ht="12.75" customHeight="1" x14ac:dyDescent="0.2">
      <c r="A318" s="40"/>
    </row>
    <row r="319" spans="1:1" ht="12.75" customHeight="1" x14ac:dyDescent="0.2">
      <c r="A319" s="40"/>
    </row>
    <row r="320" spans="1:1" ht="12.75" customHeight="1" x14ac:dyDescent="0.2">
      <c r="A320" s="40"/>
    </row>
    <row r="321" spans="1:1" ht="12.75" customHeight="1" x14ac:dyDescent="0.2">
      <c r="A321" s="40"/>
    </row>
    <row r="322" spans="1:1" ht="12.75" customHeight="1" x14ac:dyDescent="0.2">
      <c r="A322" s="40"/>
    </row>
    <row r="323" spans="1:1" ht="12.75" customHeight="1" x14ac:dyDescent="0.2">
      <c r="A323" s="40"/>
    </row>
    <row r="324" spans="1:1" ht="12.75" customHeight="1" x14ac:dyDescent="0.2">
      <c r="A324" s="40"/>
    </row>
    <row r="325" spans="1:1" ht="12.75" customHeight="1" x14ac:dyDescent="0.2">
      <c r="A325" s="40"/>
    </row>
    <row r="326" spans="1:1" ht="12.75" customHeight="1" x14ac:dyDescent="0.2">
      <c r="A326" s="40"/>
    </row>
    <row r="327" spans="1:1" ht="12.75" customHeight="1" x14ac:dyDescent="0.2">
      <c r="A327" s="40"/>
    </row>
    <row r="328" spans="1:1" ht="12.75" customHeight="1" x14ac:dyDescent="0.2">
      <c r="A328" s="40"/>
    </row>
    <row r="329" spans="1:1" ht="12.75" customHeight="1" x14ac:dyDescent="0.2">
      <c r="A329" s="40"/>
    </row>
    <row r="330" spans="1:1" ht="12.75" customHeight="1" x14ac:dyDescent="0.2">
      <c r="A330" s="40"/>
    </row>
    <row r="331" spans="1:1" ht="12.75" customHeight="1" x14ac:dyDescent="0.2">
      <c r="A331" s="40"/>
    </row>
    <row r="332" spans="1:1" ht="12.75" customHeight="1" x14ac:dyDescent="0.2">
      <c r="A332" s="40"/>
    </row>
    <row r="333" spans="1:1" ht="12.75" customHeight="1" x14ac:dyDescent="0.2">
      <c r="A333" s="40"/>
    </row>
    <row r="334" spans="1:1" ht="12.75" customHeight="1" x14ac:dyDescent="0.2">
      <c r="A334" s="40"/>
    </row>
    <row r="335" spans="1:1" ht="12.75" customHeight="1" x14ac:dyDescent="0.2">
      <c r="A335" s="40"/>
    </row>
    <row r="336" spans="1:1" ht="12.75" customHeight="1" x14ac:dyDescent="0.2">
      <c r="A336" s="40"/>
    </row>
    <row r="337" spans="1:1" ht="12.75" customHeight="1" x14ac:dyDescent="0.2">
      <c r="A337" s="40"/>
    </row>
    <row r="338" spans="1:1" ht="12.75" customHeight="1" x14ac:dyDescent="0.2">
      <c r="A338" s="40"/>
    </row>
    <row r="339" spans="1:1" ht="12.75" customHeight="1" x14ac:dyDescent="0.2">
      <c r="A339" s="40"/>
    </row>
    <row r="340" spans="1:1" ht="12.75" customHeight="1" x14ac:dyDescent="0.2">
      <c r="A340" s="40"/>
    </row>
    <row r="341" spans="1:1" ht="12.75" customHeight="1" x14ac:dyDescent="0.2">
      <c r="A341" s="40"/>
    </row>
    <row r="342" spans="1:1" ht="12.75" customHeight="1" x14ac:dyDescent="0.2">
      <c r="A342" s="40"/>
    </row>
    <row r="343" spans="1:1" ht="12.75" customHeight="1" x14ac:dyDescent="0.2">
      <c r="A343" s="40"/>
    </row>
    <row r="344" spans="1:1" ht="12.75" customHeight="1" x14ac:dyDescent="0.2">
      <c r="A344" s="40"/>
    </row>
    <row r="345" spans="1:1" ht="12.75" customHeight="1" x14ac:dyDescent="0.2">
      <c r="A345" s="40"/>
    </row>
    <row r="346" spans="1:1" ht="12.75" customHeight="1" x14ac:dyDescent="0.2">
      <c r="A346" s="40"/>
    </row>
    <row r="347" spans="1:1" ht="12.75" customHeight="1" x14ac:dyDescent="0.2">
      <c r="A347" s="40"/>
    </row>
    <row r="348" spans="1:1" ht="12.75" customHeight="1" x14ac:dyDescent="0.2">
      <c r="A348" s="40"/>
    </row>
    <row r="349" spans="1:1" ht="12.75" customHeight="1" x14ac:dyDescent="0.2">
      <c r="A349" s="40"/>
    </row>
    <row r="350" spans="1:1" ht="12.75" customHeight="1" x14ac:dyDescent="0.2">
      <c r="A350" s="40"/>
    </row>
    <row r="351" spans="1:1" ht="12.75" customHeight="1" x14ac:dyDescent="0.2">
      <c r="A351" s="40"/>
    </row>
    <row r="352" spans="1:1" ht="12.75" customHeight="1" x14ac:dyDescent="0.2">
      <c r="A352" s="40"/>
    </row>
    <row r="353" spans="1:1" ht="12.75" customHeight="1" x14ac:dyDescent="0.2">
      <c r="A353" s="40"/>
    </row>
    <row r="354" spans="1:1" ht="12.75" customHeight="1" x14ac:dyDescent="0.2">
      <c r="A354" s="40"/>
    </row>
    <row r="355" spans="1:1" ht="12.75" customHeight="1" x14ac:dyDescent="0.2">
      <c r="A355" s="40"/>
    </row>
    <row r="356" spans="1:1" ht="12.75" customHeight="1" x14ac:dyDescent="0.2">
      <c r="A356" s="40"/>
    </row>
    <row r="357" spans="1:1" ht="12.75" customHeight="1" x14ac:dyDescent="0.2">
      <c r="A357" s="40"/>
    </row>
    <row r="358" spans="1:1" ht="12.75" customHeight="1" x14ac:dyDescent="0.2">
      <c r="A358" s="40"/>
    </row>
    <row r="359" spans="1:1" ht="12.75" customHeight="1" x14ac:dyDescent="0.2">
      <c r="A359" s="40"/>
    </row>
    <row r="360" spans="1:1" ht="12.75" customHeight="1" x14ac:dyDescent="0.2">
      <c r="A360" s="40"/>
    </row>
    <row r="361" spans="1:1" ht="12.75" customHeight="1" x14ac:dyDescent="0.2">
      <c r="A361" s="40"/>
    </row>
    <row r="362" spans="1:1" ht="12.75" customHeight="1" x14ac:dyDescent="0.2">
      <c r="A362" s="40"/>
    </row>
    <row r="363" spans="1:1" ht="12.75" customHeight="1" x14ac:dyDescent="0.2">
      <c r="A363" s="40"/>
    </row>
    <row r="364" spans="1:1" ht="12.75" customHeight="1" x14ac:dyDescent="0.2">
      <c r="A364" s="40"/>
    </row>
    <row r="365" spans="1:1" ht="12.75" customHeight="1" x14ac:dyDescent="0.2">
      <c r="A365" s="40"/>
    </row>
    <row r="366" spans="1:1" ht="12.75" customHeight="1" x14ac:dyDescent="0.2">
      <c r="A366" s="40"/>
    </row>
    <row r="367" spans="1:1" ht="12.75" customHeight="1" x14ac:dyDescent="0.2">
      <c r="A367" s="40"/>
    </row>
    <row r="368" spans="1:1" ht="12.75" customHeight="1" x14ac:dyDescent="0.2">
      <c r="A368" s="40"/>
    </row>
    <row r="369" spans="1:1" ht="12.75" customHeight="1" x14ac:dyDescent="0.2">
      <c r="A369" s="40"/>
    </row>
    <row r="370" spans="1:1" ht="12.75" customHeight="1" x14ac:dyDescent="0.2">
      <c r="A370" s="40"/>
    </row>
    <row r="371" spans="1:1" ht="12.75" customHeight="1" x14ac:dyDescent="0.2">
      <c r="A371" s="40"/>
    </row>
    <row r="372" spans="1:1" ht="12.75" customHeight="1" x14ac:dyDescent="0.2">
      <c r="A372" s="40"/>
    </row>
    <row r="373" spans="1:1" ht="12.75" customHeight="1" x14ac:dyDescent="0.2">
      <c r="A373" s="40"/>
    </row>
    <row r="374" spans="1:1" ht="12.75" customHeight="1" x14ac:dyDescent="0.2">
      <c r="A374" s="40"/>
    </row>
    <row r="375" spans="1:1" ht="12.75" customHeight="1" x14ac:dyDescent="0.2">
      <c r="A375" s="40"/>
    </row>
    <row r="376" spans="1:1" ht="12.75" customHeight="1" x14ac:dyDescent="0.2">
      <c r="A376" s="40"/>
    </row>
    <row r="377" spans="1:1" ht="12.75" customHeight="1" x14ac:dyDescent="0.2">
      <c r="A377" s="40"/>
    </row>
    <row r="378" spans="1:1" ht="12.75" customHeight="1" x14ac:dyDescent="0.2">
      <c r="A378" s="40"/>
    </row>
    <row r="379" spans="1:1" ht="12.75" customHeight="1" x14ac:dyDescent="0.2">
      <c r="A379" s="40"/>
    </row>
    <row r="380" spans="1:1" ht="12.75" customHeight="1" x14ac:dyDescent="0.2">
      <c r="A380" s="40"/>
    </row>
    <row r="381" spans="1:1" ht="12.75" customHeight="1" x14ac:dyDescent="0.2">
      <c r="A381" s="40"/>
    </row>
    <row r="382" spans="1:1" ht="12.75" customHeight="1" x14ac:dyDescent="0.2">
      <c r="A382" s="40"/>
    </row>
    <row r="383" spans="1:1" ht="12.75" customHeight="1" x14ac:dyDescent="0.2">
      <c r="A383" s="40"/>
    </row>
    <row r="384" spans="1:1" ht="12.75" customHeight="1" x14ac:dyDescent="0.2">
      <c r="A384" s="40"/>
    </row>
    <row r="385" spans="1:1" ht="12.75" customHeight="1" x14ac:dyDescent="0.2">
      <c r="A385" s="40"/>
    </row>
    <row r="386" spans="1:1" ht="12.75" customHeight="1" x14ac:dyDescent="0.2">
      <c r="A386" s="40"/>
    </row>
    <row r="387" spans="1:1" ht="12.75" customHeight="1" x14ac:dyDescent="0.2">
      <c r="A387" s="40"/>
    </row>
    <row r="388" spans="1:1" ht="12.75" customHeight="1" x14ac:dyDescent="0.2">
      <c r="A388" s="40"/>
    </row>
    <row r="389" spans="1:1" ht="12.75" customHeight="1" x14ac:dyDescent="0.2">
      <c r="A389" s="40"/>
    </row>
    <row r="390" spans="1:1" ht="12.75" customHeight="1" x14ac:dyDescent="0.2">
      <c r="A390" s="40"/>
    </row>
    <row r="391" spans="1:1" ht="12.75" customHeight="1" x14ac:dyDescent="0.2">
      <c r="A391" s="40"/>
    </row>
    <row r="392" spans="1:1" ht="12.75" customHeight="1" x14ac:dyDescent="0.2">
      <c r="A392" s="40"/>
    </row>
    <row r="393" spans="1:1" ht="12.75" customHeight="1" x14ac:dyDescent="0.2">
      <c r="A393" s="40"/>
    </row>
    <row r="394" spans="1:1" ht="12.75" customHeight="1" x14ac:dyDescent="0.2">
      <c r="A394" s="40"/>
    </row>
    <row r="395" spans="1:1" ht="12.75" customHeight="1" x14ac:dyDescent="0.2">
      <c r="A395" s="40"/>
    </row>
    <row r="396" spans="1:1" ht="12.75" customHeight="1" x14ac:dyDescent="0.2">
      <c r="A396" s="40"/>
    </row>
    <row r="397" spans="1:1" ht="12.75" customHeight="1" x14ac:dyDescent="0.2">
      <c r="A397" s="40"/>
    </row>
    <row r="398" spans="1:1" ht="12.75" customHeight="1" x14ac:dyDescent="0.2">
      <c r="A398" s="40"/>
    </row>
    <row r="399" spans="1:1" ht="12.75" customHeight="1" x14ac:dyDescent="0.2">
      <c r="A399" s="40"/>
    </row>
    <row r="400" spans="1:1" ht="12.75" customHeight="1" x14ac:dyDescent="0.2">
      <c r="A400" s="40"/>
    </row>
    <row r="401" spans="1:1" ht="12.75" customHeight="1" x14ac:dyDescent="0.2">
      <c r="A401" s="40"/>
    </row>
    <row r="402" spans="1:1" ht="12.75" customHeight="1" x14ac:dyDescent="0.2">
      <c r="A402" s="40"/>
    </row>
    <row r="403" spans="1:1" ht="12.75" customHeight="1" x14ac:dyDescent="0.2">
      <c r="A403" s="40"/>
    </row>
    <row r="404" spans="1:1" ht="12.75" customHeight="1" x14ac:dyDescent="0.2">
      <c r="A404" s="40"/>
    </row>
    <row r="405" spans="1:1" ht="12.75" customHeight="1" x14ac:dyDescent="0.2">
      <c r="A405" s="40"/>
    </row>
    <row r="406" spans="1:1" ht="12.75" customHeight="1" x14ac:dyDescent="0.2">
      <c r="A406" s="40"/>
    </row>
    <row r="407" spans="1:1" ht="12.75" customHeight="1" x14ac:dyDescent="0.2">
      <c r="A407" s="40"/>
    </row>
    <row r="408" spans="1:1" ht="12.75" customHeight="1" x14ac:dyDescent="0.2">
      <c r="A408" s="40"/>
    </row>
    <row r="409" spans="1:1" ht="12.75" customHeight="1" x14ac:dyDescent="0.2">
      <c r="A409" s="40"/>
    </row>
    <row r="410" spans="1:1" ht="12.75" customHeight="1" x14ac:dyDescent="0.2">
      <c r="A410" s="40"/>
    </row>
    <row r="411" spans="1:1" ht="12.75" customHeight="1" x14ac:dyDescent="0.2">
      <c r="A411" s="40"/>
    </row>
    <row r="412" spans="1:1" ht="12.75" customHeight="1" x14ac:dyDescent="0.2">
      <c r="A412" s="40"/>
    </row>
    <row r="413" spans="1:1" ht="12.75" customHeight="1" x14ac:dyDescent="0.2">
      <c r="A413" s="40"/>
    </row>
    <row r="414" spans="1:1" ht="12.75" customHeight="1" x14ac:dyDescent="0.2">
      <c r="A414" s="40"/>
    </row>
    <row r="415" spans="1:1" ht="12.75" customHeight="1" x14ac:dyDescent="0.2">
      <c r="A415" s="40"/>
    </row>
    <row r="416" spans="1:1" ht="12.75" customHeight="1" x14ac:dyDescent="0.2">
      <c r="A416" s="40"/>
    </row>
    <row r="417" spans="1:1" ht="12.75" customHeight="1" x14ac:dyDescent="0.2">
      <c r="A417" s="40"/>
    </row>
    <row r="418" spans="1:1" ht="12.75" customHeight="1" x14ac:dyDescent="0.2">
      <c r="A418" s="40"/>
    </row>
    <row r="419" spans="1:1" ht="12.75" customHeight="1" x14ac:dyDescent="0.2">
      <c r="A419" s="40"/>
    </row>
    <row r="420" spans="1:1" ht="12.75" customHeight="1" x14ac:dyDescent="0.2">
      <c r="A420" s="40"/>
    </row>
    <row r="421" spans="1:1" ht="12.75" customHeight="1" x14ac:dyDescent="0.2">
      <c r="A421" s="40"/>
    </row>
    <row r="422" spans="1:1" ht="12.75" customHeight="1" x14ac:dyDescent="0.2">
      <c r="A422" s="40"/>
    </row>
    <row r="423" spans="1:1" ht="12.75" customHeight="1" x14ac:dyDescent="0.2">
      <c r="A423" s="40"/>
    </row>
    <row r="424" spans="1:1" ht="12.75" customHeight="1" x14ac:dyDescent="0.2">
      <c r="A424" s="40"/>
    </row>
    <row r="425" spans="1:1" ht="12.75" customHeight="1" x14ac:dyDescent="0.2">
      <c r="A425" s="40"/>
    </row>
    <row r="426" spans="1:1" ht="12.75" customHeight="1" x14ac:dyDescent="0.2">
      <c r="A426" s="40"/>
    </row>
    <row r="427" spans="1:1" ht="12.75" customHeight="1" x14ac:dyDescent="0.2">
      <c r="A427" s="40"/>
    </row>
    <row r="428" spans="1:1" ht="12.75" customHeight="1" x14ac:dyDescent="0.2">
      <c r="A428" s="40"/>
    </row>
    <row r="429" spans="1:1" ht="12.75" customHeight="1" x14ac:dyDescent="0.2">
      <c r="A429" s="40"/>
    </row>
    <row r="430" spans="1:1" ht="12.75" customHeight="1" x14ac:dyDescent="0.2">
      <c r="A430" s="40"/>
    </row>
    <row r="431" spans="1:1" ht="12.75" customHeight="1" x14ac:dyDescent="0.2">
      <c r="A431" s="40"/>
    </row>
    <row r="432" spans="1:1" ht="12.75" customHeight="1" x14ac:dyDescent="0.2">
      <c r="A432" s="40"/>
    </row>
    <row r="433" spans="1:1" ht="12.75" customHeight="1" x14ac:dyDescent="0.2">
      <c r="A433" s="40"/>
    </row>
    <row r="434" spans="1:1" ht="12.75" customHeight="1" x14ac:dyDescent="0.2">
      <c r="A434" s="40"/>
    </row>
    <row r="435" spans="1:1" ht="12.75" customHeight="1" x14ac:dyDescent="0.2">
      <c r="A435" s="40"/>
    </row>
    <row r="436" spans="1:1" ht="12.75" customHeight="1" x14ac:dyDescent="0.2">
      <c r="A436" s="40"/>
    </row>
    <row r="437" spans="1:1" ht="12.75" customHeight="1" x14ac:dyDescent="0.2">
      <c r="A437" s="40"/>
    </row>
    <row r="438" spans="1:1" ht="12.75" customHeight="1" x14ac:dyDescent="0.2">
      <c r="A438" s="40"/>
    </row>
    <row r="439" spans="1:1" ht="12.75" customHeight="1" x14ac:dyDescent="0.2">
      <c r="A439" s="40"/>
    </row>
    <row r="440" spans="1:1" ht="12.75" customHeight="1" x14ac:dyDescent="0.2">
      <c r="A440" s="40"/>
    </row>
    <row r="441" spans="1:1" ht="12.75" customHeight="1" x14ac:dyDescent="0.2">
      <c r="A441" s="40"/>
    </row>
    <row r="442" spans="1:1" ht="12.75" customHeight="1" x14ac:dyDescent="0.2">
      <c r="A442" s="40"/>
    </row>
    <row r="443" spans="1:1" ht="12.75" customHeight="1" x14ac:dyDescent="0.2">
      <c r="A443" s="40"/>
    </row>
    <row r="444" spans="1:1" ht="12.75" customHeight="1" x14ac:dyDescent="0.2">
      <c r="A444" s="40"/>
    </row>
    <row r="445" spans="1:1" ht="12.75" customHeight="1" x14ac:dyDescent="0.2">
      <c r="A445" s="40"/>
    </row>
    <row r="446" spans="1:1" ht="12.75" customHeight="1" x14ac:dyDescent="0.2">
      <c r="A446" s="40"/>
    </row>
    <row r="447" spans="1:1" ht="12.75" customHeight="1" x14ac:dyDescent="0.2">
      <c r="A447" s="40"/>
    </row>
    <row r="448" spans="1:1" ht="12.75" customHeight="1" x14ac:dyDescent="0.2">
      <c r="A448" s="40"/>
    </row>
    <row r="449" spans="1:1" ht="12.75" customHeight="1" x14ac:dyDescent="0.2">
      <c r="A449" s="40"/>
    </row>
    <row r="450" spans="1:1" ht="12.75" customHeight="1" x14ac:dyDescent="0.2">
      <c r="A450" s="40"/>
    </row>
    <row r="451" spans="1:1" ht="12.75" customHeight="1" x14ac:dyDescent="0.2">
      <c r="A451" s="40"/>
    </row>
    <row r="452" spans="1:1" ht="12.75" customHeight="1" x14ac:dyDescent="0.2">
      <c r="A452" s="40"/>
    </row>
    <row r="453" spans="1:1" ht="12.75" customHeight="1" x14ac:dyDescent="0.2">
      <c r="A453" s="40"/>
    </row>
    <row r="454" spans="1:1" ht="12.75" customHeight="1" x14ac:dyDescent="0.2">
      <c r="A454" s="40"/>
    </row>
    <row r="455" spans="1:1" ht="12.75" customHeight="1" x14ac:dyDescent="0.2">
      <c r="A455" s="40"/>
    </row>
    <row r="456" spans="1:1" ht="12.75" customHeight="1" x14ac:dyDescent="0.2">
      <c r="A456" s="40"/>
    </row>
    <row r="457" spans="1:1" ht="12.75" customHeight="1" x14ac:dyDescent="0.2">
      <c r="A457" s="40"/>
    </row>
    <row r="458" spans="1:1" ht="12.75" customHeight="1" x14ac:dyDescent="0.2">
      <c r="A458" s="40"/>
    </row>
    <row r="459" spans="1:1" ht="12.75" customHeight="1" x14ac:dyDescent="0.2">
      <c r="A459" s="40"/>
    </row>
    <row r="460" spans="1:1" ht="12.75" customHeight="1" x14ac:dyDescent="0.2">
      <c r="A460" s="40"/>
    </row>
    <row r="461" spans="1:1" ht="12.75" customHeight="1" x14ac:dyDescent="0.2">
      <c r="A461" s="40"/>
    </row>
    <row r="462" spans="1:1" ht="12.75" customHeight="1" x14ac:dyDescent="0.2">
      <c r="A462" s="40"/>
    </row>
    <row r="463" spans="1:1" ht="12.75" customHeight="1" x14ac:dyDescent="0.2">
      <c r="A463" s="40"/>
    </row>
    <row r="464" spans="1:1" ht="12.75" customHeight="1" x14ac:dyDescent="0.2">
      <c r="A464" s="40"/>
    </row>
    <row r="465" spans="1:1" ht="12.75" customHeight="1" x14ac:dyDescent="0.2">
      <c r="A465" s="40"/>
    </row>
    <row r="466" spans="1:1" ht="12.75" customHeight="1" x14ac:dyDescent="0.2">
      <c r="A466" s="40"/>
    </row>
    <row r="467" spans="1:1" ht="12.75" customHeight="1" x14ac:dyDescent="0.2">
      <c r="A467" s="40"/>
    </row>
    <row r="468" spans="1:1" ht="12.75" customHeight="1" x14ac:dyDescent="0.2">
      <c r="A468" s="40"/>
    </row>
    <row r="469" spans="1:1" ht="12.75" customHeight="1" x14ac:dyDescent="0.2">
      <c r="A469" s="40"/>
    </row>
    <row r="470" spans="1:1" ht="12.75" customHeight="1" x14ac:dyDescent="0.2">
      <c r="A470" s="40"/>
    </row>
    <row r="471" spans="1:1" ht="12.75" customHeight="1" x14ac:dyDescent="0.2">
      <c r="A471" s="40"/>
    </row>
    <row r="472" spans="1:1" ht="12.75" customHeight="1" x14ac:dyDescent="0.2">
      <c r="A472" s="40"/>
    </row>
    <row r="473" spans="1:1" ht="12.75" customHeight="1" x14ac:dyDescent="0.2">
      <c r="A473" s="40"/>
    </row>
    <row r="474" spans="1:1" ht="12.75" customHeight="1" x14ac:dyDescent="0.2">
      <c r="A474" s="40"/>
    </row>
    <row r="475" spans="1:1" ht="12.75" customHeight="1" x14ac:dyDescent="0.2">
      <c r="A475" s="40"/>
    </row>
    <row r="476" spans="1:1" ht="12.75" customHeight="1" x14ac:dyDescent="0.2">
      <c r="A476" s="40"/>
    </row>
    <row r="477" spans="1:1" ht="12.75" customHeight="1" x14ac:dyDescent="0.2">
      <c r="A477" s="40"/>
    </row>
    <row r="478" spans="1:1" ht="12.75" customHeight="1" x14ac:dyDescent="0.2">
      <c r="A478" s="40"/>
    </row>
    <row r="479" spans="1:1" ht="12.75" customHeight="1" x14ac:dyDescent="0.2">
      <c r="A479" s="40"/>
    </row>
    <row r="480" spans="1:1" ht="12.75" customHeight="1" x14ac:dyDescent="0.2">
      <c r="A480" s="40"/>
    </row>
    <row r="481" spans="1:1" ht="12.75" customHeight="1" x14ac:dyDescent="0.2">
      <c r="A481" s="40"/>
    </row>
    <row r="482" spans="1:1" ht="12.75" customHeight="1" x14ac:dyDescent="0.2">
      <c r="A482" s="40"/>
    </row>
    <row r="483" spans="1:1" ht="12.75" customHeight="1" x14ac:dyDescent="0.2">
      <c r="A483" s="40"/>
    </row>
    <row r="484" spans="1:1" ht="12.75" customHeight="1" x14ac:dyDescent="0.2">
      <c r="A484" s="40"/>
    </row>
    <row r="485" spans="1:1" ht="12.75" customHeight="1" x14ac:dyDescent="0.2">
      <c r="A485" s="40"/>
    </row>
    <row r="486" spans="1:1" ht="12.75" customHeight="1" x14ac:dyDescent="0.2">
      <c r="A486" s="40"/>
    </row>
    <row r="487" spans="1:1" ht="12.75" customHeight="1" x14ac:dyDescent="0.2">
      <c r="A487" s="40"/>
    </row>
    <row r="488" spans="1:1" ht="12.75" customHeight="1" x14ac:dyDescent="0.2">
      <c r="A488" s="40"/>
    </row>
    <row r="489" spans="1:1" ht="12.75" customHeight="1" x14ac:dyDescent="0.2">
      <c r="A489" s="40"/>
    </row>
    <row r="490" spans="1:1" ht="12.75" customHeight="1" x14ac:dyDescent="0.2">
      <c r="A490" s="40"/>
    </row>
    <row r="491" spans="1:1" ht="12.75" customHeight="1" x14ac:dyDescent="0.2">
      <c r="A491" s="40"/>
    </row>
    <row r="492" spans="1:1" ht="12.75" customHeight="1" x14ac:dyDescent="0.2">
      <c r="A492" s="40"/>
    </row>
    <row r="493" spans="1:1" ht="12.75" customHeight="1" x14ac:dyDescent="0.2">
      <c r="A493" s="40"/>
    </row>
    <row r="494" spans="1:1" ht="12.75" customHeight="1" x14ac:dyDescent="0.2">
      <c r="A494" s="40"/>
    </row>
    <row r="495" spans="1:1" ht="12.75" customHeight="1" x14ac:dyDescent="0.2">
      <c r="A495" s="40"/>
    </row>
    <row r="496" spans="1:1" ht="12.75" customHeight="1" x14ac:dyDescent="0.2">
      <c r="A496" s="40"/>
    </row>
    <row r="497" spans="1:1" ht="12.75" customHeight="1" x14ac:dyDescent="0.2">
      <c r="A497" s="40"/>
    </row>
    <row r="498" spans="1:1" ht="12.75" customHeight="1" x14ac:dyDescent="0.2">
      <c r="A498" s="40"/>
    </row>
    <row r="499" spans="1:1" ht="12.75" customHeight="1" x14ac:dyDescent="0.2">
      <c r="A499" s="40"/>
    </row>
    <row r="500" spans="1:1" ht="12.75" customHeight="1" x14ac:dyDescent="0.2">
      <c r="A500" s="40"/>
    </row>
    <row r="501" spans="1:1" ht="12.75" customHeight="1" x14ac:dyDescent="0.2">
      <c r="A501" s="40"/>
    </row>
    <row r="502" spans="1:1" ht="12.75" customHeight="1" x14ac:dyDescent="0.2">
      <c r="A502" s="40"/>
    </row>
    <row r="503" spans="1:1" ht="12.75" customHeight="1" x14ac:dyDescent="0.2">
      <c r="A503" s="40"/>
    </row>
    <row r="504" spans="1:1" ht="12.75" customHeight="1" x14ac:dyDescent="0.2">
      <c r="A504" s="40"/>
    </row>
    <row r="505" spans="1:1" ht="12.75" customHeight="1" x14ac:dyDescent="0.2">
      <c r="A505" s="40"/>
    </row>
    <row r="506" spans="1:1" ht="12.75" customHeight="1" x14ac:dyDescent="0.2">
      <c r="A506" s="40"/>
    </row>
    <row r="507" spans="1:1" ht="12.75" customHeight="1" x14ac:dyDescent="0.2">
      <c r="A507" s="40"/>
    </row>
    <row r="508" spans="1:1" ht="12.75" customHeight="1" x14ac:dyDescent="0.2">
      <c r="A508" s="40"/>
    </row>
    <row r="509" spans="1:1" ht="12.75" customHeight="1" x14ac:dyDescent="0.2">
      <c r="A509" s="40"/>
    </row>
    <row r="510" spans="1:1" ht="12.75" customHeight="1" x14ac:dyDescent="0.2">
      <c r="A510" s="40"/>
    </row>
    <row r="511" spans="1:1" ht="12.75" customHeight="1" x14ac:dyDescent="0.2">
      <c r="A511" s="40"/>
    </row>
    <row r="512" spans="1:1" ht="12.75" customHeight="1" x14ac:dyDescent="0.2">
      <c r="A512" s="40"/>
    </row>
    <row r="513" spans="1:1" ht="12.75" customHeight="1" x14ac:dyDescent="0.2">
      <c r="A513" s="40"/>
    </row>
    <row r="514" spans="1:1" ht="12.75" customHeight="1" x14ac:dyDescent="0.2">
      <c r="A514" s="40"/>
    </row>
    <row r="515" spans="1:1" ht="12.75" customHeight="1" x14ac:dyDescent="0.2">
      <c r="A515" s="40"/>
    </row>
    <row r="516" spans="1:1" ht="12.75" customHeight="1" x14ac:dyDescent="0.2">
      <c r="A516" s="40"/>
    </row>
    <row r="517" spans="1:1" ht="12.75" customHeight="1" x14ac:dyDescent="0.2">
      <c r="A517" s="40"/>
    </row>
    <row r="518" spans="1:1" ht="12.75" customHeight="1" x14ac:dyDescent="0.2">
      <c r="A518" s="40"/>
    </row>
    <row r="519" spans="1:1" ht="12.75" customHeight="1" x14ac:dyDescent="0.2">
      <c r="A519" s="40"/>
    </row>
    <row r="520" spans="1:1" ht="12.75" customHeight="1" x14ac:dyDescent="0.2">
      <c r="A520" s="40"/>
    </row>
    <row r="521" spans="1:1" ht="12.75" customHeight="1" x14ac:dyDescent="0.2">
      <c r="A521" s="40"/>
    </row>
    <row r="522" spans="1:1" ht="12.75" customHeight="1" x14ac:dyDescent="0.2">
      <c r="A522" s="40"/>
    </row>
    <row r="523" spans="1:1" ht="12.75" customHeight="1" x14ac:dyDescent="0.2">
      <c r="A523" s="40"/>
    </row>
    <row r="524" spans="1:1" ht="12.75" customHeight="1" x14ac:dyDescent="0.2">
      <c r="A524" s="40"/>
    </row>
    <row r="525" spans="1:1" ht="12.75" customHeight="1" x14ac:dyDescent="0.2">
      <c r="A525" s="40"/>
    </row>
    <row r="526" spans="1:1" ht="12.75" customHeight="1" x14ac:dyDescent="0.2">
      <c r="A526" s="40"/>
    </row>
    <row r="527" spans="1:1" ht="12.75" customHeight="1" x14ac:dyDescent="0.2">
      <c r="A527" s="40"/>
    </row>
    <row r="528" spans="1:1" ht="12.75" customHeight="1" x14ac:dyDescent="0.2">
      <c r="A528" s="40"/>
    </row>
    <row r="529" spans="1:1" ht="12.75" customHeight="1" x14ac:dyDescent="0.2">
      <c r="A529" s="40"/>
    </row>
    <row r="530" spans="1:1" ht="12.75" customHeight="1" x14ac:dyDescent="0.2">
      <c r="A530" s="40"/>
    </row>
    <row r="531" spans="1:1" ht="12.75" customHeight="1" x14ac:dyDescent="0.2">
      <c r="A531" s="40"/>
    </row>
    <row r="532" spans="1:1" ht="12.75" customHeight="1" x14ac:dyDescent="0.2">
      <c r="A532" s="40"/>
    </row>
    <row r="533" spans="1:1" ht="12.75" customHeight="1" x14ac:dyDescent="0.2">
      <c r="A533" s="40"/>
    </row>
    <row r="534" spans="1:1" ht="12.75" customHeight="1" x14ac:dyDescent="0.2">
      <c r="A534" s="40"/>
    </row>
    <row r="535" spans="1:1" ht="12.75" customHeight="1" x14ac:dyDescent="0.2">
      <c r="A535" s="40"/>
    </row>
    <row r="536" spans="1:1" ht="12.75" customHeight="1" x14ac:dyDescent="0.2">
      <c r="A536" s="40"/>
    </row>
    <row r="537" spans="1:1" ht="12.75" customHeight="1" x14ac:dyDescent="0.2">
      <c r="A537" s="40"/>
    </row>
    <row r="538" spans="1:1" ht="12.75" customHeight="1" x14ac:dyDescent="0.2">
      <c r="A538" s="40"/>
    </row>
    <row r="539" spans="1:1" ht="12.75" customHeight="1" x14ac:dyDescent="0.2">
      <c r="A539" s="40"/>
    </row>
    <row r="540" spans="1:1" ht="12.75" customHeight="1" x14ac:dyDescent="0.2">
      <c r="A540" s="40"/>
    </row>
    <row r="541" spans="1:1" ht="12.75" customHeight="1" x14ac:dyDescent="0.2">
      <c r="A541" s="40"/>
    </row>
    <row r="542" spans="1:1" ht="12.75" customHeight="1" x14ac:dyDescent="0.2">
      <c r="A542" s="40"/>
    </row>
    <row r="543" spans="1:1" ht="12.75" customHeight="1" x14ac:dyDescent="0.2">
      <c r="A543" s="40"/>
    </row>
    <row r="544" spans="1:1" ht="12.75" customHeight="1" x14ac:dyDescent="0.2">
      <c r="A544" s="40"/>
    </row>
    <row r="545" spans="1:1" ht="12.75" customHeight="1" x14ac:dyDescent="0.2">
      <c r="A545" s="40"/>
    </row>
    <row r="546" spans="1:1" ht="12.75" customHeight="1" x14ac:dyDescent="0.2">
      <c r="A546" s="40"/>
    </row>
    <row r="547" spans="1:1" ht="12.75" customHeight="1" x14ac:dyDescent="0.2">
      <c r="A547" s="40"/>
    </row>
    <row r="548" spans="1:1" ht="12.75" customHeight="1" x14ac:dyDescent="0.2">
      <c r="A548" s="40"/>
    </row>
    <row r="549" spans="1:1" ht="12.75" customHeight="1" x14ac:dyDescent="0.2">
      <c r="A549" s="40"/>
    </row>
    <row r="550" spans="1:1" ht="12.75" customHeight="1" x14ac:dyDescent="0.2">
      <c r="A550" s="40"/>
    </row>
    <row r="551" spans="1:1" ht="12.75" customHeight="1" x14ac:dyDescent="0.2">
      <c r="A551" s="40"/>
    </row>
    <row r="552" spans="1:1" ht="12.75" customHeight="1" x14ac:dyDescent="0.2">
      <c r="A552" s="40"/>
    </row>
    <row r="553" spans="1:1" ht="12.75" customHeight="1" x14ac:dyDescent="0.2">
      <c r="A553" s="40"/>
    </row>
    <row r="554" spans="1:1" ht="12.75" customHeight="1" x14ac:dyDescent="0.2">
      <c r="A554" s="40"/>
    </row>
    <row r="555" spans="1:1" ht="12.75" customHeight="1" x14ac:dyDescent="0.2">
      <c r="A555" s="40"/>
    </row>
    <row r="556" spans="1:1" ht="12.75" customHeight="1" x14ac:dyDescent="0.2">
      <c r="A556" s="40"/>
    </row>
    <row r="557" spans="1:1" ht="12.75" customHeight="1" x14ac:dyDescent="0.2">
      <c r="A557" s="40"/>
    </row>
    <row r="558" spans="1:1" ht="12.75" customHeight="1" x14ac:dyDescent="0.2">
      <c r="A558" s="40"/>
    </row>
    <row r="559" spans="1:1" ht="12.75" customHeight="1" x14ac:dyDescent="0.2">
      <c r="A559" s="40"/>
    </row>
    <row r="560" spans="1:1" ht="12.75" customHeight="1" x14ac:dyDescent="0.2">
      <c r="A560" s="40"/>
    </row>
    <row r="561" spans="1:1" ht="12.75" customHeight="1" x14ac:dyDescent="0.2">
      <c r="A561" s="40"/>
    </row>
    <row r="562" spans="1:1" ht="12.75" customHeight="1" x14ac:dyDescent="0.2">
      <c r="A562" s="40"/>
    </row>
    <row r="563" spans="1:1" ht="12.75" customHeight="1" x14ac:dyDescent="0.2">
      <c r="A563" s="40"/>
    </row>
    <row r="564" spans="1:1" ht="12.75" customHeight="1" x14ac:dyDescent="0.2">
      <c r="A564" s="40"/>
    </row>
    <row r="565" spans="1:1" ht="12.75" customHeight="1" x14ac:dyDescent="0.2">
      <c r="A565" s="40"/>
    </row>
    <row r="566" spans="1:1" ht="12.75" customHeight="1" x14ac:dyDescent="0.2">
      <c r="A566" s="40"/>
    </row>
    <row r="567" spans="1:1" ht="12.75" customHeight="1" x14ac:dyDescent="0.2">
      <c r="A567" s="40"/>
    </row>
    <row r="568" spans="1:1" ht="12.75" customHeight="1" x14ac:dyDescent="0.2">
      <c r="A568" s="40"/>
    </row>
    <row r="569" spans="1:1" ht="12.75" customHeight="1" x14ac:dyDescent="0.2">
      <c r="A569" s="40"/>
    </row>
    <row r="570" spans="1:1" ht="12.75" customHeight="1" x14ac:dyDescent="0.2">
      <c r="A570" s="40"/>
    </row>
    <row r="571" spans="1:1" ht="12.75" customHeight="1" x14ac:dyDescent="0.2">
      <c r="A571" s="40"/>
    </row>
    <row r="572" spans="1:1" ht="12.75" customHeight="1" x14ac:dyDescent="0.2">
      <c r="A572" s="40"/>
    </row>
    <row r="573" spans="1:1" ht="12.75" customHeight="1" x14ac:dyDescent="0.2">
      <c r="A573" s="40"/>
    </row>
    <row r="574" spans="1:1" ht="12.75" customHeight="1" x14ac:dyDescent="0.2">
      <c r="A574" s="40"/>
    </row>
    <row r="575" spans="1:1" ht="12.75" customHeight="1" x14ac:dyDescent="0.2">
      <c r="A575" s="40"/>
    </row>
    <row r="576" spans="1:1" ht="12.75" customHeight="1" x14ac:dyDescent="0.2">
      <c r="A576" s="40"/>
    </row>
    <row r="577" spans="1:1" ht="12.75" customHeight="1" x14ac:dyDescent="0.2">
      <c r="A577" s="40"/>
    </row>
    <row r="578" spans="1:1" ht="12.75" customHeight="1" x14ac:dyDescent="0.2">
      <c r="A578" s="40"/>
    </row>
    <row r="579" spans="1:1" ht="12.75" customHeight="1" x14ac:dyDescent="0.2">
      <c r="A579" s="40"/>
    </row>
    <row r="580" spans="1:1" ht="12.75" customHeight="1" x14ac:dyDescent="0.2">
      <c r="A580" s="40"/>
    </row>
    <row r="581" spans="1:1" ht="12.75" customHeight="1" x14ac:dyDescent="0.2">
      <c r="A581" s="40"/>
    </row>
    <row r="582" spans="1:1" ht="12.75" customHeight="1" x14ac:dyDescent="0.2">
      <c r="A582" s="40"/>
    </row>
    <row r="583" spans="1:1" ht="12.75" customHeight="1" x14ac:dyDescent="0.2">
      <c r="A583" s="40"/>
    </row>
    <row r="584" spans="1:1" ht="12.75" customHeight="1" x14ac:dyDescent="0.2">
      <c r="A584" s="40"/>
    </row>
    <row r="585" spans="1:1" ht="12.75" customHeight="1" x14ac:dyDescent="0.2">
      <c r="A585" s="40"/>
    </row>
    <row r="586" spans="1:1" ht="12.75" customHeight="1" x14ac:dyDescent="0.2">
      <c r="A586" s="40"/>
    </row>
    <row r="587" spans="1:1" ht="12.75" customHeight="1" x14ac:dyDescent="0.2">
      <c r="A587" s="40"/>
    </row>
    <row r="588" spans="1:1" ht="12.75" customHeight="1" x14ac:dyDescent="0.2">
      <c r="A588" s="40"/>
    </row>
    <row r="589" spans="1:1" ht="12.75" customHeight="1" x14ac:dyDescent="0.2">
      <c r="A589" s="40"/>
    </row>
    <row r="590" spans="1:1" ht="12.75" customHeight="1" x14ac:dyDescent="0.2">
      <c r="A590" s="40"/>
    </row>
    <row r="591" spans="1:1" ht="12.75" customHeight="1" x14ac:dyDescent="0.2">
      <c r="A591" s="40"/>
    </row>
    <row r="592" spans="1:1" ht="12.75" customHeight="1" x14ac:dyDescent="0.2">
      <c r="A592" s="40"/>
    </row>
    <row r="593" spans="1:1" ht="12.75" customHeight="1" x14ac:dyDescent="0.2">
      <c r="A593" s="40"/>
    </row>
    <row r="594" spans="1:1" ht="12.75" customHeight="1" x14ac:dyDescent="0.2">
      <c r="A594" s="40"/>
    </row>
    <row r="595" spans="1:1" ht="12.75" customHeight="1" x14ac:dyDescent="0.2">
      <c r="A595" s="40"/>
    </row>
    <row r="596" spans="1:1" ht="12.75" customHeight="1" x14ac:dyDescent="0.2">
      <c r="A596" s="40"/>
    </row>
    <row r="597" spans="1:1" ht="12.75" customHeight="1" x14ac:dyDescent="0.2">
      <c r="A597" s="40"/>
    </row>
    <row r="598" spans="1:1" ht="12.75" customHeight="1" x14ac:dyDescent="0.2">
      <c r="A598" s="40"/>
    </row>
    <row r="599" spans="1:1" ht="12.75" customHeight="1" x14ac:dyDescent="0.2">
      <c r="A599" s="40"/>
    </row>
    <row r="600" spans="1:1" ht="12.75" customHeight="1" x14ac:dyDescent="0.2">
      <c r="A600" s="40"/>
    </row>
    <row r="601" spans="1:1" ht="12.75" customHeight="1" x14ac:dyDescent="0.2">
      <c r="A601" s="40"/>
    </row>
    <row r="602" spans="1:1" ht="12.75" customHeight="1" x14ac:dyDescent="0.2">
      <c r="A602" s="40"/>
    </row>
    <row r="603" spans="1:1" ht="12.75" customHeight="1" x14ac:dyDescent="0.2">
      <c r="A603" s="40"/>
    </row>
    <row r="604" spans="1:1" ht="12.75" customHeight="1" x14ac:dyDescent="0.2">
      <c r="A604" s="40"/>
    </row>
    <row r="605" spans="1:1" ht="12.75" customHeight="1" x14ac:dyDescent="0.2">
      <c r="A605" s="40"/>
    </row>
    <row r="606" spans="1:1" ht="12.75" customHeight="1" x14ac:dyDescent="0.2">
      <c r="A606" s="40"/>
    </row>
    <row r="607" spans="1:1" ht="12.75" customHeight="1" x14ac:dyDescent="0.2">
      <c r="A607" s="40"/>
    </row>
    <row r="608" spans="1:1" ht="12.75" customHeight="1" x14ac:dyDescent="0.2">
      <c r="A608" s="40"/>
    </row>
    <row r="609" spans="1:1" ht="12.75" customHeight="1" x14ac:dyDescent="0.2">
      <c r="A609" s="40"/>
    </row>
    <row r="610" spans="1:1" ht="12.75" customHeight="1" x14ac:dyDescent="0.2">
      <c r="A610" s="40"/>
    </row>
    <row r="611" spans="1:1" ht="12.75" customHeight="1" x14ac:dyDescent="0.2">
      <c r="A611" s="40"/>
    </row>
    <row r="612" spans="1:1" ht="12.75" customHeight="1" x14ac:dyDescent="0.2">
      <c r="A612" s="40"/>
    </row>
    <row r="613" spans="1:1" ht="12.75" customHeight="1" x14ac:dyDescent="0.2">
      <c r="A613" s="40"/>
    </row>
    <row r="614" spans="1:1" ht="12.75" customHeight="1" x14ac:dyDescent="0.2">
      <c r="A614" s="40"/>
    </row>
    <row r="615" spans="1:1" ht="12.75" customHeight="1" x14ac:dyDescent="0.2">
      <c r="A615" s="40"/>
    </row>
    <row r="616" spans="1:1" ht="12.75" customHeight="1" x14ac:dyDescent="0.2">
      <c r="A616" s="40"/>
    </row>
    <row r="617" spans="1:1" ht="12.75" customHeight="1" x14ac:dyDescent="0.2">
      <c r="A617" s="40"/>
    </row>
    <row r="618" spans="1:1" ht="12.75" customHeight="1" x14ac:dyDescent="0.2">
      <c r="A618" s="40"/>
    </row>
    <row r="619" spans="1:1" ht="12.75" customHeight="1" x14ac:dyDescent="0.2">
      <c r="A619" s="40"/>
    </row>
    <row r="620" spans="1:1" ht="12.75" customHeight="1" x14ac:dyDescent="0.2">
      <c r="A620" s="40"/>
    </row>
    <row r="621" spans="1:1" ht="12.75" customHeight="1" x14ac:dyDescent="0.2">
      <c r="A621" s="40"/>
    </row>
    <row r="622" spans="1:1" ht="12.75" customHeight="1" x14ac:dyDescent="0.2">
      <c r="A622" s="40"/>
    </row>
    <row r="623" spans="1:1" ht="12.75" customHeight="1" x14ac:dyDescent="0.2">
      <c r="A623" s="40"/>
    </row>
    <row r="624" spans="1:1" ht="12.75" customHeight="1" x14ac:dyDescent="0.2">
      <c r="A624" s="40"/>
    </row>
    <row r="625" spans="1:1" ht="12.75" customHeight="1" x14ac:dyDescent="0.2">
      <c r="A625" s="40"/>
    </row>
    <row r="626" spans="1:1" ht="12.75" customHeight="1" x14ac:dyDescent="0.2">
      <c r="A626" s="40"/>
    </row>
    <row r="627" spans="1:1" ht="12.75" customHeight="1" x14ac:dyDescent="0.2">
      <c r="A627" s="40"/>
    </row>
    <row r="628" spans="1:1" ht="12.75" customHeight="1" x14ac:dyDescent="0.2">
      <c r="A628" s="40"/>
    </row>
    <row r="629" spans="1:1" ht="12.75" customHeight="1" x14ac:dyDescent="0.2">
      <c r="A629" s="40"/>
    </row>
    <row r="630" spans="1:1" ht="12.75" customHeight="1" x14ac:dyDescent="0.2">
      <c r="A630" s="40"/>
    </row>
    <row r="631" spans="1:1" ht="12.75" customHeight="1" x14ac:dyDescent="0.2">
      <c r="A631" s="40"/>
    </row>
    <row r="632" spans="1:1" ht="12.75" customHeight="1" x14ac:dyDescent="0.2">
      <c r="A632" s="40"/>
    </row>
    <row r="633" spans="1:1" ht="12.75" customHeight="1" x14ac:dyDescent="0.2">
      <c r="A633" s="40"/>
    </row>
    <row r="634" spans="1:1" ht="12.75" customHeight="1" x14ac:dyDescent="0.2">
      <c r="A634" s="40"/>
    </row>
    <row r="635" spans="1:1" ht="12.75" customHeight="1" x14ac:dyDescent="0.2">
      <c r="A635" s="40"/>
    </row>
    <row r="636" spans="1:1" ht="12.75" customHeight="1" x14ac:dyDescent="0.2">
      <c r="A636" s="40"/>
    </row>
    <row r="637" spans="1:1" ht="12.75" customHeight="1" x14ac:dyDescent="0.2">
      <c r="A637" s="40"/>
    </row>
    <row r="638" spans="1:1" ht="12.75" customHeight="1" x14ac:dyDescent="0.2">
      <c r="A638" s="40"/>
    </row>
    <row r="639" spans="1:1" ht="12.75" customHeight="1" x14ac:dyDescent="0.2">
      <c r="A639" s="40"/>
    </row>
    <row r="640" spans="1:1" ht="12.75" customHeight="1" x14ac:dyDescent="0.2">
      <c r="A640" s="40"/>
    </row>
    <row r="641" spans="1:1" ht="12.75" customHeight="1" x14ac:dyDescent="0.2">
      <c r="A641" s="40"/>
    </row>
    <row r="642" spans="1:1" ht="12.75" customHeight="1" x14ac:dyDescent="0.2">
      <c r="A642" s="40"/>
    </row>
    <row r="643" spans="1:1" ht="12.75" customHeight="1" x14ac:dyDescent="0.2">
      <c r="A643" s="40"/>
    </row>
    <row r="644" spans="1:1" ht="12.75" customHeight="1" x14ac:dyDescent="0.2">
      <c r="A644" s="40"/>
    </row>
    <row r="645" spans="1:1" ht="12.75" customHeight="1" x14ac:dyDescent="0.2">
      <c r="A645" s="40"/>
    </row>
    <row r="646" spans="1:1" ht="12.75" customHeight="1" x14ac:dyDescent="0.2">
      <c r="A646" s="40"/>
    </row>
    <row r="647" spans="1:1" ht="12.75" customHeight="1" x14ac:dyDescent="0.2">
      <c r="A647" s="40"/>
    </row>
    <row r="648" spans="1:1" ht="12.75" customHeight="1" x14ac:dyDescent="0.2">
      <c r="A648" s="40"/>
    </row>
    <row r="649" spans="1:1" ht="12.75" customHeight="1" x14ac:dyDescent="0.2">
      <c r="A649" s="40"/>
    </row>
    <row r="650" spans="1:1" ht="12.75" customHeight="1" x14ac:dyDescent="0.2">
      <c r="A650" s="40"/>
    </row>
    <row r="651" spans="1:1" ht="12.75" customHeight="1" x14ac:dyDescent="0.2">
      <c r="A651" s="40"/>
    </row>
    <row r="652" spans="1:1" ht="12.75" customHeight="1" x14ac:dyDescent="0.2">
      <c r="A652" s="40"/>
    </row>
    <row r="653" spans="1:1" ht="12.75" customHeight="1" x14ac:dyDescent="0.2">
      <c r="A653" s="40"/>
    </row>
    <row r="654" spans="1:1" ht="12.75" customHeight="1" x14ac:dyDescent="0.2">
      <c r="A654" s="40"/>
    </row>
    <row r="655" spans="1:1" ht="12.75" customHeight="1" x14ac:dyDescent="0.2">
      <c r="A655" s="40"/>
    </row>
    <row r="656" spans="1:1" ht="12.75" customHeight="1" x14ac:dyDescent="0.2">
      <c r="A656" s="40"/>
    </row>
    <row r="657" spans="1:1" ht="12.75" customHeight="1" x14ac:dyDescent="0.2">
      <c r="A657" s="40"/>
    </row>
    <row r="658" spans="1:1" ht="12.75" customHeight="1" x14ac:dyDescent="0.2">
      <c r="A658" s="40"/>
    </row>
    <row r="659" spans="1:1" ht="12.75" customHeight="1" x14ac:dyDescent="0.2">
      <c r="A659" s="40"/>
    </row>
    <row r="660" spans="1:1" ht="12.75" customHeight="1" x14ac:dyDescent="0.2">
      <c r="A660" s="40"/>
    </row>
    <row r="661" spans="1:1" ht="12.75" customHeight="1" x14ac:dyDescent="0.2">
      <c r="A661" s="40"/>
    </row>
    <row r="662" spans="1:1" ht="12.75" customHeight="1" x14ac:dyDescent="0.2">
      <c r="A662" s="40"/>
    </row>
    <row r="663" spans="1:1" ht="12.75" customHeight="1" x14ac:dyDescent="0.2">
      <c r="A663" s="40"/>
    </row>
    <row r="664" spans="1:1" ht="12.75" customHeight="1" x14ac:dyDescent="0.2">
      <c r="A664" s="40"/>
    </row>
    <row r="665" spans="1:1" ht="12.75" customHeight="1" x14ac:dyDescent="0.2">
      <c r="A665" s="40"/>
    </row>
    <row r="666" spans="1:1" ht="12.75" customHeight="1" x14ac:dyDescent="0.2">
      <c r="A666" s="40"/>
    </row>
    <row r="667" spans="1:1" ht="12.75" customHeight="1" x14ac:dyDescent="0.2">
      <c r="A667" s="40"/>
    </row>
    <row r="668" spans="1:1" ht="12.75" customHeight="1" x14ac:dyDescent="0.2">
      <c r="A668" s="40"/>
    </row>
    <row r="669" spans="1:1" ht="12.75" customHeight="1" x14ac:dyDescent="0.2">
      <c r="A669" s="40"/>
    </row>
    <row r="670" spans="1:1" ht="12.75" customHeight="1" x14ac:dyDescent="0.2">
      <c r="A670" s="40"/>
    </row>
    <row r="671" spans="1:1" ht="12.75" customHeight="1" x14ac:dyDescent="0.2">
      <c r="A671" s="40"/>
    </row>
    <row r="672" spans="1:1" ht="12.75" customHeight="1" x14ac:dyDescent="0.2">
      <c r="A672" s="40"/>
    </row>
    <row r="673" spans="1:1" ht="12.75" customHeight="1" x14ac:dyDescent="0.2">
      <c r="A673" s="40"/>
    </row>
    <row r="674" spans="1:1" ht="12.75" customHeight="1" x14ac:dyDescent="0.2">
      <c r="A674" s="40"/>
    </row>
    <row r="675" spans="1:1" ht="12.75" customHeight="1" x14ac:dyDescent="0.2">
      <c r="A675" s="40"/>
    </row>
    <row r="676" spans="1:1" ht="12.75" customHeight="1" x14ac:dyDescent="0.2">
      <c r="A676" s="40"/>
    </row>
    <row r="677" spans="1:1" ht="12.75" customHeight="1" x14ac:dyDescent="0.2">
      <c r="A677" s="40"/>
    </row>
    <row r="678" spans="1:1" ht="12.75" customHeight="1" x14ac:dyDescent="0.2">
      <c r="A678" s="40"/>
    </row>
    <row r="679" spans="1:1" ht="12.75" customHeight="1" x14ac:dyDescent="0.2">
      <c r="A679" s="40"/>
    </row>
    <row r="680" spans="1:1" ht="12.75" customHeight="1" x14ac:dyDescent="0.2">
      <c r="A680" s="40"/>
    </row>
    <row r="681" spans="1:1" ht="12.75" customHeight="1" x14ac:dyDescent="0.2">
      <c r="A681" s="40"/>
    </row>
    <row r="682" spans="1:1" ht="12.75" customHeight="1" x14ac:dyDescent="0.2">
      <c r="A682" s="40"/>
    </row>
    <row r="683" spans="1:1" ht="12.75" customHeight="1" x14ac:dyDescent="0.2">
      <c r="A683" s="40"/>
    </row>
    <row r="684" spans="1:1" ht="12.75" customHeight="1" x14ac:dyDescent="0.2">
      <c r="A684" s="40"/>
    </row>
    <row r="685" spans="1:1" ht="12.75" customHeight="1" x14ac:dyDescent="0.2">
      <c r="A685" s="40"/>
    </row>
    <row r="686" spans="1:1" ht="12.75" customHeight="1" x14ac:dyDescent="0.2">
      <c r="A686" s="40"/>
    </row>
    <row r="687" spans="1:1" ht="12.75" customHeight="1" x14ac:dyDescent="0.2">
      <c r="A687" s="40"/>
    </row>
    <row r="688" spans="1:1" ht="12.75" customHeight="1" x14ac:dyDescent="0.2">
      <c r="A688" s="40"/>
    </row>
    <row r="689" spans="1:1" ht="12.75" customHeight="1" x14ac:dyDescent="0.2">
      <c r="A689" s="40"/>
    </row>
    <row r="690" spans="1:1" ht="12.75" customHeight="1" x14ac:dyDescent="0.2">
      <c r="A690" s="40"/>
    </row>
    <row r="691" spans="1:1" ht="12.75" customHeight="1" x14ac:dyDescent="0.2">
      <c r="A691" s="40"/>
    </row>
    <row r="692" spans="1:1" ht="12.75" customHeight="1" x14ac:dyDescent="0.2">
      <c r="A692" s="40"/>
    </row>
    <row r="693" spans="1:1" ht="12.75" customHeight="1" x14ac:dyDescent="0.2">
      <c r="A693" s="40"/>
    </row>
    <row r="694" spans="1:1" ht="12.75" customHeight="1" x14ac:dyDescent="0.2">
      <c r="A694" s="40"/>
    </row>
    <row r="695" spans="1:1" ht="12.75" customHeight="1" x14ac:dyDescent="0.2">
      <c r="A695" s="40"/>
    </row>
    <row r="696" spans="1:1" ht="12.75" customHeight="1" x14ac:dyDescent="0.2">
      <c r="A696" s="40"/>
    </row>
    <row r="697" spans="1:1" ht="12.75" customHeight="1" x14ac:dyDescent="0.2">
      <c r="A697" s="40"/>
    </row>
    <row r="698" spans="1:1" ht="12.75" customHeight="1" x14ac:dyDescent="0.2">
      <c r="A698" s="40"/>
    </row>
    <row r="699" spans="1:1" ht="12.75" customHeight="1" x14ac:dyDescent="0.2">
      <c r="A699" s="40"/>
    </row>
    <row r="700" spans="1:1" ht="12.75" customHeight="1" x14ac:dyDescent="0.2">
      <c r="A700" s="40"/>
    </row>
    <row r="701" spans="1:1" ht="12.75" customHeight="1" x14ac:dyDescent="0.2">
      <c r="A701" s="40"/>
    </row>
    <row r="702" spans="1:1" ht="12.75" customHeight="1" x14ac:dyDescent="0.2">
      <c r="A702" s="40"/>
    </row>
    <row r="703" spans="1:1" ht="12.75" customHeight="1" x14ac:dyDescent="0.2">
      <c r="A703" s="40"/>
    </row>
    <row r="704" spans="1:1" ht="12.75" customHeight="1" x14ac:dyDescent="0.2">
      <c r="A704" s="40"/>
    </row>
    <row r="705" spans="1:1" ht="12.75" customHeight="1" x14ac:dyDescent="0.2">
      <c r="A705" s="40"/>
    </row>
    <row r="706" spans="1:1" ht="12.75" customHeight="1" x14ac:dyDescent="0.2">
      <c r="A706" s="40"/>
    </row>
    <row r="707" spans="1:1" ht="12.75" customHeight="1" x14ac:dyDescent="0.2">
      <c r="A707" s="40"/>
    </row>
    <row r="708" spans="1:1" ht="12.75" customHeight="1" x14ac:dyDescent="0.2">
      <c r="A708" s="40"/>
    </row>
    <row r="709" spans="1:1" ht="12.75" customHeight="1" x14ac:dyDescent="0.2">
      <c r="A709" s="40"/>
    </row>
    <row r="710" spans="1:1" ht="12.75" customHeight="1" x14ac:dyDescent="0.2">
      <c r="A710" s="40"/>
    </row>
    <row r="711" spans="1:1" ht="12.75" customHeight="1" x14ac:dyDescent="0.2">
      <c r="A711" s="40"/>
    </row>
    <row r="712" spans="1:1" ht="12.75" customHeight="1" x14ac:dyDescent="0.2">
      <c r="A712" s="40"/>
    </row>
    <row r="713" spans="1:1" ht="12.75" customHeight="1" x14ac:dyDescent="0.2">
      <c r="A713" s="40"/>
    </row>
    <row r="714" spans="1:1" ht="12.75" customHeight="1" x14ac:dyDescent="0.2">
      <c r="A714" s="40"/>
    </row>
    <row r="715" spans="1:1" ht="12.75" customHeight="1" x14ac:dyDescent="0.2">
      <c r="A715" s="40"/>
    </row>
    <row r="716" spans="1:1" ht="12.75" customHeight="1" x14ac:dyDescent="0.2">
      <c r="A716" s="40"/>
    </row>
    <row r="717" spans="1:1" ht="12.75" customHeight="1" x14ac:dyDescent="0.2">
      <c r="A717" s="40"/>
    </row>
    <row r="718" spans="1:1" ht="12.75" customHeight="1" x14ac:dyDescent="0.2">
      <c r="A718" s="40"/>
    </row>
    <row r="719" spans="1:1" ht="12.75" customHeight="1" x14ac:dyDescent="0.2">
      <c r="A719" s="40"/>
    </row>
    <row r="720" spans="1:1" ht="12.75" customHeight="1" x14ac:dyDescent="0.2">
      <c r="A720" s="40"/>
    </row>
    <row r="721" spans="1:1" ht="12.75" customHeight="1" x14ac:dyDescent="0.2">
      <c r="A721" s="40"/>
    </row>
    <row r="722" spans="1:1" ht="12.75" customHeight="1" x14ac:dyDescent="0.2">
      <c r="A722" s="40"/>
    </row>
    <row r="723" spans="1:1" ht="12.75" customHeight="1" x14ac:dyDescent="0.2">
      <c r="A723" s="40"/>
    </row>
    <row r="724" spans="1:1" ht="12.75" customHeight="1" x14ac:dyDescent="0.2">
      <c r="A724" s="40"/>
    </row>
    <row r="725" spans="1:1" ht="12.75" customHeight="1" x14ac:dyDescent="0.2">
      <c r="A725" s="40"/>
    </row>
    <row r="726" spans="1:1" ht="12.75" customHeight="1" x14ac:dyDescent="0.2">
      <c r="A726" s="40"/>
    </row>
    <row r="727" spans="1:1" ht="12.75" customHeight="1" x14ac:dyDescent="0.2">
      <c r="A727" s="40"/>
    </row>
    <row r="728" spans="1:1" ht="12.75" customHeight="1" x14ac:dyDescent="0.2">
      <c r="A728" s="40"/>
    </row>
    <row r="729" spans="1:1" ht="12.75" customHeight="1" x14ac:dyDescent="0.2">
      <c r="A729" s="40"/>
    </row>
    <row r="730" spans="1:1" ht="12.75" customHeight="1" x14ac:dyDescent="0.2">
      <c r="A730" s="40"/>
    </row>
    <row r="731" spans="1:1" ht="12.75" customHeight="1" x14ac:dyDescent="0.2">
      <c r="A731" s="40"/>
    </row>
    <row r="732" spans="1:1" ht="12.75" customHeight="1" x14ac:dyDescent="0.2">
      <c r="A732" s="40"/>
    </row>
    <row r="733" spans="1:1" ht="12.75" customHeight="1" x14ac:dyDescent="0.2">
      <c r="A733" s="40"/>
    </row>
    <row r="734" spans="1:1" ht="12.75" customHeight="1" x14ac:dyDescent="0.2">
      <c r="A734" s="40"/>
    </row>
    <row r="735" spans="1:1" ht="12.75" customHeight="1" x14ac:dyDescent="0.2">
      <c r="A735" s="40"/>
    </row>
    <row r="736" spans="1:1" ht="12.75" customHeight="1" x14ac:dyDescent="0.2">
      <c r="A736" s="40"/>
    </row>
    <row r="737" spans="1:1" ht="12.75" customHeight="1" x14ac:dyDescent="0.2">
      <c r="A737" s="40"/>
    </row>
    <row r="738" spans="1:1" ht="12.75" customHeight="1" x14ac:dyDescent="0.2">
      <c r="A738" s="40"/>
    </row>
    <row r="739" spans="1:1" ht="12.75" customHeight="1" x14ac:dyDescent="0.2">
      <c r="A739" s="40"/>
    </row>
    <row r="740" spans="1:1" ht="12.75" customHeight="1" x14ac:dyDescent="0.2">
      <c r="A740" s="40"/>
    </row>
    <row r="741" spans="1:1" ht="12.75" customHeight="1" x14ac:dyDescent="0.2">
      <c r="A741" s="40"/>
    </row>
    <row r="742" spans="1:1" ht="12.75" customHeight="1" x14ac:dyDescent="0.2">
      <c r="A742" s="40"/>
    </row>
    <row r="743" spans="1:1" ht="12.75" customHeight="1" x14ac:dyDescent="0.2">
      <c r="A743" s="40"/>
    </row>
    <row r="744" spans="1:1" ht="12.75" customHeight="1" x14ac:dyDescent="0.2">
      <c r="A744" s="40"/>
    </row>
    <row r="745" spans="1:1" ht="12.75" customHeight="1" x14ac:dyDescent="0.2">
      <c r="A745" s="40"/>
    </row>
    <row r="746" spans="1:1" ht="12.75" customHeight="1" x14ac:dyDescent="0.2">
      <c r="A746" s="40"/>
    </row>
    <row r="747" spans="1:1" ht="12.75" customHeight="1" x14ac:dyDescent="0.2">
      <c r="A747" s="40"/>
    </row>
    <row r="748" spans="1:1" ht="12.75" customHeight="1" x14ac:dyDescent="0.2">
      <c r="A748" s="40"/>
    </row>
    <row r="749" spans="1:1" ht="12.75" customHeight="1" x14ac:dyDescent="0.2">
      <c r="A749" s="40"/>
    </row>
    <row r="750" spans="1:1" ht="12.75" customHeight="1" x14ac:dyDescent="0.2">
      <c r="A750" s="40"/>
    </row>
    <row r="751" spans="1:1" ht="12.75" customHeight="1" x14ac:dyDescent="0.2">
      <c r="A751" s="40"/>
    </row>
    <row r="752" spans="1:1" ht="12.75" customHeight="1" x14ac:dyDescent="0.2">
      <c r="A752" s="40"/>
    </row>
    <row r="753" spans="1:1" ht="12.75" customHeight="1" x14ac:dyDescent="0.2">
      <c r="A753" s="40"/>
    </row>
    <row r="754" spans="1:1" ht="12.75" customHeight="1" x14ac:dyDescent="0.2">
      <c r="A754" s="40"/>
    </row>
    <row r="755" spans="1:1" ht="12.75" customHeight="1" x14ac:dyDescent="0.2">
      <c r="A755" s="40"/>
    </row>
    <row r="756" spans="1:1" ht="12.75" customHeight="1" x14ac:dyDescent="0.2">
      <c r="A756" s="40"/>
    </row>
    <row r="757" spans="1:1" ht="12.75" customHeight="1" x14ac:dyDescent="0.2">
      <c r="A757" s="40"/>
    </row>
    <row r="758" spans="1:1" ht="12.75" customHeight="1" x14ac:dyDescent="0.2">
      <c r="A758" s="40"/>
    </row>
    <row r="759" spans="1:1" ht="12.75" customHeight="1" x14ac:dyDescent="0.2">
      <c r="A759" s="40"/>
    </row>
    <row r="760" spans="1:1" ht="12.75" customHeight="1" x14ac:dyDescent="0.2">
      <c r="A760" s="40"/>
    </row>
    <row r="761" spans="1:1" ht="12.75" customHeight="1" x14ac:dyDescent="0.2">
      <c r="A761" s="40"/>
    </row>
    <row r="762" spans="1:1" ht="12.75" customHeight="1" x14ac:dyDescent="0.2">
      <c r="A762" s="40"/>
    </row>
    <row r="763" spans="1:1" ht="12.75" customHeight="1" x14ac:dyDescent="0.2">
      <c r="A763" s="40"/>
    </row>
    <row r="764" spans="1:1" ht="12.75" customHeight="1" x14ac:dyDescent="0.2">
      <c r="A764" s="40"/>
    </row>
    <row r="765" spans="1:1" ht="12.75" customHeight="1" x14ac:dyDescent="0.2">
      <c r="A765" s="40"/>
    </row>
    <row r="766" spans="1:1" ht="12.75" customHeight="1" x14ac:dyDescent="0.2">
      <c r="A766" s="40"/>
    </row>
    <row r="767" spans="1:1" ht="12.75" customHeight="1" x14ac:dyDescent="0.2">
      <c r="A767" s="40"/>
    </row>
    <row r="768" spans="1:1" ht="12.75" customHeight="1" x14ac:dyDescent="0.2">
      <c r="A768" s="40"/>
    </row>
    <row r="769" spans="1:1" ht="12.75" customHeight="1" x14ac:dyDescent="0.2">
      <c r="A769" s="40"/>
    </row>
    <row r="770" spans="1:1" ht="12.75" customHeight="1" x14ac:dyDescent="0.2">
      <c r="A770" s="40"/>
    </row>
    <row r="771" spans="1:1" ht="12.75" customHeight="1" x14ac:dyDescent="0.2">
      <c r="A771" s="40"/>
    </row>
    <row r="772" spans="1:1" ht="12.75" customHeight="1" x14ac:dyDescent="0.2">
      <c r="A772" s="40"/>
    </row>
    <row r="773" spans="1:1" ht="12.75" customHeight="1" x14ac:dyDescent="0.2">
      <c r="A773" s="40"/>
    </row>
    <row r="774" spans="1:1" ht="12.75" customHeight="1" x14ac:dyDescent="0.2">
      <c r="A774" s="40"/>
    </row>
    <row r="775" spans="1:1" ht="12.75" customHeight="1" x14ac:dyDescent="0.2">
      <c r="A775" s="40"/>
    </row>
    <row r="776" spans="1:1" ht="12.75" customHeight="1" x14ac:dyDescent="0.2">
      <c r="A776" s="40"/>
    </row>
    <row r="777" spans="1:1" ht="12.75" customHeight="1" x14ac:dyDescent="0.2">
      <c r="A777" s="40"/>
    </row>
    <row r="778" spans="1:1" ht="12.75" customHeight="1" x14ac:dyDescent="0.2">
      <c r="A778" s="40"/>
    </row>
    <row r="779" spans="1:1" ht="12.75" customHeight="1" x14ac:dyDescent="0.2">
      <c r="A779" s="40"/>
    </row>
    <row r="780" spans="1:1" ht="12.75" customHeight="1" x14ac:dyDescent="0.2">
      <c r="A780" s="40"/>
    </row>
    <row r="781" spans="1:1" ht="12.75" customHeight="1" x14ac:dyDescent="0.2">
      <c r="A781" s="40"/>
    </row>
    <row r="782" spans="1:1" ht="12.75" customHeight="1" x14ac:dyDescent="0.2">
      <c r="A782" s="40"/>
    </row>
    <row r="783" spans="1:1" ht="12.75" customHeight="1" x14ac:dyDescent="0.2">
      <c r="A783" s="40"/>
    </row>
    <row r="784" spans="1:1" ht="12.75" customHeight="1" x14ac:dyDescent="0.2">
      <c r="A784" s="40"/>
    </row>
    <row r="785" spans="1:1" ht="12.75" customHeight="1" x14ac:dyDescent="0.2">
      <c r="A785" s="40"/>
    </row>
    <row r="786" spans="1:1" ht="12.75" customHeight="1" x14ac:dyDescent="0.2">
      <c r="A786" s="40"/>
    </row>
    <row r="787" spans="1:1" ht="12.75" customHeight="1" x14ac:dyDescent="0.2">
      <c r="A787" s="40"/>
    </row>
    <row r="788" spans="1:1" ht="12.75" customHeight="1" x14ac:dyDescent="0.2">
      <c r="A788" s="40"/>
    </row>
    <row r="789" spans="1:1" ht="12.75" customHeight="1" x14ac:dyDescent="0.2">
      <c r="A789" s="40"/>
    </row>
    <row r="790" spans="1:1" ht="12.75" customHeight="1" x14ac:dyDescent="0.2">
      <c r="A790" s="40"/>
    </row>
    <row r="791" spans="1:1" ht="12.75" customHeight="1" x14ac:dyDescent="0.2">
      <c r="A791" s="40"/>
    </row>
    <row r="792" spans="1:1" ht="12.75" customHeight="1" x14ac:dyDescent="0.2">
      <c r="A792" s="40"/>
    </row>
    <row r="793" spans="1:1" ht="12.75" customHeight="1" x14ac:dyDescent="0.2">
      <c r="A793" s="40"/>
    </row>
    <row r="794" spans="1:1" ht="12.75" customHeight="1" x14ac:dyDescent="0.2">
      <c r="A794" s="40"/>
    </row>
    <row r="795" spans="1:1" ht="12.75" customHeight="1" x14ac:dyDescent="0.2">
      <c r="A795" s="40"/>
    </row>
    <row r="796" spans="1:1" ht="12.75" customHeight="1" x14ac:dyDescent="0.2">
      <c r="A796" s="40"/>
    </row>
    <row r="797" spans="1:1" ht="12.75" customHeight="1" x14ac:dyDescent="0.2">
      <c r="A797" s="40"/>
    </row>
    <row r="798" spans="1:1" ht="12.75" customHeight="1" x14ac:dyDescent="0.2">
      <c r="A798" s="40"/>
    </row>
    <row r="799" spans="1:1" ht="12.75" customHeight="1" x14ac:dyDescent="0.2">
      <c r="A799" s="40"/>
    </row>
    <row r="800" spans="1:1" ht="12.75" customHeight="1" x14ac:dyDescent="0.2">
      <c r="A800" s="40"/>
    </row>
    <row r="801" spans="1:1" ht="12.75" customHeight="1" x14ac:dyDescent="0.2">
      <c r="A801" s="40"/>
    </row>
    <row r="802" spans="1:1" ht="12.75" customHeight="1" x14ac:dyDescent="0.2">
      <c r="A802" s="40"/>
    </row>
    <row r="803" spans="1:1" ht="12.75" customHeight="1" x14ac:dyDescent="0.2">
      <c r="A803" s="40"/>
    </row>
    <row r="804" spans="1:1" ht="12.75" customHeight="1" x14ac:dyDescent="0.2">
      <c r="A804" s="40"/>
    </row>
    <row r="805" spans="1:1" ht="12.75" customHeight="1" x14ac:dyDescent="0.2">
      <c r="A805" s="40"/>
    </row>
    <row r="806" spans="1:1" ht="12.75" customHeight="1" x14ac:dyDescent="0.2">
      <c r="A806" s="40"/>
    </row>
    <row r="807" spans="1:1" ht="12.75" customHeight="1" x14ac:dyDescent="0.2">
      <c r="A807" s="40"/>
    </row>
    <row r="808" spans="1:1" ht="12.75" customHeight="1" x14ac:dyDescent="0.2">
      <c r="A808" s="40"/>
    </row>
    <row r="809" spans="1:1" ht="12.75" customHeight="1" x14ac:dyDescent="0.2">
      <c r="A809" s="40"/>
    </row>
    <row r="810" spans="1:1" ht="12.75" customHeight="1" x14ac:dyDescent="0.2">
      <c r="A810" s="40"/>
    </row>
    <row r="811" spans="1:1" ht="12.75" customHeight="1" x14ac:dyDescent="0.2">
      <c r="A811" s="40"/>
    </row>
    <row r="812" spans="1:1" ht="12.75" customHeight="1" x14ac:dyDescent="0.2">
      <c r="A812" s="40"/>
    </row>
    <row r="813" spans="1:1" ht="12.75" customHeight="1" x14ac:dyDescent="0.2">
      <c r="A813" s="40"/>
    </row>
    <row r="814" spans="1:1" ht="12.75" customHeight="1" x14ac:dyDescent="0.2">
      <c r="A814" s="40"/>
    </row>
    <row r="815" spans="1:1" ht="12.75" customHeight="1" x14ac:dyDescent="0.2">
      <c r="A815" s="40"/>
    </row>
    <row r="816" spans="1:1" ht="12.75" customHeight="1" x14ac:dyDescent="0.2">
      <c r="A816" s="40"/>
    </row>
    <row r="817" spans="1:1" ht="12.75" customHeight="1" x14ac:dyDescent="0.2">
      <c r="A817" s="40"/>
    </row>
    <row r="818" spans="1:1" ht="12.75" customHeight="1" x14ac:dyDescent="0.2">
      <c r="A818" s="40"/>
    </row>
    <row r="819" spans="1:1" ht="12.75" customHeight="1" x14ac:dyDescent="0.2">
      <c r="A819" s="40"/>
    </row>
    <row r="820" spans="1:1" ht="12.75" customHeight="1" x14ac:dyDescent="0.2">
      <c r="A820" s="40"/>
    </row>
    <row r="821" spans="1:1" ht="12.75" customHeight="1" x14ac:dyDescent="0.2">
      <c r="A821" s="40"/>
    </row>
    <row r="822" spans="1:1" ht="12.75" customHeight="1" x14ac:dyDescent="0.2">
      <c r="A822" s="40"/>
    </row>
    <row r="823" spans="1:1" ht="12.75" customHeight="1" x14ac:dyDescent="0.2">
      <c r="A823" s="40"/>
    </row>
    <row r="824" spans="1:1" ht="12.75" customHeight="1" x14ac:dyDescent="0.2">
      <c r="A824" s="40"/>
    </row>
    <row r="825" spans="1:1" ht="12.75" customHeight="1" x14ac:dyDescent="0.2">
      <c r="A825" s="40"/>
    </row>
    <row r="826" spans="1:1" ht="12.75" customHeight="1" x14ac:dyDescent="0.2">
      <c r="A826" s="40"/>
    </row>
    <row r="827" spans="1:1" ht="12.75" customHeight="1" x14ac:dyDescent="0.2">
      <c r="A827" s="40"/>
    </row>
    <row r="828" spans="1:1" ht="12.75" customHeight="1" x14ac:dyDescent="0.2">
      <c r="A828" s="40"/>
    </row>
    <row r="829" spans="1:1" ht="12.75" customHeight="1" x14ac:dyDescent="0.2">
      <c r="A829" s="40"/>
    </row>
    <row r="830" spans="1:1" ht="12.75" customHeight="1" x14ac:dyDescent="0.2">
      <c r="A830" s="40"/>
    </row>
    <row r="831" spans="1:1" ht="12.75" customHeight="1" x14ac:dyDescent="0.2">
      <c r="A831" s="40"/>
    </row>
    <row r="832" spans="1:1" ht="12.75" customHeight="1" x14ac:dyDescent="0.2">
      <c r="A832" s="40"/>
    </row>
    <row r="833" spans="1:1" ht="12.75" customHeight="1" x14ac:dyDescent="0.2">
      <c r="A833" s="40"/>
    </row>
    <row r="834" spans="1:1" ht="12.75" customHeight="1" x14ac:dyDescent="0.2">
      <c r="A834" s="40"/>
    </row>
    <row r="835" spans="1:1" ht="12.75" customHeight="1" x14ac:dyDescent="0.2">
      <c r="A835" s="40"/>
    </row>
    <row r="836" spans="1:1" ht="12.75" customHeight="1" x14ac:dyDescent="0.2">
      <c r="A836" s="40"/>
    </row>
    <row r="837" spans="1:1" ht="12.75" customHeight="1" x14ac:dyDescent="0.2">
      <c r="A837" s="40"/>
    </row>
    <row r="838" spans="1:1" ht="12.75" customHeight="1" x14ac:dyDescent="0.2">
      <c r="A838" s="40"/>
    </row>
    <row r="839" spans="1:1" ht="12.75" customHeight="1" x14ac:dyDescent="0.2">
      <c r="A839" s="40"/>
    </row>
    <row r="840" spans="1:1" ht="12.75" customHeight="1" x14ac:dyDescent="0.2">
      <c r="A840" s="40"/>
    </row>
    <row r="841" spans="1:1" ht="12.75" customHeight="1" x14ac:dyDescent="0.2">
      <c r="A841" s="40"/>
    </row>
    <row r="842" spans="1:1" ht="12.75" customHeight="1" x14ac:dyDescent="0.2">
      <c r="A842" s="40"/>
    </row>
    <row r="843" spans="1:1" ht="12.75" customHeight="1" x14ac:dyDescent="0.2">
      <c r="A843" s="40"/>
    </row>
    <row r="844" spans="1:1" ht="12.75" customHeight="1" x14ac:dyDescent="0.2">
      <c r="A844" s="40"/>
    </row>
    <row r="845" spans="1:1" ht="12.75" customHeight="1" x14ac:dyDescent="0.2">
      <c r="A845" s="40"/>
    </row>
    <row r="846" spans="1:1" ht="12.75" customHeight="1" x14ac:dyDescent="0.2">
      <c r="A846" s="40"/>
    </row>
    <row r="847" spans="1:1" ht="12.75" customHeight="1" x14ac:dyDescent="0.2">
      <c r="A847" s="40"/>
    </row>
    <row r="848" spans="1:1" ht="12.75" customHeight="1" x14ac:dyDescent="0.2">
      <c r="A848" s="40"/>
    </row>
    <row r="849" spans="1:1" ht="12.75" customHeight="1" x14ac:dyDescent="0.2">
      <c r="A849" s="40"/>
    </row>
    <row r="850" spans="1:1" ht="12.75" customHeight="1" x14ac:dyDescent="0.2">
      <c r="A850" s="40"/>
    </row>
    <row r="851" spans="1:1" ht="12.75" customHeight="1" x14ac:dyDescent="0.2">
      <c r="A851" s="40"/>
    </row>
    <row r="852" spans="1:1" ht="12.75" customHeight="1" x14ac:dyDescent="0.2">
      <c r="A852" s="40"/>
    </row>
    <row r="853" spans="1:1" ht="12.75" customHeight="1" x14ac:dyDescent="0.2">
      <c r="A853" s="40"/>
    </row>
    <row r="854" spans="1:1" ht="12.75" customHeight="1" x14ac:dyDescent="0.2">
      <c r="A854" s="40"/>
    </row>
    <row r="855" spans="1:1" ht="12.75" customHeight="1" x14ac:dyDescent="0.2">
      <c r="A855" s="40"/>
    </row>
    <row r="856" spans="1:1" ht="12.75" customHeight="1" x14ac:dyDescent="0.2">
      <c r="A856" s="40"/>
    </row>
    <row r="857" spans="1:1" ht="12.75" customHeight="1" x14ac:dyDescent="0.2">
      <c r="A857" s="40"/>
    </row>
    <row r="858" spans="1:1" ht="12.75" customHeight="1" x14ac:dyDescent="0.2">
      <c r="A858" s="40"/>
    </row>
    <row r="859" spans="1:1" ht="12.75" customHeight="1" x14ac:dyDescent="0.2">
      <c r="A859" s="40"/>
    </row>
    <row r="860" spans="1:1" ht="12.75" customHeight="1" x14ac:dyDescent="0.2">
      <c r="A860" s="40"/>
    </row>
    <row r="861" spans="1:1" ht="12.75" customHeight="1" x14ac:dyDescent="0.2">
      <c r="A861" s="40"/>
    </row>
    <row r="862" spans="1:1" ht="12.75" customHeight="1" x14ac:dyDescent="0.2">
      <c r="A862" s="40"/>
    </row>
    <row r="863" spans="1:1" ht="12.75" customHeight="1" x14ac:dyDescent="0.2">
      <c r="A863" s="40"/>
    </row>
    <row r="864" spans="1:1" ht="12.75" customHeight="1" x14ac:dyDescent="0.2">
      <c r="A864" s="40"/>
    </row>
    <row r="865" spans="1:1" ht="12.75" customHeight="1" x14ac:dyDescent="0.2">
      <c r="A865" s="40"/>
    </row>
    <row r="866" spans="1:1" ht="12.75" customHeight="1" x14ac:dyDescent="0.2">
      <c r="A866" s="40"/>
    </row>
    <row r="867" spans="1:1" ht="12.75" customHeight="1" x14ac:dyDescent="0.2">
      <c r="A867" s="40"/>
    </row>
    <row r="868" spans="1:1" ht="12.75" customHeight="1" x14ac:dyDescent="0.2">
      <c r="A868" s="40"/>
    </row>
    <row r="869" spans="1:1" ht="12.75" customHeight="1" x14ac:dyDescent="0.2">
      <c r="A869" s="40"/>
    </row>
    <row r="870" spans="1:1" ht="12.75" customHeight="1" x14ac:dyDescent="0.2">
      <c r="A870" s="40"/>
    </row>
    <row r="871" spans="1:1" ht="12.75" customHeight="1" x14ac:dyDescent="0.2">
      <c r="A871" s="40"/>
    </row>
    <row r="872" spans="1:1" ht="12.75" customHeight="1" x14ac:dyDescent="0.2">
      <c r="A872" s="40"/>
    </row>
    <row r="873" spans="1:1" ht="12.75" customHeight="1" x14ac:dyDescent="0.2">
      <c r="A873" s="40"/>
    </row>
    <row r="874" spans="1:1" ht="12.75" customHeight="1" x14ac:dyDescent="0.2">
      <c r="A874" s="40"/>
    </row>
    <row r="875" spans="1:1" ht="12.75" customHeight="1" x14ac:dyDescent="0.2">
      <c r="A875" s="40"/>
    </row>
    <row r="876" spans="1:1" ht="12.75" customHeight="1" x14ac:dyDescent="0.2">
      <c r="A876" s="40"/>
    </row>
    <row r="877" spans="1:1" ht="12.75" customHeight="1" x14ac:dyDescent="0.2">
      <c r="A877" s="40"/>
    </row>
    <row r="878" spans="1:1" ht="12.75" customHeight="1" x14ac:dyDescent="0.2">
      <c r="A878" s="40"/>
    </row>
    <row r="879" spans="1:1" ht="12.75" customHeight="1" x14ac:dyDescent="0.2">
      <c r="A879" s="40"/>
    </row>
    <row r="880" spans="1:1" ht="12.75" customHeight="1" x14ac:dyDescent="0.2">
      <c r="A880" s="40"/>
    </row>
    <row r="881" spans="1:1" ht="12.75" customHeight="1" x14ac:dyDescent="0.2">
      <c r="A881" s="40"/>
    </row>
    <row r="882" spans="1:1" ht="12.75" customHeight="1" x14ac:dyDescent="0.2">
      <c r="A882" s="40"/>
    </row>
    <row r="883" spans="1:1" ht="12.75" customHeight="1" x14ac:dyDescent="0.2">
      <c r="A883" s="40"/>
    </row>
    <row r="884" spans="1:1" ht="12.75" customHeight="1" x14ac:dyDescent="0.2">
      <c r="A884" s="40"/>
    </row>
    <row r="885" spans="1:1" ht="12.75" customHeight="1" x14ac:dyDescent="0.2">
      <c r="A885" s="40"/>
    </row>
    <row r="886" spans="1:1" ht="12.75" customHeight="1" x14ac:dyDescent="0.2">
      <c r="A886" s="40"/>
    </row>
    <row r="887" spans="1:1" ht="12.75" customHeight="1" x14ac:dyDescent="0.2">
      <c r="A887" s="40"/>
    </row>
    <row r="888" spans="1:1" ht="12.75" customHeight="1" x14ac:dyDescent="0.2">
      <c r="A888" s="40"/>
    </row>
    <row r="889" spans="1:1" ht="12.75" customHeight="1" x14ac:dyDescent="0.2">
      <c r="A889" s="40"/>
    </row>
    <row r="890" spans="1:1" ht="12.75" customHeight="1" x14ac:dyDescent="0.2">
      <c r="A890" s="40"/>
    </row>
    <row r="891" spans="1:1" ht="12.75" customHeight="1" x14ac:dyDescent="0.2">
      <c r="A891" s="40"/>
    </row>
    <row r="892" spans="1:1" ht="12.75" customHeight="1" x14ac:dyDescent="0.2">
      <c r="A892" s="40"/>
    </row>
    <row r="893" spans="1:1" ht="12.75" customHeight="1" x14ac:dyDescent="0.2">
      <c r="A893" s="40"/>
    </row>
    <row r="894" spans="1:1" ht="12.75" customHeight="1" x14ac:dyDescent="0.2">
      <c r="A894" s="40"/>
    </row>
    <row r="895" spans="1:1" ht="12.75" customHeight="1" x14ac:dyDescent="0.2">
      <c r="A895" s="40"/>
    </row>
    <row r="896" spans="1:1" ht="12.75" customHeight="1" x14ac:dyDescent="0.2">
      <c r="A896" s="40"/>
    </row>
    <row r="897" spans="1:1" ht="12.75" customHeight="1" x14ac:dyDescent="0.2">
      <c r="A897" s="40"/>
    </row>
    <row r="898" spans="1:1" ht="12.75" customHeight="1" x14ac:dyDescent="0.2">
      <c r="A898" s="40"/>
    </row>
    <row r="899" spans="1:1" ht="12.75" customHeight="1" x14ac:dyDescent="0.2">
      <c r="A899" s="40"/>
    </row>
    <row r="900" spans="1:1" ht="12.75" customHeight="1" x14ac:dyDescent="0.2">
      <c r="A900" s="40"/>
    </row>
    <row r="901" spans="1:1" ht="12.75" customHeight="1" x14ac:dyDescent="0.2">
      <c r="A901" s="40"/>
    </row>
    <row r="902" spans="1:1" ht="12.75" customHeight="1" x14ac:dyDescent="0.2">
      <c r="A902" s="40"/>
    </row>
    <row r="903" spans="1:1" ht="12.75" customHeight="1" x14ac:dyDescent="0.2">
      <c r="A903" s="40"/>
    </row>
    <row r="904" spans="1:1" ht="12.75" customHeight="1" x14ac:dyDescent="0.2">
      <c r="A904" s="40"/>
    </row>
    <row r="905" spans="1:1" ht="12.75" customHeight="1" x14ac:dyDescent="0.2">
      <c r="A905" s="40"/>
    </row>
    <row r="906" spans="1:1" ht="12.75" customHeight="1" x14ac:dyDescent="0.2">
      <c r="A906" s="40"/>
    </row>
    <row r="907" spans="1:1" ht="12.75" customHeight="1" x14ac:dyDescent="0.2">
      <c r="A907" s="40"/>
    </row>
    <row r="908" spans="1:1" ht="12.75" customHeight="1" x14ac:dyDescent="0.2">
      <c r="A908" s="40"/>
    </row>
    <row r="909" spans="1:1" ht="12.75" customHeight="1" x14ac:dyDescent="0.2">
      <c r="A909" s="40"/>
    </row>
    <row r="910" spans="1:1" ht="12.75" customHeight="1" x14ac:dyDescent="0.2">
      <c r="A910" s="40"/>
    </row>
    <row r="911" spans="1:1" ht="12.75" customHeight="1" x14ac:dyDescent="0.2">
      <c r="A911" s="40"/>
    </row>
    <row r="912" spans="1:1" ht="12.75" customHeight="1" x14ac:dyDescent="0.2">
      <c r="A912" s="40"/>
    </row>
    <row r="913" spans="1:1" ht="12.75" customHeight="1" x14ac:dyDescent="0.2">
      <c r="A913" s="40"/>
    </row>
    <row r="914" spans="1:1" ht="12.75" customHeight="1" x14ac:dyDescent="0.2">
      <c r="A914" s="40"/>
    </row>
    <row r="915" spans="1:1" ht="12.75" customHeight="1" x14ac:dyDescent="0.2">
      <c r="A915" s="40"/>
    </row>
    <row r="916" spans="1:1" ht="12.75" customHeight="1" x14ac:dyDescent="0.2">
      <c r="A916" s="40"/>
    </row>
    <row r="917" spans="1:1" ht="12.75" customHeight="1" x14ac:dyDescent="0.2">
      <c r="A917" s="40"/>
    </row>
    <row r="918" spans="1:1" ht="12.75" customHeight="1" x14ac:dyDescent="0.2">
      <c r="A918" s="40"/>
    </row>
    <row r="919" spans="1:1" ht="12.75" customHeight="1" x14ac:dyDescent="0.2">
      <c r="A919" s="40"/>
    </row>
    <row r="920" spans="1:1" ht="12.75" customHeight="1" x14ac:dyDescent="0.2">
      <c r="A920" s="40"/>
    </row>
    <row r="921" spans="1:1" ht="12.75" customHeight="1" x14ac:dyDescent="0.2">
      <c r="A921" s="40"/>
    </row>
    <row r="922" spans="1:1" ht="12.75" customHeight="1" x14ac:dyDescent="0.2">
      <c r="A922" s="40"/>
    </row>
    <row r="923" spans="1:1" ht="12.75" customHeight="1" x14ac:dyDescent="0.2">
      <c r="A923" s="40"/>
    </row>
    <row r="924" spans="1:1" ht="12.75" customHeight="1" x14ac:dyDescent="0.2">
      <c r="A924" s="40"/>
    </row>
    <row r="925" spans="1:1" ht="12.75" customHeight="1" x14ac:dyDescent="0.2">
      <c r="A925" s="40"/>
    </row>
    <row r="926" spans="1:1" ht="12.75" customHeight="1" x14ac:dyDescent="0.2">
      <c r="A926" s="40"/>
    </row>
    <row r="927" spans="1:1" ht="12.75" customHeight="1" x14ac:dyDescent="0.2">
      <c r="A927" s="40"/>
    </row>
    <row r="928" spans="1:1" ht="12.75" customHeight="1" x14ac:dyDescent="0.2">
      <c r="A928" s="40"/>
    </row>
    <row r="929" spans="1:1" ht="12.75" customHeight="1" x14ac:dyDescent="0.2">
      <c r="A929" s="40"/>
    </row>
    <row r="930" spans="1:1" ht="12.75" customHeight="1" x14ac:dyDescent="0.2">
      <c r="A930" s="40"/>
    </row>
    <row r="931" spans="1:1" ht="12.75" customHeight="1" x14ac:dyDescent="0.2">
      <c r="A931" s="40"/>
    </row>
    <row r="932" spans="1:1" ht="12.75" customHeight="1" x14ac:dyDescent="0.2">
      <c r="A932" s="40"/>
    </row>
    <row r="933" spans="1:1" ht="12.75" customHeight="1" x14ac:dyDescent="0.2">
      <c r="A933" s="40"/>
    </row>
    <row r="934" spans="1:1" ht="12.75" customHeight="1" x14ac:dyDescent="0.2">
      <c r="A934" s="40"/>
    </row>
    <row r="935" spans="1:1" ht="12.75" customHeight="1" x14ac:dyDescent="0.2">
      <c r="A935" s="40"/>
    </row>
    <row r="936" spans="1:1" ht="12.75" customHeight="1" x14ac:dyDescent="0.2">
      <c r="A936" s="40"/>
    </row>
    <row r="937" spans="1:1" ht="12.75" customHeight="1" x14ac:dyDescent="0.2">
      <c r="A937" s="40"/>
    </row>
    <row r="938" spans="1:1" ht="12.75" customHeight="1" x14ac:dyDescent="0.2">
      <c r="A938" s="40"/>
    </row>
    <row r="939" spans="1:1" ht="12.75" customHeight="1" x14ac:dyDescent="0.2">
      <c r="A939" s="40"/>
    </row>
    <row r="940" spans="1:1" ht="12.75" customHeight="1" x14ac:dyDescent="0.2">
      <c r="A940" s="40"/>
    </row>
    <row r="941" spans="1:1" ht="12.75" customHeight="1" x14ac:dyDescent="0.2">
      <c r="A941" s="40"/>
    </row>
    <row r="942" spans="1:1" ht="12.75" customHeight="1" x14ac:dyDescent="0.2">
      <c r="A942" s="40"/>
    </row>
    <row r="943" spans="1:1" ht="12.75" customHeight="1" x14ac:dyDescent="0.2">
      <c r="A943" s="40"/>
    </row>
    <row r="944" spans="1:1" ht="12.75" customHeight="1" x14ac:dyDescent="0.2">
      <c r="A944" s="40"/>
    </row>
    <row r="945" spans="1:1" ht="12.75" customHeight="1" x14ac:dyDescent="0.2">
      <c r="A945" s="40"/>
    </row>
    <row r="946" spans="1:1" ht="12.75" customHeight="1" x14ac:dyDescent="0.2">
      <c r="A946" s="40"/>
    </row>
    <row r="947" spans="1:1" ht="12.75" customHeight="1" x14ac:dyDescent="0.2">
      <c r="A947" s="40"/>
    </row>
    <row r="948" spans="1:1" ht="12.75" customHeight="1" x14ac:dyDescent="0.2">
      <c r="A948" s="40"/>
    </row>
    <row r="949" spans="1:1" ht="12.75" customHeight="1" x14ac:dyDescent="0.2">
      <c r="A949" s="40"/>
    </row>
    <row r="950" spans="1:1" ht="12.75" customHeight="1" x14ac:dyDescent="0.2">
      <c r="A950" s="40"/>
    </row>
    <row r="951" spans="1:1" ht="12.75" customHeight="1" x14ac:dyDescent="0.2">
      <c r="A951" s="40"/>
    </row>
    <row r="952" spans="1:1" ht="12.75" customHeight="1" x14ac:dyDescent="0.2">
      <c r="A952" s="40"/>
    </row>
    <row r="953" spans="1:1" ht="12.75" customHeight="1" x14ac:dyDescent="0.2">
      <c r="A953" s="40"/>
    </row>
    <row r="954" spans="1:1" ht="12.75" customHeight="1" x14ac:dyDescent="0.2">
      <c r="A954" s="40"/>
    </row>
    <row r="955" spans="1:1" ht="12.75" customHeight="1" x14ac:dyDescent="0.2">
      <c r="A955" s="40"/>
    </row>
    <row r="956" spans="1:1" ht="12.75" customHeight="1" x14ac:dyDescent="0.2">
      <c r="A956" s="40"/>
    </row>
    <row r="957" spans="1:1" ht="12.75" customHeight="1" x14ac:dyDescent="0.2">
      <c r="A957" s="40"/>
    </row>
    <row r="958" spans="1:1" ht="12.75" customHeight="1" x14ac:dyDescent="0.2">
      <c r="A958" s="40"/>
    </row>
    <row r="959" spans="1:1" ht="12.75" customHeight="1" x14ac:dyDescent="0.2">
      <c r="A959" s="40"/>
    </row>
    <row r="960" spans="1:1" ht="12.75" customHeight="1" x14ac:dyDescent="0.2">
      <c r="A960" s="40"/>
    </row>
    <row r="961" spans="1:1" ht="12.75" customHeight="1" x14ac:dyDescent="0.2">
      <c r="A961" s="40"/>
    </row>
    <row r="962" spans="1:1" ht="12.75" customHeight="1" x14ac:dyDescent="0.2">
      <c r="A962" s="40"/>
    </row>
    <row r="963" spans="1:1" ht="12.75" customHeight="1" x14ac:dyDescent="0.2">
      <c r="A963" s="40"/>
    </row>
    <row r="964" spans="1:1" ht="12.75" customHeight="1" x14ac:dyDescent="0.2">
      <c r="A964" s="40"/>
    </row>
    <row r="965" spans="1:1" ht="12.75" customHeight="1" x14ac:dyDescent="0.2">
      <c r="A965" s="40"/>
    </row>
    <row r="966" spans="1:1" ht="12.75" customHeight="1" x14ac:dyDescent="0.2">
      <c r="A966" s="40"/>
    </row>
    <row r="967" spans="1:1" ht="12.75" customHeight="1" x14ac:dyDescent="0.2">
      <c r="A967" s="40"/>
    </row>
    <row r="968" spans="1:1" ht="12.75" customHeight="1" x14ac:dyDescent="0.2">
      <c r="A968" s="40"/>
    </row>
    <row r="969" spans="1:1" ht="12.75" customHeight="1" x14ac:dyDescent="0.2">
      <c r="A969" s="40"/>
    </row>
    <row r="970" spans="1:1" ht="12.75" customHeight="1" x14ac:dyDescent="0.2">
      <c r="A970" s="40"/>
    </row>
    <row r="971" spans="1:1" ht="12.75" customHeight="1" x14ac:dyDescent="0.2">
      <c r="A971" s="40"/>
    </row>
    <row r="972" spans="1:1" ht="12.75" customHeight="1" x14ac:dyDescent="0.2">
      <c r="A972" s="40"/>
    </row>
    <row r="973" spans="1:1" ht="12.75" customHeight="1" x14ac:dyDescent="0.2">
      <c r="A973" s="40"/>
    </row>
    <row r="974" spans="1:1" ht="12.75" customHeight="1" x14ac:dyDescent="0.2">
      <c r="A974" s="40"/>
    </row>
    <row r="975" spans="1:1" ht="12.75" customHeight="1" x14ac:dyDescent="0.2">
      <c r="A975" s="40"/>
    </row>
    <row r="976" spans="1:1" ht="12.75" customHeight="1" x14ac:dyDescent="0.2">
      <c r="A976" s="40"/>
    </row>
    <row r="977" spans="1:1" ht="12.75" customHeight="1" x14ac:dyDescent="0.2">
      <c r="A977" s="40"/>
    </row>
    <row r="978" spans="1:1" ht="12.75" customHeight="1" x14ac:dyDescent="0.2">
      <c r="A978" s="40"/>
    </row>
    <row r="979" spans="1:1" ht="12.75" customHeight="1" x14ac:dyDescent="0.2">
      <c r="A979" s="40"/>
    </row>
    <row r="980" spans="1:1" ht="12.75" customHeight="1" x14ac:dyDescent="0.2">
      <c r="A980" s="40"/>
    </row>
    <row r="981" spans="1:1" ht="12.75" customHeight="1" x14ac:dyDescent="0.2">
      <c r="A981" s="40"/>
    </row>
    <row r="982" spans="1:1" ht="12.75" customHeight="1" x14ac:dyDescent="0.2">
      <c r="A982" s="40"/>
    </row>
    <row r="983" spans="1:1" ht="12.75" customHeight="1" x14ac:dyDescent="0.2">
      <c r="A983" s="40"/>
    </row>
    <row r="984" spans="1:1" ht="12.75" customHeight="1" x14ac:dyDescent="0.2">
      <c r="A984" s="40"/>
    </row>
    <row r="985" spans="1:1" ht="12.75" customHeight="1" x14ac:dyDescent="0.2">
      <c r="A985" s="40"/>
    </row>
    <row r="986" spans="1:1" ht="12.75" customHeight="1" x14ac:dyDescent="0.2">
      <c r="A986" s="40"/>
    </row>
    <row r="987" spans="1:1" ht="12.75" customHeight="1" x14ac:dyDescent="0.2">
      <c r="A987" s="40"/>
    </row>
    <row r="988" spans="1:1" ht="12.75" customHeight="1" x14ac:dyDescent="0.2">
      <c r="A988" s="40"/>
    </row>
    <row r="989" spans="1:1" ht="12.75" customHeight="1" x14ac:dyDescent="0.2">
      <c r="A989" s="40"/>
    </row>
    <row r="990" spans="1:1" ht="12.75" customHeight="1" x14ac:dyDescent="0.2">
      <c r="A990" s="40"/>
    </row>
    <row r="991" spans="1:1" ht="12.75" customHeight="1" x14ac:dyDescent="0.2">
      <c r="A991" s="40"/>
    </row>
    <row r="992" spans="1:1" ht="12.75" customHeight="1" x14ac:dyDescent="0.2">
      <c r="A992" s="40"/>
    </row>
    <row r="993" spans="1:1" ht="12.75" customHeight="1" x14ac:dyDescent="0.2">
      <c r="A993" s="40"/>
    </row>
    <row r="994" spans="1:1" ht="12.75" customHeight="1" x14ac:dyDescent="0.2">
      <c r="A994" s="40"/>
    </row>
    <row r="995" spans="1:1" ht="12.75" customHeight="1" x14ac:dyDescent="0.2">
      <c r="A995" s="40"/>
    </row>
    <row r="996" spans="1:1" ht="12.75" customHeight="1" x14ac:dyDescent="0.2">
      <c r="A996" s="40"/>
    </row>
    <row r="997" spans="1:1" ht="12.75" customHeight="1" x14ac:dyDescent="0.2">
      <c r="A997" s="40"/>
    </row>
    <row r="998" spans="1:1" ht="12.75" customHeight="1" x14ac:dyDescent="0.2">
      <c r="A998" s="40"/>
    </row>
    <row r="999" spans="1:1" ht="12.75" customHeight="1" x14ac:dyDescent="0.2">
      <c r="A999" s="40"/>
    </row>
    <row r="1000" spans="1:1" ht="12.75" customHeight="1" x14ac:dyDescent="0.2">
      <c r="A1000" s="40"/>
    </row>
  </sheetData>
  <conditionalFormatting sqref="B6:M13 BL6:BM13">
    <cfRule type="expression" dxfId="79" priority="1">
      <formula>MOD(ROW(),2)=1</formula>
    </cfRule>
  </conditionalFormatting>
  <conditionalFormatting sqref="BL6:BL13">
    <cfRule type="cellIs" dxfId="78" priority="2" operator="equal">
      <formula>$A$1</formula>
    </cfRule>
  </conditionalFormatting>
  <conditionalFormatting sqref="BL6:BL13">
    <cfRule type="cellIs" dxfId="77" priority="3" operator="equal">
      <formula>$A$2</formula>
    </cfRule>
  </conditionalFormatting>
  <conditionalFormatting sqref="Q6:BK13">
    <cfRule type="expression" dxfId="76" priority="4">
      <formula>MOD(ROW(),2)=1</formula>
    </cfRule>
  </conditionalFormatting>
  <conditionalFormatting sqref="BM6:BM13">
    <cfRule type="cellIs" dxfId="75" priority="5" operator="lessThan">
      <formula>0</formula>
    </cfRule>
  </conditionalFormatting>
  <conditionalFormatting sqref="BM6:BM13">
    <cfRule type="cellIs" dxfId="74" priority="6" operator="greaterThan">
      <formula>0</formula>
    </cfRule>
  </conditionalFormatting>
  <conditionalFormatting sqref="N6:N13">
    <cfRule type="expression" dxfId="73" priority="7">
      <formula>MOD(ROW(),2)=1</formula>
    </cfRule>
  </conditionalFormatting>
  <conditionalFormatting sqref="N6:N13">
    <cfRule type="cellIs" dxfId="72" priority="8" operator="equal">
      <formula>$A$1</formula>
    </cfRule>
  </conditionalFormatting>
  <conditionalFormatting sqref="N6:N13">
    <cfRule type="cellIs" dxfId="71" priority="9" operator="equal">
      <formula>$A$2</formula>
    </cfRule>
  </conditionalFormatting>
  <conditionalFormatting sqref="O6:O13">
    <cfRule type="expression" dxfId="70" priority="10">
      <formula>MOD(ROW(),2)=1</formula>
    </cfRule>
  </conditionalFormatting>
  <conditionalFormatting sqref="O6:O13">
    <cfRule type="cellIs" dxfId="69" priority="11" operator="lessThan">
      <formula>0</formula>
    </cfRule>
  </conditionalFormatting>
  <conditionalFormatting sqref="O6:O13">
    <cfRule type="cellIs" dxfId="68" priority="12" operator="greaterThan">
      <formula>0</formula>
    </cfRule>
  </conditionalFormatting>
  <pageMargins left="0.78740157480314965" right="0.78740157480314965" top="1.3779527559055118" bottom="0.59055118110236227"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50F4F"/>
  </sheetPr>
  <dimension ref="A1:BK1000"/>
  <sheetViews>
    <sheetView showGridLines="0" workbookViewId="0"/>
  </sheetViews>
  <sheetFormatPr baseColWidth="10" defaultColWidth="14.42578125" defaultRowHeight="15" customHeight="1" x14ac:dyDescent="0.2"/>
  <cols>
    <col min="1" max="1" width="9.140625" customWidth="1"/>
    <col min="2" max="2" width="31.5703125" customWidth="1"/>
    <col min="3" max="4" width="9.140625" customWidth="1"/>
    <col min="5" max="11" width="8.7109375" customWidth="1"/>
    <col min="12" max="12" width="2.7109375" customWidth="1"/>
    <col min="13" max="13" width="8.7109375" customWidth="1"/>
    <col min="14" max="14" width="2.7109375" customWidth="1"/>
    <col min="15" max="53" width="8.7109375" customWidth="1"/>
    <col min="54" max="54" width="2.7109375" customWidth="1"/>
    <col min="55" max="63" width="8.7109375" customWidth="1"/>
  </cols>
  <sheetData>
    <row r="1" spans="1:63" ht="12.75" customHeight="1" x14ac:dyDescent="0.2">
      <c r="A1" s="39" t="s">
        <v>236</v>
      </c>
      <c r="E1" s="40"/>
      <c r="F1" s="40"/>
      <c r="G1" s="40"/>
      <c r="H1" s="40"/>
      <c r="I1" s="40"/>
      <c r="J1" s="40"/>
      <c r="K1" s="40"/>
      <c r="L1" s="40"/>
      <c r="M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row>
    <row r="2" spans="1:63" ht="12.75" customHeight="1" x14ac:dyDescent="0.2">
      <c r="A2" s="41" t="s">
        <v>237</v>
      </c>
      <c r="E2" s="40"/>
    </row>
    <row r="3" spans="1:63" ht="12.75" customHeight="1" x14ac:dyDescent="0.2">
      <c r="A3" s="40"/>
    </row>
    <row r="4" spans="1:63" ht="12.75" customHeight="1" x14ac:dyDescent="0.2">
      <c r="A4" s="40"/>
      <c r="B4" s="25" t="s">
        <v>332</v>
      </c>
      <c r="C4" s="25"/>
      <c r="D4" s="25"/>
    </row>
    <row r="5" spans="1:63" ht="12.75" customHeight="1" x14ac:dyDescent="0.2">
      <c r="A5" s="40"/>
      <c r="B5" s="42"/>
      <c r="C5" s="42">
        <v>2012</v>
      </c>
      <c r="D5" s="44">
        <v>2013</v>
      </c>
      <c r="E5" s="44">
        <v>2014</v>
      </c>
      <c r="F5" s="44">
        <v>2015</v>
      </c>
      <c r="G5" s="44">
        <v>2016</v>
      </c>
      <c r="H5" s="44">
        <v>2017</v>
      </c>
      <c r="I5" s="44">
        <v>2018</v>
      </c>
      <c r="J5" s="44">
        <v>2019</v>
      </c>
      <c r="K5" s="44">
        <v>2020</v>
      </c>
      <c r="L5" s="44"/>
      <c r="M5" s="44" t="s">
        <v>239</v>
      </c>
      <c r="O5" s="44" t="s">
        <v>13</v>
      </c>
      <c r="P5" s="44" t="s">
        <v>14</v>
      </c>
      <c r="Q5" s="44" t="s">
        <v>15</v>
      </c>
      <c r="R5" s="44" t="s">
        <v>16</v>
      </c>
      <c r="S5" s="44" t="s">
        <v>17</v>
      </c>
      <c r="T5" s="44" t="s">
        <v>18</v>
      </c>
      <c r="U5" s="44" t="s">
        <v>19</v>
      </c>
      <c r="V5" s="44" t="s">
        <v>20</v>
      </c>
      <c r="W5" s="44" t="s">
        <v>21</v>
      </c>
      <c r="X5" s="44" t="s">
        <v>22</v>
      </c>
      <c r="Y5" s="44" t="s">
        <v>23</v>
      </c>
      <c r="Z5" s="44" t="s">
        <v>24</v>
      </c>
      <c r="AA5" s="44" t="s">
        <v>25</v>
      </c>
      <c r="AB5" s="44" t="s">
        <v>26</v>
      </c>
      <c r="AC5" s="44" t="s">
        <v>27</v>
      </c>
      <c r="AD5" s="44" t="s">
        <v>28</v>
      </c>
      <c r="AE5" s="44" t="s">
        <v>29</v>
      </c>
      <c r="AF5" s="44" t="s">
        <v>30</v>
      </c>
      <c r="AG5" s="44" t="s">
        <v>31</v>
      </c>
      <c r="AH5" s="44" t="s">
        <v>32</v>
      </c>
      <c r="AI5" s="44" t="s">
        <v>33</v>
      </c>
      <c r="AJ5" s="44" t="s">
        <v>34</v>
      </c>
      <c r="AK5" s="44" t="s">
        <v>35</v>
      </c>
      <c r="AL5" s="44" t="s">
        <v>36</v>
      </c>
      <c r="AM5" s="44" t="s">
        <v>37</v>
      </c>
      <c r="AN5" s="44" t="s">
        <v>38</v>
      </c>
      <c r="AO5" s="44" t="s">
        <v>39</v>
      </c>
      <c r="AP5" s="44" t="s">
        <v>40</v>
      </c>
      <c r="AQ5" s="44" t="s">
        <v>41</v>
      </c>
      <c r="AR5" s="44" t="s">
        <v>42</v>
      </c>
      <c r="AS5" s="44" t="s">
        <v>43</v>
      </c>
      <c r="AT5" s="44" t="s">
        <v>44</v>
      </c>
      <c r="AU5" s="44" t="s">
        <v>45</v>
      </c>
      <c r="AV5" s="44" t="s">
        <v>46</v>
      </c>
      <c r="AW5" s="44" t="s">
        <v>47</v>
      </c>
      <c r="AX5" s="44" t="s">
        <v>48</v>
      </c>
      <c r="AY5" s="44" t="s">
        <v>49</v>
      </c>
      <c r="AZ5" s="44" t="s">
        <v>50</v>
      </c>
      <c r="BA5" s="44" t="s">
        <v>51</v>
      </c>
      <c r="BB5" s="44"/>
      <c r="BC5" s="44" t="s">
        <v>239</v>
      </c>
    </row>
    <row r="6" spans="1:63" ht="12.75" customHeight="1" x14ac:dyDescent="0.2">
      <c r="A6" s="40"/>
      <c r="B6" s="53" t="s">
        <v>90</v>
      </c>
      <c r="C6" s="53"/>
      <c r="D6" s="53"/>
      <c r="E6" s="53"/>
      <c r="F6" s="53"/>
      <c r="G6" s="53"/>
      <c r="H6" s="53"/>
      <c r="I6" s="53"/>
      <c r="J6" s="53"/>
      <c r="K6" s="53"/>
      <c r="L6" s="53"/>
      <c r="M6" s="117"/>
      <c r="O6" s="53"/>
      <c r="P6" s="53"/>
      <c r="Q6" s="53"/>
      <c r="R6" s="53"/>
      <c r="S6" s="53"/>
      <c r="T6" s="53"/>
      <c r="U6" s="53"/>
      <c r="V6" s="53"/>
      <c r="W6" s="53"/>
      <c r="X6" s="53"/>
      <c r="Y6" s="53"/>
      <c r="Z6" s="53"/>
      <c r="AA6" s="53"/>
      <c r="AB6" s="53"/>
      <c r="AC6" s="118"/>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117"/>
    </row>
    <row r="7" spans="1:63" ht="12.75" customHeight="1" x14ac:dyDescent="0.2">
      <c r="A7" s="40"/>
      <c r="B7" s="53" t="s">
        <v>333</v>
      </c>
      <c r="C7" s="74">
        <v>974.4516000000001</v>
      </c>
      <c r="D7" s="74">
        <v>959.37571000000003</v>
      </c>
      <c r="E7" s="74">
        <v>994.77</v>
      </c>
      <c r="F7" s="74">
        <v>1065.02</v>
      </c>
      <c r="G7" s="74">
        <v>642.07000000000005</v>
      </c>
      <c r="H7" s="74">
        <v>975.34249999999997</v>
      </c>
      <c r="I7" s="74">
        <v>871.68537500000002</v>
      </c>
      <c r="J7" s="74">
        <v>827.44687499999998</v>
      </c>
      <c r="K7" s="74">
        <v>399.57056249999994</v>
      </c>
      <c r="L7" s="55" t="s">
        <v>237</v>
      </c>
      <c r="M7" s="65">
        <v>-51.710427028925587</v>
      </c>
      <c r="O7" s="74">
        <v>271.27020000000005</v>
      </c>
      <c r="P7" s="74">
        <v>178.36619999999999</v>
      </c>
      <c r="Q7" s="74">
        <v>207.46680000000001</v>
      </c>
      <c r="R7" s="74">
        <v>317.34840000000003</v>
      </c>
      <c r="S7" s="74">
        <v>302.11829999999998</v>
      </c>
      <c r="T7" s="74">
        <v>382.62990000000008</v>
      </c>
      <c r="U7" s="74">
        <v>140.01291000000001</v>
      </c>
      <c r="V7" s="74">
        <v>134.6146</v>
      </c>
      <c r="W7" s="74">
        <v>189.41</v>
      </c>
      <c r="X7" s="74">
        <v>223.94200000000001</v>
      </c>
      <c r="Y7" s="74">
        <v>242.10299999999998</v>
      </c>
      <c r="Z7" s="74">
        <v>339.315</v>
      </c>
      <c r="AA7" s="74">
        <v>249.24</v>
      </c>
      <c r="AB7" s="74">
        <v>235.92999999999998</v>
      </c>
      <c r="AC7" s="74">
        <v>304.8</v>
      </c>
      <c r="AD7" s="74">
        <v>275.05</v>
      </c>
      <c r="AE7" s="74">
        <v>151.4</v>
      </c>
      <c r="AF7" s="74">
        <v>142.92000000000002</v>
      </c>
      <c r="AG7" s="74">
        <v>114.31</v>
      </c>
      <c r="AH7" s="74">
        <v>233.44</v>
      </c>
      <c r="AI7" s="74">
        <v>281.08</v>
      </c>
      <c r="AJ7" s="74">
        <v>272.55</v>
      </c>
      <c r="AK7" s="74">
        <v>172.76249999999999</v>
      </c>
      <c r="AL7" s="74">
        <v>248.95</v>
      </c>
      <c r="AM7" s="74">
        <v>176.23000000000002</v>
      </c>
      <c r="AN7" s="74">
        <v>229.27250000000001</v>
      </c>
      <c r="AO7" s="74">
        <v>268.42287499999998</v>
      </c>
      <c r="AP7" s="74">
        <v>197.76</v>
      </c>
      <c r="AQ7" s="74">
        <v>212.94499999999999</v>
      </c>
      <c r="AR7" s="74">
        <v>298.00624999999997</v>
      </c>
      <c r="AS7" s="74">
        <v>135.85062500000001</v>
      </c>
      <c r="AT7" s="74">
        <v>180.64500000000001</v>
      </c>
      <c r="AU7" s="74">
        <v>118.057</v>
      </c>
      <c r="AV7" s="74">
        <v>13.412312500000001</v>
      </c>
      <c r="AW7" s="74">
        <v>99.525249999999986</v>
      </c>
      <c r="AX7" s="74">
        <v>168.57599999999999</v>
      </c>
      <c r="AY7" s="74">
        <v>310.46279999999996</v>
      </c>
      <c r="AZ7" s="74">
        <v>121.33396</v>
      </c>
      <c r="BA7" s="74">
        <v>271.36406249999999</v>
      </c>
      <c r="BB7" s="55" t="s">
        <v>236</v>
      </c>
      <c r="BC7" s="65">
        <v>172.65850877038744</v>
      </c>
    </row>
    <row r="8" spans="1:63" ht="12.75" customHeight="1" x14ac:dyDescent="0.2">
      <c r="A8" s="40"/>
      <c r="B8" s="31" t="s">
        <v>334</v>
      </c>
      <c r="C8" s="74">
        <v>23.192099999999996</v>
      </c>
      <c r="D8" s="74">
        <v>36.886400000000002</v>
      </c>
      <c r="E8" s="74">
        <v>84.144000000000005</v>
      </c>
      <c r="F8" s="74">
        <v>229.01000000000002</v>
      </c>
      <c r="G8" s="74">
        <v>141.87</v>
      </c>
      <c r="H8" s="74">
        <v>250.63</v>
      </c>
      <c r="I8" s="74">
        <v>275.90100000000001</v>
      </c>
      <c r="J8" s="74">
        <v>211.48000000000002</v>
      </c>
      <c r="K8" s="74">
        <v>107.608</v>
      </c>
      <c r="L8" s="55" t="s">
        <v>237</v>
      </c>
      <c r="M8" s="65">
        <v>-49.116701342916592</v>
      </c>
      <c r="O8" s="74">
        <v>0.42749999999999999</v>
      </c>
      <c r="P8" s="74">
        <v>2.3250000000000002</v>
      </c>
      <c r="Q8" s="74">
        <v>2.8499999999999996</v>
      </c>
      <c r="R8" s="74">
        <v>17.589599999999997</v>
      </c>
      <c r="S8" s="74">
        <v>15.193999999999999</v>
      </c>
      <c r="T8" s="74">
        <v>8.6</v>
      </c>
      <c r="U8" s="74">
        <v>9.4068000000000005</v>
      </c>
      <c r="V8" s="74">
        <v>3.6856000000000004</v>
      </c>
      <c r="W8" s="74">
        <v>6.98</v>
      </c>
      <c r="X8" s="74">
        <v>19.72</v>
      </c>
      <c r="Y8" s="74">
        <v>21.244</v>
      </c>
      <c r="Z8" s="74">
        <v>36.200000000000003</v>
      </c>
      <c r="AA8" s="74">
        <v>38.549999999999997</v>
      </c>
      <c r="AB8" s="74">
        <v>56.7</v>
      </c>
      <c r="AC8" s="74">
        <v>67.3</v>
      </c>
      <c r="AD8" s="74">
        <v>66.460000000000008</v>
      </c>
      <c r="AE8" s="74">
        <v>34.800000000000004</v>
      </c>
      <c r="AF8" s="74">
        <v>36.67</v>
      </c>
      <c r="AG8" s="74">
        <v>11.059999999999999</v>
      </c>
      <c r="AH8" s="74">
        <v>59.34</v>
      </c>
      <c r="AI8" s="74">
        <v>62.179999999999993</v>
      </c>
      <c r="AJ8" s="74">
        <v>70.8</v>
      </c>
      <c r="AK8" s="74">
        <v>45.45</v>
      </c>
      <c r="AL8" s="74">
        <v>72.2</v>
      </c>
      <c r="AM8" s="74">
        <v>59.68</v>
      </c>
      <c r="AN8" s="74">
        <v>69.210000000000008</v>
      </c>
      <c r="AO8" s="74">
        <v>89.751000000000005</v>
      </c>
      <c r="AP8" s="74">
        <v>57.26</v>
      </c>
      <c r="AQ8" s="74">
        <v>67.400000000000006</v>
      </c>
      <c r="AR8" s="74">
        <v>75.5</v>
      </c>
      <c r="AS8" s="74">
        <v>8.7100000000000009</v>
      </c>
      <c r="AT8" s="74">
        <v>59.87</v>
      </c>
      <c r="AU8" s="74">
        <v>31.020000000000003</v>
      </c>
      <c r="AV8" s="74">
        <v>3.048</v>
      </c>
      <c r="AW8" s="74">
        <v>25.197999999999997</v>
      </c>
      <c r="AX8" s="74">
        <v>48.341999999999999</v>
      </c>
      <c r="AY8" s="74">
        <v>46.9</v>
      </c>
      <c r="AZ8" s="74">
        <v>34</v>
      </c>
      <c r="BA8" s="74">
        <v>55.1</v>
      </c>
      <c r="BB8" s="55" t="s">
        <v>236</v>
      </c>
      <c r="BC8" s="65">
        <v>118.66814826573543</v>
      </c>
    </row>
    <row r="9" spans="1:63" ht="12.75" customHeight="1" x14ac:dyDescent="0.2">
      <c r="A9" s="40"/>
      <c r="B9" s="53" t="s">
        <v>335</v>
      </c>
      <c r="C9" s="74">
        <v>842.80339240000001</v>
      </c>
      <c r="D9" s="74">
        <v>876.42585919999999</v>
      </c>
      <c r="E9" s="74">
        <v>898.61499454999989</v>
      </c>
      <c r="F9" s="74">
        <v>913.61999999999989</v>
      </c>
      <c r="G9" s="74">
        <v>551.49860400000011</v>
      </c>
      <c r="H9" s="74">
        <v>879.01451652000003</v>
      </c>
      <c r="I9" s="74">
        <v>755.65619812800003</v>
      </c>
      <c r="J9" s="74">
        <v>646.80803919279992</v>
      </c>
      <c r="K9" s="74">
        <v>349.46556249999998</v>
      </c>
      <c r="L9" s="55" t="s">
        <v>237</v>
      </c>
      <c r="M9" s="65">
        <v>-45.970745364246838</v>
      </c>
      <c r="O9" s="74">
        <v>228.14062030000005</v>
      </c>
      <c r="P9" s="74">
        <v>147.29484929999998</v>
      </c>
      <c r="Q9" s="74">
        <v>176.42901190000001</v>
      </c>
      <c r="R9" s="74">
        <v>290.9389109</v>
      </c>
      <c r="S9" s="74">
        <v>275.60109339999997</v>
      </c>
      <c r="T9" s="74">
        <v>361.93339830000008</v>
      </c>
      <c r="U9" s="74">
        <v>116.3846874</v>
      </c>
      <c r="V9" s="74">
        <v>122.5066801</v>
      </c>
      <c r="W9" s="74">
        <v>176.12091670000001</v>
      </c>
      <c r="X9" s="74">
        <v>205.97607785</v>
      </c>
      <c r="Y9" s="74">
        <v>224.20299999999997</v>
      </c>
      <c r="Z9" s="74">
        <v>292.315</v>
      </c>
      <c r="AA9" s="74">
        <v>220.24</v>
      </c>
      <c r="AB9" s="74">
        <v>202.92999999999998</v>
      </c>
      <c r="AC9" s="74">
        <v>262.90000000000003</v>
      </c>
      <c r="AD9" s="74">
        <v>227.55</v>
      </c>
      <c r="AE9" s="74">
        <v>127.4</v>
      </c>
      <c r="AF9" s="74">
        <v>120.34860400000002</v>
      </c>
      <c r="AG9" s="74">
        <v>95.81</v>
      </c>
      <c r="AH9" s="74">
        <v>207.94</v>
      </c>
      <c r="AI9" s="74">
        <v>260.18</v>
      </c>
      <c r="AJ9" s="74">
        <v>243.75</v>
      </c>
      <c r="AK9" s="74">
        <v>148.16343687999998</v>
      </c>
      <c r="AL9" s="74">
        <v>226.92107963999999</v>
      </c>
      <c r="AM9" s="74">
        <v>157.42000000000002</v>
      </c>
      <c r="AN9" s="74">
        <v>193.13249999999999</v>
      </c>
      <c r="AO9" s="74">
        <v>236.78418663199997</v>
      </c>
      <c r="AP9" s="74">
        <v>168.31951149599999</v>
      </c>
      <c r="AQ9" s="74">
        <v>177.20599999999999</v>
      </c>
      <c r="AR9" s="74">
        <v>247.41024999999996</v>
      </c>
      <c r="AS9" s="74">
        <v>83.646789192800014</v>
      </c>
      <c r="AT9" s="74">
        <v>138.54500000000002</v>
      </c>
      <c r="AU9" s="74">
        <v>83.057000000000002</v>
      </c>
      <c r="AV9" s="74">
        <v>10.912312500000001</v>
      </c>
      <c r="AW9" s="74">
        <v>89.025249999999986</v>
      </c>
      <c r="AX9" s="74">
        <v>166.471</v>
      </c>
      <c r="AY9" s="74">
        <v>300.96279999999996</v>
      </c>
      <c r="AZ9" s="74">
        <v>115.83396</v>
      </c>
      <c r="BA9" s="74">
        <v>255.61406249999999</v>
      </c>
      <c r="BB9" s="55" t="s">
        <v>236</v>
      </c>
      <c r="BC9" s="65">
        <v>187.1253520770793</v>
      </c>
    </row>
    <row r="10" spans="1:63" ht="12.75" customHeight="1" x14ac:dyDescent="0.2">
      <c r="A10" s="40"/>
      <c r="B10" s="53" t="s">
        <v>336</v>
      </c>
      <c r="C10" s="74">
        <v>118</v>
      </c>
      <c r="D10" s="74">
        <v>95.75</v>
      </c>
      <c r="E10" s="74">
        <v>92.5</v>
      </c>
      <c r="F10" s="74">
        <v>80.2</v>
      </c>
      <c r="G10" s="74">
        <v>79.5</v>
      </c>
      <c r="H10" s="74">
        <v>88.399000000000001</v>
      </c>
      <c r="I10" s="74">
        <v>86.977098800000007</v>
      </c>
      <c r="J10" s="74">
        <v>119.52834204</v>
      </c>
      <c r="K10" s="74">
        <v>95.51901051000003</v>
      </c>
      <c r="L10" s="55" t="s">
        <v>237</v>
      </c>
      <c r="M10" s="65">
        <v>-20.086726813265155</v>
      </c>
      <c r="O10" s="74">
        <v>21</v>
      </c>
      <c r="P10" s="74">
        <v>24.5</v>
      </c>
      <c r="Q10" s="74">
        <v>32</v>
      </c>
      <c r="R10" s="74">
        <v>40.499999999999993</v>
      </c>
      <c r="S10" s="74">
        <v>14</v>
      </c>
      <c r="T10" s="74">
        <v>15.749999999999998</v>
      </c>
      <c r="U10" s="74">
        <v>30.249999999999996</v>
      </c>
      <c r="V10" s="74">
        <v>35.749999999999993</v>
      </c>
      <c r="W10" s="74">
        <v>30</v>
      </c>
      <c r="X10" s="74">
        <v>22.5</v>
      </c>
      <c r="Y10" s="74">
        <v>17.5</v>
      </c>
      <c r="Z10" s="74">
        <v>22.5</v>
      </c>
      <c r="AA10" s="74">
        <v>18</v>
      </c>
      <c r="AB10" s="74">
        <v>24</v>
      </c>
      <c r="AC10" s="74">
        <v>18.2</v>
      </c>
      <c r="AD10" s="74">
        <v>20</v>
      </c>
      <c r="AE10" s="74">
        <v>14</v>
      </c>
      <c r="AF10" s="74">
        <v>23.759999999999998</v>
      </c>
      <c r="AG10" s="74">
        <v>25.74</v>
      </c>
      <c r="AH10" s="74">
        <v>16</v>
      </c>
      <c r="AI10" s="74">
        <v>14.489999999999997</v>
      </c>
      <c r="AJ10" s="74">
        <v>29.568000000000005</v>
      </c>
      <c r="AK10" s="74">
        <v>26.741</v>
      </c>
      <c r="AL10" s="74">
        <v>17.600000000000001</v>
      </c>
      <c r="AM10" s="74">
        <v>14.071399999999995</v>
      </c>
      <c r="AN10" s="74">
        <v>31.980748800000008</v>
      </c>
      <c r="AO10" s="74">
        <v>22.972950000000001</v>
      </c>
      <c r="AP10" s="74">
        <v>17.952000000000002</v>
      </c>
      <c r="AQ10" s="74">
        <v>16.059749999999998</v>
      </c>
      <c r="AR10" s="74">
        <v>37.884887040000002</v>
      </c>
      <c r="AS10" s="74">
        <v>36.501465000000003</v>
      </c>
      <c r="AT10" s="74">
        <v>29.082240000000002</v>
      </c>
      <c r="AU10" s="74">
        <v>18.549011249999996</v>
      </c>
      <c r="AV10" s="74">
        <v>13.776322560000004</v>
      </c>
      <c r="AW10" s="74">
        <v>41.478937500000008</v>
      </c>
      <c r="AX10" s="74">
        <v>21.714739200000007</v>
      </c>
      <c r="AY10" s="74">
        <v>14.839209</v>
      </c>
      <c r="AZ10" s="74">
        <v>19.700141260800006</v>
      </c>
      <c r="BA10" s="74">
        <v>20.739468750000004</v>
      </c>
      <c r="BB10" s="55" t="s">
        <v>237</v>
      </c>
      <c r="BC10" s="65">
        <v>-50</v>
      </c>
    </row>
    <row r="11" spans="1:63" ht="12.75" customHeight="1" x14ac:dyDescent="0.2">
      <c r="A11" s="40"/>
      <c r="B11" s="53" t="s">
        <v>337</v>
      </c>
      <c r="C11" s="74">
        <v>10</v>
      </c>
      <c r="D11" s="74">
        <v>9.59</v>
      </c>
      <c r="E11" s="74">
        <v>9.9300000000000015</v>
      </c>
      <c r="F11" s="74">
        <v>9.2000000000000011</v>
      </c>
      <c r="G11" s="74">
        <v>9.9</v>
      </c>
      <c r="H11" s="74">
        <v>8.8000000000000007</v>
      </c>
      <c r="I11" s="74">
        <v>10.5</v>
      </c>
      <c r="J11" s="74">
        <v>11.100000000000001</v>
      </c>
      <c r="K11" s="74">
        <v>9</v>
      </c>
      <c r="L11" s="55" t="s">
        <v>237</v>
      </c>
      <c r="M11" s="65">
        <v>-18.918918918918926</v>
      </c>
      <c r="O11" s="74">
        <v>2.5</v>
      </c>
      <c r="P11" s="74">
        <v>2.5</v>
      </c>
      <c r="Q11" s="74">
        <v>2.5</v>
      </c>
      <c r="R11" s="74">
        <v>2.5</v>
      </c>
      <c r="S11" s="74">
        <v>1.99</v>
      </c>
      <c r="T11" s="74">
        <v>2.5099999999999998</v>
      </c>
      <c r="U11" s="74">
        <v>2.5299999999999998</v>
      </c>
      <c r="V11" s="74">
        <v>2.56</v>
      </c>
      <c r="W11" s="74">
        <v>3.55</v>
      </c>
      <c r="X11" s="74">
        <v>2.68</v>
      </c>
      <c r="Y11" s="74">
        <v>1.8</v>
      </c>
      <c r="Z11" s="74">
        <v>1.9</v>
      </c>
      <c r="AA11" s="74">
        <v>2.4</v>
      </c>
      <c r="AB11" s="74">
        <v>2.5</v>
      </c>
      <c r="AC11" s="74">
        <v>2.2000000000000002</v>
      </c>
      <c r="AD11" s="74">
        <v>2.1</v>
      </c>
      <c r="AE11" s="74">
        <v>3.3</v>
      </c>
      <c r="AF11" s="74">
        <v>2.2000000000000002</v>
      </c>
      <c r="AG11" s="74">
        <v>2.2000000000000002</v>
      </c>
      <c r="AH11" s="74">
        <v>2.2000000000000002</v>
      </c>
      <c r="AI11" s="74">
        <v>2.2000000000000002</v>
      </c>
      <c r="AJ11" s="74">
        <v>2.2000000000000002</v>
      </c>
      <c r="AK11" s="74">
        <v>2.2000000000000002</v>
      </c>
      <c r="AL11" s="74">
        <v>2.2000000000000002</v>
      </c>
      <c r="AM11" s="74">
        <v>2.2000000000000002</v>
      </c>
      <c r="AN11" s="74">
        <v>2.6</v>
      </c>
      <c r="AO11" s="74">
        <v>2.2000000000000002</v>
      </c>
      <c r="AP11" s="74">
        <v>3.5</v>
      </c>
      <c r="AQ11" s="74">
        <v>3.6</v>
      </c>
      <c r="AR11" s="74">
        <v>2.6</v>
      </c>
      <c r="AS11" s="74">
        <v>2.1</v>
      </c>
      <c r="AT11" s="74">
        <v>2.8</v>
      </c>
      <c r="AU11" s="74">
        <v>2</v>
      </c>
      <c r="AV11" s="74">
        <v>0.8</v>
      </c>
      <c r="AW11" s="74">
        <v>4.2</v>
      </c>
      <c r="AX11" s="74">
        <v>2</v>
      </c>
      <c r="AY11" s="74">
        <v>1.1000000000000001</v>
      </c>
      <c r="AZ11" s="74">
        <v>1.7</v>
      </c>
      <c r="BA11" s="74">
        <v>1.5</v>
      </c>
      <c r="BB11" s="55" t="s">
        <v>237</v>
      </c>
      <c r="BC11" s="65">
        <v>-64.285714285714278</v>
      </c>
    </row>
    <row r="12" spans="1:63" ht="12.75" customHeight="1" x14ac:dyDescent="0.2">
      <c r="A12" s="40"/>
      <c r="B12" s="45" t="s">
        <v>338</v>
      </c>
      <c r="C12" s="72">
        <v>970.80339240000001</v>
      </c>
      <c r="D12" s="72">
        <v>981.76585920000002</v>
      </c>
      <c r="E12" s="72">
        <v>1001.04499455</v>
      </c>
      <c r="F12" s="72">
        <v>1003.02</v>
      </c>
      <c r="G12" s="72">
        <v>640.89860399999998</v>
      </c>
      <c r="H12" s="72">
        <v>976.21351651999998</v>
      </c>
      <c r="I12" s="72">
        <v>853.13329692800005</v>
      </c>
      <c r="J12" s="72">
        <v>777.43638123279993</v>
      </c>
      <c r="K12" s="72">
        <v>453.98457301000002</v>
      </c>
      <c r="L12" s="47" t="s">
        <v>237</v>
      </c>
      <c r="M12" s="66">
        <v>-41.60492305619843</v>
      </c>
      <c r="O12" s="72">
        <v>251.64062030000005</v>
      </c>
      <c r="P12" s="72">
        <v>174.29484929999998</v>
      </c>
      <c r="Q12" s="72">
        <v>210.92901190000001</v>
      </c>
      <c r="R12" s="72">
        <v>333.9389109</v>
      </c>
      <c r="S12" s="72">
        <v>291.59109339999998</v>
      </c>
      <c r="T12" s="72">
        <v>380.19339830000007</v>
      </c>
      <c r="U12" s="72">
        <v>149.16468739999999</v>
      </c>
      <c r="V12" s="72">
        <v>160.81668009999999</v>
      </c>
      <c r="W12" s="72">
        <v>209.67091670000002</v>
      </c>
      <c r="X12" s="72">
        <v>231.15607785</v>
      </c>
      <c r="Y12" s="72">
        <v>243.50299999999999</v>
      </c>
      <c r="Z12" s="72">
        <v>316.71499999999997</v>
      </c>
      <c r="AA12" s="72">
        <v>240.64000000000001</v>
      </c>
      <c r="AB12" s="72">
        <v>229.42999999999998</v>
      </c>
      <c r="AC12" s="72">
        <v>283.3</v>
      </c>
      <c r="AD12" s="72">
        <v>249.65</v>
      </c>
      <c r="AE12" s="72">
        <v>144.70000000000002</v>
      </c>
      <c r="AF12" s="72">
        <v>146.30860400000003</v>
      </c>
      <c r="AG12" s="72">
        <v>123.75</v>
      </c>
      <c r="AH12" s="72">
        <v>226.14</v>
      </c>
      <c r="AI12" s="72">
        <v>276.87</v>
      </c>
      <c r="AJ12" s="72">
        <v>275.51800000000003</v>
      </c>
      <c r="AK12" s="72">
        <v>177.10443687999998</v>
      </c>
      <c r="AL12" s="72">
        <v>246.72107964</v>
      </c>
      <c r="AM12" s="72">
        <v>173.69140000000002</v>
      </c>
      <c r="AN12" s="72">
        <v>227.7132488</v>
      </c>
      <c r="AO12" s="72">
        <v>261.95713663199996</v>
      </c>
      <c r="AP12" s="72">
        <v>189.77151149599999</v>
      </c>
      <c r="AQ12" s="72">
        <v>196.86574999999999</v>
      </c>
      <c r="AR12" s="72">
        <v>287.89513703999995</v>
      </c>
      <c r="AS12" s="72">
        <v>122.24825419280002</v>
      </c>
      <c r="AT12" s="72">
        <v>170.42724000000001</v>
      </c>
      <c r="AU12" s="72">
        <v>103.60601124999999</v>
      </c>
      <c r="AV12" s="72">
        <v>25.488635060000007</v>
      </c>
      <c r="AW12" s="72">
        <v>134.70418749999999</v>
      </c>
      <c r="AX12" s="72">
        <v>190.1857392</v>
      </c>
      <c r="AY12" s="72">
        <v>316.90200899999996</v>
      </c>
      <c r="AZ12" s="72">
        <v>137.2341012608</v>
      </c>
      <c r="BA12" s="72">
        <v>277.85353125</v>
      </c>
      <c r="BB12" s="47" t="s">
        <v>236</v>
      </c>
      <c r="BC12" s="66">
        <v>106.2694088481845</v>
      </c>
    </row>
    <row r="13" spans="1:63" ht="12.75" customHeight="1" x14ac:dyDescent="0.2">
      <c r="A13" s="40"/>
      <c r="B13" s="137" t="s">
        <v>339</v>
      </c>
      <c r="C13" s="138"/>
      <c r="D13" s="138"/>
      <c r="E13" s="138"/>
      <c r="F13" s="138"/>
      <c r="G13" s="138"/>
      <c r="H13" s="138"/>
      <c r="I13" s="138"/>
      <c r="J13" s="112"/>
      <c r="K13" s="112"/>
    </row>
    <row r="14" spans="1:63" ht="12.75" customHeight="1" x14ac:dyDescent="0.2">
      <c r="A14" s="40"/>
      <c r="B14" s="124"/>
      <c r="C14" s="124"/>
      <c r="D14" s="124"/>
      <c r="E14" s="124"/>
      <c r="F14" s="124"/>
      <c r="G14" s="124"/>
      <c r="H14" s="124"/>
      <c r="I14" s="124"/>
      <c r="J14" s="112"/>
      <c r="K14" s="112"/>
    </row>
    <row r="15" spans="1:63" ht="18.75" customHeight="1" x14ac:dyDescent="0.2">
      <c r="A15" s="40"/>
      <c r="B15" s="124"/>
      <c r="C15" s="124"/>
      <c r="D15" s="124"/>
      <c r="E15" s="124"/>
      <c r="F15" s="124"/>
      <c r="G15" s="124"/>
      <c r="H15" s="124"/>
      <c r="I15" s="124"/>
      <c r="J15" s="112"/>
      <c r="K15" s="112"/>
    </row>
    <row r="16" spans="1:63" ht="12.75" customHeight="1" x14ac:dyDescent="0.2">
      <c r="A16" s="40"/>
      <c r="B16" s="58" t="s">
        <v>241</v>
      </c>
      <c r="C16" s="58"/>
      <c r="D16" s="58"/>
    </row>
    <row r="17" spans="1:1" ht="12.75" customHeight="1" x14ac:dyDescent="0.2">
      <c r="A17" s="40"/>
    </row>
    <row r="18" spans="1:1" ht="12.75" customHeight="1" x14ac:dyDescent="0.2">
      <c r="A18" s="40"/>
    </row>
    <row r="19" spans="1:1" ht="12.75" customHeight="1" x14ac:dyDescent="0.2">
      <c r="A19" s="40"/>
    </row>
    <row r="20" spans="1:1" ht="12.75" customHeight="1" x14ac:dyDescent="0.2">
      <c r="A20" s="40"/>
    </row>
    <row r="21" spans="1:1" ht="12.75" customHeight="1" x14ac:dyDescent="0.2">
      <c r="A21" s="40"/>
    </row>
    <row r="22" spans="1:1" ht="12.75" customHeight="1" x14ac:dyDescent="0.2">
      <c r="A22" s="40"/>
    </row>
    <row r="23" spans="1:1" ht="12.75" customHeight="1" x14ac:dyDescent="0.2">
      <c r="A23" s="40"/>
    </row>
    <row r="24" spans="1:1" ht="12.75" customHeight="1" x14ac:dyDescent="0.2">
      <c r="A24" s="40"/>
    </row>
    <row r="25" spans="1:1" ht="12.75" customHeight="1" x14ac:dyDescent="0.2">
      <c r="A25" s="40"/>
    </row>
    <row r="26" spans="1:1" ht="12.75" customHeight="1" x14ac:dyDescent="0.2">
      <c r="A26" s="40"/>
    </row>
    <row r="27" spans="1:1" ht="12.75" customHeight="1" x14ac:dyDescent="0.2">
      <c r="A27" s="40"/>
    </row>
    <row r="28" spans="1:1" ht="12.75" customHeight="1" x14ac:dyDescent="0.2">
      <c r="A28" s="40"/>
    </row>
    <row r="29" spans="1:1" ht="12.75" customHeight="1" x14ac:dyDescent="0.2">
      <c r="A29" s="40"/>
    </row>
    <row r="30" spans="1:1" ht="12.75" customHeight="1" x14ac:dyDescent="0.2">
      <c r="A30" s="40"/>
    </row>
    <row r="31" spans="1:1" ht="12.75" customHeight="1" x14ac:dyDescent="0.2">
      <c r="A31" s="40"/>
    </row>
    <row r="32" spans="1:1" ht="12.75" customHeight="1" x14ac:dyDescent="0.2">
      <c r="A32" s="40"/>
    </row>
    <row r="33" spans="1:1" ht="12.75" customHeight="1" x14ac:dyDescent="0.2">
      <c r="A33" s="40"/>
    </row>
    <row r="34" spans="1:1" ht="12.75" customHeight="1" x14ac:dyDescent="0.2">
      <c r="A34" s="40"/>
    </row>
    <row r="35" spans="1:1" ht="12.75" customHeight="1" x14ac:dyDescent="0.2">
      <c r="A35" s="40"/>
    </row>
    <row r="36" spans="1:1" ht="12.75" customHeight="1" x14ac:dyDescent="0.2">
      <c r="A36" s="40"/>
    </row>
    <row r="37" spans="1:1" ht="12.75" customHeight="1" x14ac:dyDescent="0.2">
      <c r="A37" s="40"/>
    </row>
    <row r="38" spans="1:1" ht="12.75" customHeight="1" x14ac:dyDescent="0.2">
      <c r="A38" s="40"/>
    </row>
    <row r="39" spans="1:1" ht="12.75" customHeight="1" x14ac:dyDescent="0.2">
      <c r="A39" s="40"/>
    </row>
    <row r="40" spans="1:1" ht="12.75" customHeight="1" x14ac:dyDescent="0.2">
      <c r="A40" s="40"/>
    </row>
    <row r="41" spans="1:1" ht="12.75" customHeight="1" x14ac:dyDescent="0.2">
      <c r="A41" s="40"/>
    </row>
    <row r="42" spans="1:1" ht="12.75" customHeight="1" x14ac:dyDescent="0.2">
      <c r="A42" s="40"/>
    </row>
    <row r="43" spans="1:1" ht="12.75" customHeight="1" x14ac:dyDescent="0.2">
      <c r="A43" s="40"/>
    </row>
    <row r="44" spans="1:1" ht="12.75" customHeight="1" x14ac:dyDescent="0.2">
      <c r="A44" s="40"/>
    </row>
    <row r="45" spans="1:1" ht="12.75" customHeight="1" x14ac:dyDescent="0.2">
      <c r="A45" s="40"/>
    </row>
    <row r="46" spans="1:1" ht="12.75" customHeight="1" x14ac:dyDescent="0.2">
      <c r="A46" s="40"/>
    </row>
    <row r="47" spans="1:1" ht="12.75" customHeight="1" x14ac:dyDescent="0.2">
      <c r="A47" s="40"/>
    </row>
    <row r="48" spans="1:1" ht="12.75" customHeight="1" x14ac:dyDescent="0.2">
      <c r="A48" s="40"/>
    </row>
    <row r="49" spans="1:1" ht="12.75" customHeight="1" x14ac:dyDescent="0.2">
      <c r="A49" s="40"/>
    </row>
    <row r="50" spans="1:1" ht="12.75" customHeight="1" x14ac:dyDescent="0.2">
      <c r="A50" s="40"/>
    </row>
    <row r="51" spans="1:1" ht="12.75" customHeight="1" x14ac:dyDescent="0.2">
      <c r="A51" s="40"/>
    </row>
    <row r="52" spans="1:1" ht="12.75" customHeight="1" x14ac:dyDescent="0.2">
      <c r="A52" s="40"/>
    </row>
    <row r="53" spans="1:1" ht="12.75" customHeight="1" x14ac:dyDescent="0.2">
      <c r="A53" s="40"/>
    </row>
    <row r="54" spans="1:1" ht="12.75" customHeight="1" x14ac:dyDescent="0.2">
      <c r="A54" s="40"/>
    </row>
    <row r="55" spans="1:1" ht="12.75" customHeight="1" x14ac:dyDescent="0.2">
      <c r="A55" s="40"/>
    </row>
    <row r="56" spans="1:1" ht="12.75" customHeight="1" x14ac:dyDescent="0.2">
      <c r="A56" s="40"/>
    </row>
    <row r="57" spans="1:1" ht="12.75" customHeight="1" x14ac:dyDescent="0.2">
      <c r="A57" s="40"/>
    </row>
    <row r="58" spans="1:1" ht="12.75" customHeight="1" x14ac:dyDescent="0.2">
      <c r="A58" s="40"/>
    </row>
    <row r="59" spans="1:1" ht="12.75" customHeight="1" x14ac:dyDescent="0.2">
      <c r="A59" s="40"/>
    </row>
    <row r="60" spans="1:1" ht="12.75" customHeight="1" x14ac:dyDescent="0.2">
      <c r="A60" s="40"/>
    </row>
    <row r="61" spans="1:1" ht="12.75" customHeight="1" x14ac:dyDescent="0.2">
      <c r="A61" s="40"/>
    </row>
    <row r="62" spans="1:1" ht="12.75" customHeight="1" x14ac:dyDescent="0.2">
      <c r="A62" s="40"/>
    </row>
    <row r="63" spans="1:1" ht="12.75" customHeight="1" x14ac:dyDescent="0.2">
      <c r="A63" s="40"/>
    </row>
    <row r="64" spans="1:1" ht="12.75" customHeight="1" x14ac:dyDescent="0.2">
      <c r="A64" s="40"/>
    </row>
    <row r="65" spans="1:1" ht="12.75" customHeight="1" x14ac:dyDescent="0.2">
      <c r="A65" s="40"/>
    </row>
    <row r="66" spans="1:1" ht="12.75" customHeight="1" x14ac:dyDescent="0.2">
      <c r="A66" s="40"/>
    </row>
    <row r="67" spans="1:1" ht="12.75" customHeight="1" x14ac:dyDescent="0.2">
      <c r="A67" s="40"/>
    </row>
    <row r="68" spans="1:1" ht="12.75" customHeight="1" x14ac:dyDescent="0.2">
      <c r="A68" s="40"/>
    </row>
    <row r="69" spans="1:1" ht="12.75" customHeight="1" x14ac:dyDescent="0.2">
      <c r="A69" s="40"/>
    </row>
    <row r="70" spans="1:1" ht="12.75" customHeight="1" x14ac:dyDescent="0.2">
      <c r="A70" s="40"/>
    </row>
    <row r="71" spans="1:1" ht="12.75" customHeight="1" x14ac:dyDescent="0.2">
      <c r="A71" s="40"/>
    </row>
    <row r="72" spans="1:1" ht="12.75" customHeight="1" x14ac:dyDescent="0.2">
      <c r="A72" s="40"/>
    </row>
    <row r="73" spans="1:1" ht="12.75" customHeight="1" x14ac:dyDescent="0.2">
      <c r="A73" s="40"/>
    </row>
    <row r="74" spans="1:1" ht="12.75" customHeight="1" x14ac:dyDescent="0.2">
      <c r="A74" s="40"/>
    </row>
    <row r="75" spans="1:1" ht="12.75" customHeight="1" x14ac:dyDescent="0.2">
      <c r="A75" s="40"/>
    </row>
    <row r="76" spans="1:1" ht="12.75" customHeight="1" x14ac:dyDescent="0.2">
      <c r="A76" s="40"/>
    </row>
    <row r="77" spans="1:1" ht="12.75" customHeight="1" x14ac:dyDescent="0.2">
      <c r="A77" s="40"/>
    </row>
    <row r="78" spans="1:1" ht="12.75" customHeight="1" x14ac:dyDescent="0.2">
      <c r="A78" s="40"/>
    </row>
    <row r="79" spans="1:1" ht="12.75" customHeight="1" x14ac:dyDescent="0.2">
      <c r="A79" s="40"/>
    </row>
    <row r="80" spans="1:1" ht="12.75" customHeight="1" x14ac:dyDescent="0.2">
      <c r="A80" s="40"/>
    </row>
    <row r="81" spans="1:1" ht="12.75" customHeight="1" x14ac:dyDescent="0.2">
      <c r="A81" s="40"/>
    </row>
    <row r="82" spans="1:1" ht="12.75" customHeight="1" x14ac:dyDescent="0.2">
      <c r="A82" s="40"/>
    </row>
    <row r="83" spans="1:1" ht="12.75" customHeight="1" x14ac:dyDescent="0.2">
      <c r="A83" s="40"/>
    </row>
    <row r="84" spans="1:1" ht="12.75" customHeight="1" x14ac:dyDescent="0.2">
      <c r="A84" s="40"/>
    </row>
    <row r="85" spans="1:1" ht="12.75" customHeight="1" x14ac:dyDescent="0.2">
      <c r="A85" s="40"/>
    </row>
    <row r="86" spans="1:1" ht="12.75" customHeight="1" x14ac:dyDescent="0.2">
      <c r="A86" s="40"/>
    </row>
    <row r="87" spans="1:1" ht="12.75" customHeight="1" x14ac:dyDescent="0.2">
      <c r="A87" s="40"/>
    </row>
    <row r="88" spans="1:1" ht="12.75" customHeight="1" x14ac:dyDescent="0.2">
      <c r="A88" s="40"/>
    </row>
    <row r="89" spans="1:1" ht="12.75" customHeight="1" x14ac:dyDescent="0.2">
      <c r="A89" s="40"/>
    </row>
    <row r="90" spans="1:1" ht="12.75" customHeight="1" x14ac:dyDescent="0.2">
      <c r="A90" s="40"/>
    </row>
    <row r="91" spans="1:1" ht="12.75" customHeight="1" x14ac:dyDescent="0.2">
      <c r="A91" s="40"/>
    </row>
    <row r="92" spans="1:1" ht="12.75" customHeight="1" x14ac:dyDescent="0.2">
      <c r="A92" s="40"/>
    </row>
    <row r="93" spans="1:1" ht="12.75" customHeight="1" x14ac:dyDescent="0.2">
      <c r="A93" s="40"/>
    </row>
    <row r="94" spans="1:1" ht="12.75" customHeight="1" x14ac:dyDescent="0.2">
      <c r="A94" s="40"/>
    </row>
    <row r="95" spans="1:1" ht="12.75" customHeight="1" x14ac:dyDescent="0.2">
      <c r="A95" s="40"/>
    </row>
    <row r="96" spans="1:1" ht="12.75" customHeight="1" x14ac:dyDescent="0.2">
      <c r="A96" s="40"/>
    </row>
    <row r="97" spans="1:1" ht="12.75" customHeight="1" x14ac:dyDescent="0.2">
      <c r="A97" s="40"/>
    </row>
    <row r="98" spans="1:1" ht="12.75" customHeight="1" x14ac:dyDescent="0.2">
      <c r="A98" s="40"/>
    </row>
    <row r="99" spans="1:1" ht="12.75" customHeight="1" x14ac:dyDescent="0.2">
      <c r="A99" s="40"/>
    </row>
    <row r="100" spans="1:1" ht="12.75" customHeight="1" x14ac:dyDescent="0.2">
      <c r="A100" s="40"/>
    </row>
    <row r="101" spans="1:1" ht="12.75" customHeight="1" x14ac:dyDescent="0.2">
      <c r="A101" s="40"/>
    </row>
    <row r="102" spans="1:1" ht="12.75" customHeight="1" x14ac:dyDescent="0.2">
      <c r="A102" s="40"/>
    </row>
    <row r="103" spans="1:1" ht="12.75" customHeight="1" x14ac:dyDescent="0.2">
      <c r="A103" s="40"/>
    </row>
    <row r="104" spans="1:1" ht="12.75" customHeight="1" x14ac:dyDescent="0.2">
      <c r="A104" s="40"/>
    </row>
    <row r="105" spans="1:1" ht="12.75" customHeight="1" x14ac:dyDescent="0.2">
      <c r="A105" s="40"/>
    </row>
    <row r="106" spans="1:1" ht="12.75" customHeight="1" x14ac:dyDescent="0.2">
      <c r="A106" s="40"/>
    </row>
    <row r="107" spans="1:1" ht="12.75" customHeight="1" x14ac:dyDescent="0.2">
      <c r="A107" s="40"/>
    </row>
    <row r="108" spans="1:1" ht="12.75" customHeight="1" x14ac:dyDescent="0.2">
      <c r="A108" s="40"/>
    </row>
    <row r="109" spans="1:1" ht="12.75" customHeight="1" x14ac:dyDescent="0.2">
      <c r="A109" s="40"/>
    </row>
    <row r="110" spans="1:1" ht="12.75" customHeight="1" x14ac:dyDescent="0.2">
      <c r="A110" s="40"/>
    </row>
    <row r="111" spans="1:1" ht="12.75" customHeight="1" x14ac:dyDescent="0.2">
      <c r="A111" s="40"/>
    </row>
    <row r="112" spans="1:1" ht="12.75" customHeight="1" x14ac:dyDescent="0.2">
      <c r="A112" s="40"/>
    </row>
    <row r="113" spans="1:1" ht="12.75" customHeight="1" x14ac:dyDescent="0.2">
      <c r="A113" s="40"/>
    </row>
    <row r="114" spans="1:1" ht="12.75" customHeight="1" x14ac:dyDescent="0.2">
      <c r="A114" s="40"/>
    </row>
    <row r="115" spans="1:1" ht="12.75" customHeight="1" x14ac:dyDescent="0.2">
      <c r="A115" s="40"/>
    </row>
    <row r="116" spans="1:1" ht="12.75" customHeight="1" x14ac:dyDescent="0.2">
      <c r="A116" s="40"/>
    </row>
    <row r="117" spans="1:1" ht="12.75" customHeight="1" x14ac:dyDescent="0.2">
      <c r="A117" s="40"/>
    </row>
    <row r="118" spans="1:1" ht="12.75" customHeight="1" x14ac:dyDescent="0.2">
      <c r="A118" s="40"/>
    </row>
    <row r="119" spans="1:1" ht="12.75" customHeight="1" x14ac:dyDescent="0.2">
      <c r="A119" s="40"/>
    </row>
    <row r="120" spans="1:1" ht="12.75" customHeight="1" x14ac:dyDescent="0.2">
      <c r="A120" s="40"/>
    </row>
    <row r="121" spans="1:1" ht="12.75" customHeight="1" x14ac:dyDescent="0.2">
      <c r="A121" s="40"/>
    </row>
    <row r="122" spans="1:1" ht="12.75" customHeight="1" x14ac:dyDescent="0.2">
      <c r="A122" s="40"/>
    </row>
    <row r="123" spans="1:1" ht="12.75" customHeight="1" x14ac:dyDescent="0.2">
      <c r="A123" s="40"/>
    </row>
    <row r="124" spans="1:1" ht="12.75" customHeight="1" x14ac:dyDescent="0.2">
      <c r="A124" s="40"/>
    </row>
    <row r="125" spans="1:1" ht="12.75" customHeight="1" x14ac:dyDescent="0.2">
      <c r="A125" s="40"/>
    </row>
    <row r="126" spans="1:1" ht="12.75" customHeight="1" x14ac:dyDescent="0.2">
      <c r="A126" s="40"/>
    </row>
    <row r="127" spans="1:1" ht="12.75" customHeight="1" x14ac:dyDescent="0.2">
      <c r="A127" s="40"/>
    </row>
    <row r="128" spans="1:1" ht="12.75" customHeight="1" x14ac:dyDescent="0.2">
      <c r="A128" s="40"/>
    </row>
    <row r="129" spans="1:1" ht="12.75" customHeight="1" x14ac:dyDescent="0.2">
      <c r="A129" s="40"/>
    </row>
    <row r="130" spans="1:1" ht="12.75" customHeight="1" x14ac:dyDescent="0.2">
      <c r="A130" s="40"/>
    </row>
    <row r="131" spans="1:1" ht="12.75" customHeight="1" x14ac:dyDescent="0.2">
      <c r="A131" s="40"/>
    </row>
    <row r="132" spans="1:1" ht="12.75" customHeight="1" x14ac:dyDescent="0.2">
      <c r="A132" s="40"/>
    </row>
    <row r="133" spans="1:1" ht="12.75" customHeight="1" x14ac:dyDescent="0.2">
      <c r="A133" s="40"/>
    </row>
    <row r="134" spans="1:1" ht="12.75" customHeight="1" x14ac:dyDescent="0.2">
      <c r="A134" s="40"/>
    </row>
    <row r="135" spans="1:1" ht="12.75" customHeight="1" x14ac:dyDescent="0.2">
      <c r="A135" s="40"/>
    </row>
    <row r="136" spans="1:1" ht="12.75" customHeight="1" x14ac:dyDescent="0.2">
      <c r="A136" s="40"/>
    </row>
    <row r="137" spans="1:1" ht="12.75" customHeight="1" x14ac:dyDescent="0.2">
      <c r="A137" s="40"/>
    </row>
    <row r="138" spans="1:1" ht="12.75" customHeight="1" x14ac:dyDescent="0.2">
      <c r="A138" s="40"/>
    </row>
    <row r="139" spans="1:1" ht="12.75" customHeight="1" x14ac:dyDescent="0.2">
      <c r="A139" s="40"/>
    </row>
    <row r="140" spans="1:1" ht="12.75" customHeight="1" x14ac:dyDescent="0.2">
      <c r="A140" s="40"/>
    </row>
    <row r="141" spans="1:1" ht="12.75" customHeight="1" x14ac:dyDescent="0.2">
      <c r="A141" s="40"/>
    </row>
    <row r="142" spans="1:1" ht="12.75" customHeight="1" x14ac:dyDescent="0.2">
      <c r="A142" s="40"/>
    </row>
    <row r="143" spans="1:1" ht="12.75" customHeight="1" x14ac:dyDescent="0.2">
      <c r="A143" s="40"/>
    </row>
    <row r="144" spans="1:1" ht="12.75" customHeight="1" x14ac:dyDescent="0.2">
      <c r="A144" s="40"/>
    </row>
    <row r="145" spans="1:1" ht="12.75" customHeight="1" x14ac:dyDescent="0.2">
      <c r="A145" s="40"/>
    </row>
    <row r="146" spans="1:1" ht="12.75" customHeight="1" x14ac:dyDescent="0.2">
      <c r="A146" s="40"/>
    </row>
    <row r="147" spans="1:1" ht="12.75" customHeight="1" x14ac:dyDescent="0.2">
      <c r="A147" s="40"/>
    </row>
    <row r="148" spans="1:1" ht="12.75" customHeight="1" x14ac:dyDescent="0.2">
      <c r="A148" s="40"/>
    </row>
    <row r="149" spans="1:1" ht="12.75" customHeight="1" x14ac:dyDescent="0.2">
      <c r="A149" s="40"/>
    </row>
    <row r="150" spans="1:1" ht="12.75" customHeight="1" x14ac:dyDescent="0.2">
      <c r="A150" s="40"/>
    </row>
    <row r="151" spans="1:1" ht="12.75" customHeight="1" x14ac:dyDescent="0.2">
      <c r="A151" s="40"/>
    </row>
    <row r="152" spans="1:1" ht="12.75" customHeight="1" x14ac:dyDescent="0.2">
      <c r="A152" s="40"/>
    </row>
    <row r="153" spans="1:1" ht="12.75" customHeight="1" x14ac:dyDescent="0.2">
      <c r="A153" s="40"/>
    </row>
    <row r="154" spans="1:1" ht="12.75" customHeight="1" x14ac:dyDescent="0.2">
      <c r="A154" s="40"/>
    </row>
    <row r="155" spans="1:1" ht="12.75" customHeight="1" x14ac:dyDescent="0.2">
      <c r="A155" s="40"/>
    </row>
    <row r="156" spans="1:1" ht="12.75" customHeight="1" x14ac:dyDescent="0.2">
      <c r="A156" s="40"/>
    </row>
    <row r="157" spans="1:1" ht="12.75" customHeight="1" x14ac:dyDescent="0.2">
      <c r="A157" s="40"/>
    </row>
    <row r="158" spans="1:1" ht="12.75" customHeight="1" x14ac:dyDescent="0.2">
      <c r="A158" s="40"/>
    </row>
    <row r="159" spans="1:1" ht="12.75" customHeight="1" x14ac:dyDescent="0.2">
      <c r="A159" s="40"/>
    </row>
    <row r="160" spans="1:1" ht="12.75" customHeight="1" x14ac:dyDescent="0.2">
      <c r="A160" s="40"/>
    </row>
    <row r="161" spans="1:1" ht="12.75" customHeight="1" x14ac:dyDescent="0.2">
      <c r="A161" s="40"/>
    </row>
    <row r="162" spans="1:1" ht="12.75" customHeight="1" x14ac:dyDescent="0.2">
      <c r="A162" s="40"/>
    </row>
    <row r="163" spans="1:1" ht="12.75" customHeight="1" x14ac:dyDescent="0.2">
      <c r="A163" s="40"/>
    </row>
    <row r="164" spans="1:1" ht="12.75" customHeight="1" x14ac:dyDescent="0.2">
      <c r="A164" s="40"/>
    </row>
    <row r="165" spans="1:1" ht="12.75" customHeight="1" x14ac:dyDescent="0.2">
      <c r="A165" s="40"/>
    </row>
    <row r="166" spans="1:1" ht="12.75" customHeight="1" x14ac:dyDescent="0.2">
      <c r="A166" s="40"/>
    </row>
    <row r="167" spans="1:1" ht="12.75" customHeight="1" x14ac:dyDescent="0.2">
      <c r="A167" s="40"/>
    </row>
    <row r="168" spans="1:1" ht="12.75" customHeight="1" x14ac:dyDescent="0.2">
      <c r="A168" s="40"/>
    </row>
    <row r="169" spans="1:1" ht="12.75" customHeight="1" x14ac:dyDescent="0.2">
      <c r="A169" s="40"/>
    </row>
    <row r="170" spans="1:1" ht="12.75" customHeight="1" x14ac:dyDescent="0.2">
      <c r="A170" s="40"/>
    </row>
    <row r="171" spans="1:1" ht="12.75" customHeight="1" x14ac:dyDescent="0.2">
      <c r="A171" s="40"/>
    </row>
    <row r="172" spans="1:1" ht="12.75" customHeight="1" x14ac:dyDescent="0.2">
      <c r="A172" s="40"/>
    </row>
    <row r="173" spans="1:1" ht="12.75" customHeight="1" x14ac:dyDescent="0.2">
      <c r="A173" s="40"/>
    </row>
    <row r="174" spans="1:1" ht="12.75" customHeight="1" x14ac:dyDescent="0.2">
      <c r="A174" s="40"/>
    </row>
    <row r="175" spans="1:1" ht="12.75" customHeight="1" x14ac:dyDescent="0.2">
      <c r="A175" s="40"/>
    </row>
    <row r="176" spans="1:1" ht="12.75" customHeight="1" x14ac:dyDescent="0.2">
      <c r="A176" s="40"/>
    </row>
    <row r="177" spans="1:1" ht="12.75" customHeight="1" x14ac:dyDescent="0.2">
      <c r="A177" s="40"/>
    </row>
    <row r="178" spans="1:1" ht="12.75" customHeight="1" x14ac:dyDescent="0.2">
      <c r="A178" s="40"/>
    </row>
    <row r="179" spans="1:1" ht="12.75" customHeight="1" x14ac:dyDescent="0.2">
      <c r="A179" s="40"/>
    </row>
    <row r="180" spans="1:1" ht="12.75" customHeight="1" x14ac:dyDescent="0.2">
      <c r="A180" s="40"/>
    </row>
    <row r="181" spans="1:1" ht="12.75" customHeight="1" x14ac:dyDescent="0.2">
      <c r="A181" s="40"/>
    </row>
    <row r="182" spans="1:1" ht="12.75" customHeight="1" x14ac:dyDescent="0.2">
      <c r="A182" s="40"/>
    </row>
    <row r="183" spans="1:1" ht="12.75" customHeight="1" x14ac:dyDescent="0.2">
      <c r="A183" s="40"/>
    </row>
    <row r="184" spans="1:1" ht="12.75" customHeight="1" x14ac:dyDescent="0.2">
      <c r="A184" s="40"/>
    </row>
    <row r="185" spans="1:1" ht="12.75" customHeight="1" x14ac:dyDescent="0.2">
      <c r="A185" s="40"/>
    </row>
    <row r="186" spans="1:1" ht="12.75" customHeight="1" x14ac:dyDescent="0.2">
      <c r="A186" s="40"/>
    </row>
    <row r="187" spans="1:1" ht="12.75" customHeight="1" x14ac:dyDescent="0.2">
      <c r="A187" s="40"/>
    </row>
    <row r="188" spans="1:1" ht="12.75" customHeight="1" x14ac:dyDescent="0.2">
      <c r="A188" s="40"/>
    </row>
    <row r="189" spans="1:1" ht="12.75" customHeight="1" x14ac:dyDescent="0.2">
      <c r="A189" s="40"/>
    </row>
    <row r="190" spans="1:1" ht="12.75" customHeight="1" x14ac:dyDescent="0.2">
      <c r="A190" s="40"/>
    </row>
    <row r="191" spans="1:1" ht="12.75" customHeight="1" x14ac:dyDescent="0.2">
      <c r="A191" s="40"/>
    </row>
    <row r="192" spans="1:1" ht="12.75" customHeight="1" x14ac:dyDescent="0.2">
      <c r="A192" s="40"/>
    </row>
    <row r="193" spans="1:1" ht="12.75" customHeight="1" x14ac:dyDescent="0.2">
      <c r="A193" s="40"/>
    </row>
    <row r="194" spans="1:1" ht="12.75" customHeight="1" x14ac:dyDescent="0.2">
      <c r="A194" s="40"/>
    </row>
    <row r="195" spans="1:1" ht="12.75" customHeight="1" x14ac:dyDescent="0.2">
      <c r="A195" s="40"/>
    </row>
    <row r="196" spans="1:1" ht="12.75" customHeight="1" x14ac:dyDescent="0.2">
      <c r="A196" s="40"/>
    </row>
    <row r="197" spans="1:1" ht="12.75" customHeight="1" x14ac:dyDescent="0.2">
      <c r="A197" s="40"/>
    </row>
    <row r="198" spans="1:1" ht="12.75" customHeight="1" x14ac:dyDescent="0.2">
      <c r="A198" s="40"/>
    </row>
    <row r="199" spans="1:1" ht="12.75" customHeight="1" x14ac:dyDescent="0.2">
      <c r="A199" s="40"/>
    </row>
    <row r="200" spans="1:1" ht="12.75" customHeight="1" x14ac:dyDescent="0.2">
      <c r="A200" s="40"/>
    </row>
    <row r="201" spans="1:1" ht="12.75" customHeight="1" x14ac:dyDescent="0.2">
      <c r="A201" s="40"/>
    </row>
    <row r="202" spans="1:1" ht="12.75" customHeight="1" x14ac:dyDescent="0.2">
      <c r="A202" s="40"/>
    </row>
    <row r="203" spans="1:1" ht="12.75" customHeight="1" x14ac:dyDescent="0.2">
      <c r="A203" s="40"/>
    </row>
    <row r="204" spans="1:1" ht="12.75" customHeight="1" x14ac:dyDescent="0.2">
      <c r="A204" s="40"/>
    </row>
    <row r="205" spans="1:1" ht="12.75" customHeight="1" x14ac:dyDescent="0.2">
      <c r="A205" s="40"/>
    </row>
    <row r="206" spans="1:1" ht="12.75" customHeight="1" x14ac:dyDescent="0.2">
      <c r="A206" s="40"/>
    </row>
    <row r="207" spans="1:1" ht="12.75" customHeight="1" x14ac:dyDescent="0.2">
      <c r="A207" s="40"/>
    </row>
    <row r="208" spans="1:1" ht="12.75" customHeight="1" x14ac:dyDescent="0.2">
      <c r="A208" s="40"/>
    </row>
    <row r="209" spans="1:1" ht="12.75" customHeight="1" x14ac:dyDescent="0.2">
      <c r="A209" s="40"/>
    </row>
    <row r="210" spans="1:1" ht="12.75" customHeight="1" x14ac:dyDescent="0.2">
      <c r="A210" s="40"/>
    </row>
    <row r="211" spans="1:1" ht="12.75" customHeight="1" x14ac:dyDescent="0.2">
      <c r="A211" s="40"/>
    </row>
    <row r="212" spans="1:1" ht="12.75" customHeight="1" x14ac:dyDescent="0.2">
      <c r="A212" s="40"/>
    </row>
    <row r="213" spans="1:1" ht="12.75" customHeight="1" x14ac:dyDescent="0.2">
      <c r="A213" s="40"/>
    </row>
    <row r="214" spans="1:1" ht="12.75" customHeight="1" x14ac:dyDescent="0.2">
      <c r="A214" s="40"/>
    </row>
    <row r="215" spans="1:1" ht="12.75" customHeight="1" x14ac:dyDescent="0.2">
      <c r="A215" s="40"/>
    </row>
    <row r="216" spans="1:1" ht="12.75" customHeight="1" x14ac:dyDescent="0.2">
      <c r="A216" s="40"/>
    </row>
    <row r="217" spans="1:1" ht="12.75" customHeight="1" x14ac:dyDescent="0.2">
      <c r="A217" s="40"/>
    </row>
    <row r="218" spans="1:1" ht="12.75" customHeight="1" x14ac:dyDescent="0.2">
      <c r="A218" s="40"/>
    </row>
    <row r="219" spans="1:1" ht="12.75" customHeight="1" x14ac:dyDescent="0.2">
      <c r="A219" s="40"/>
    </row>
    <row r="220" spans="1:1" ht="12.75" customHeight="1" x14ac:dyDescent="0.2">
      <c r="A220" s="40"/>
    </row>
    <row r="221" spans="1:1" ht="12.75" customHeight="1" x14ac:dyDescent="0.2">
      <c r="A221" s="40"/>
    </row>
    <row r="222" spans="1:1" ht="12.75" customHeight="1" x14ac:dyDescent="0.2">
      <c r="A222" s="40"/>
    </row>
    <row r="223" spans="1:1" ht="12.75" customHeight="1" x14ac:dyDescent="0.2">
      <c r="A223" s="40"/>
    </row>
    <row r="224" spans="1:1" ht="12.75" customHeight="1" x14ac:dyDescent="0.2">
      <c r="A224" s="40"/>
    </row>
    <row r="225" spans="1:1" ht="12.75" customHeight="1" x14ac:dyDescent="0.2">
      <c r="A225" s="40"/>
    </row>
    <row r="226" spans="1:1" ht="12.75" customHeight="1" x14ac:dyDescent="0.2">
      <c r="A226" s="40"/>
    </row>
    <row r="227" spans="1:1" ht="12.75" customHeight="1" x14ac:dyDescent="0.2">
      <c r="A227" s="40"/>
    </row>
    <row r="228" spans="1:1" ht="12.75" customHeight="1" x14ac:dyDescent="0.2">
      <c r="A228" s="40"/>
    </row>
    <row r="229" spans="1:1" ht="12.75" customHeight="1" x14ac:dyDescent="0.2">
      <c r="A229" s="40"/>
    </row>
    <row r="230" spans="1:1" ht="12.75" customHeight="1" x14ac:dyDescent="0.2">
      <c r="A230" s="40"/>
    </row>
    <row r="231" spans="1:1" ht="12.75" customHeight="1" x14ac:dyDescent="0.2">
      <c r="A231" s="40"/>
    </row>
    <row r="232" spans="1:1" ht="12.75" customHeight="1" x14ac:dyDescent="0.2">
      <c r="A232" s="40"/>
    </row>
    <row r="233" spans="1:1" ht="12.75" customHeight="1" x14ac:dyDescent="0.2">
      <c r="A233" s="40"/>
    </row>
    <row r="234" spans="1:1" ht="12.75" customHeight="1" x14ac:dyDescent="0.2">
      <c r="A234" s="40"/>
    </row>
    <row r="235" spans="1:1" ht="12.75" customHeight="1" x14ac:dyDescent="0.2">
      <c r="A235" s="40"/>
    </row>
    <row r="236" spans="1:1" ht="12.75" customHeight="1" x14ac:dyDescent="0.2">
      <c r="A236" s="40"/>
    </row>
    <row r="237" spans="1:1" ht="12.75" customHeight="1" x14ac:dyDescent="0.2">
      <c r="A237" s="40"/>
    </row>
    <row r="238" spans="1:1" ht="12.75" customHeight="1" x14ac:dyDescent="0.2">
      <c r="A238" s="40"/>
    </row>
    <row r="239" spans="1:1" ht="12.75" customHeight="1" x14ac:dyDescent="0.2">
      <c r="A239" s="40"/>
    </row>
    <row r="240" spans="1:1" ht="12.75" customHeight="1" x14ac:dyDescent="0.2">
      <c r="A240" s="40"/>
    </row>
    <row r="241" spans="1:1" ht="12.75" customHeight="1" x14ac:dyDescent="0.2">
      <c r="A241" s="40"/>
    </row>
    <row r="242" spans="1:1" ht="12.75" customHeight="1" x14ac:dyDescent="0.2">
      <c r="A242" s="40"/>
    </row>
    <row r="243" spans="1:1" ht="12.75" customHeight="1" x14ac:dyDescent="0.2">
      <c r="A243" s="40"/>
    </row>
    <row r="244" spans="1:1" ht="12.75" customHeight="1" x14ac:dyDescent="0.2">
      <c r="A244" s="40"/>
    </row>
    <row r="245" spans="1:1" ht="12.75" customHeight="1" x14ac:dyDescent="0.2">
      <c r="A245" s="40"/>
    </row>
    <row r="246" spans="1:1" ht="12.75" customHeight="1" x14ac:dyDescent="0.2">
      <c r="A246" s="40"/>
    </row>
    <row r="247" spans="1:1" ht="12.75" customHeight="1" x14ac:dyDescent="0.2">
      <c r="A247" s="40"/>
    </row>
    <row r="248" spans="1:1" ht="12.75" customHeight="1" x14ac:dyDescent="0.2">
      <c r="A248" s="40"/>
    </row>
    <row r="249" spans="1:1" ht="12.75" customHeight="1" x14ac:dyDescent="0.2">
      <c r="A249" s="40"/>
    </row>
    <row r="250" spans="1:1" ht="12.75" customHeight="1" x14ac:dyDescent="0.2">
      <c r="A250" s="40"/>
    </row>
    <row r="251" spans="1:1" ht="12.75" customHeight="1" x14ac:dyDescent="0.2">
      <c r="A251" s="40"/>
    </row>
    <row r="252" spans="1:1" ht="12.75" customHeight="1" x14ac:dyDescent="0.2">
      <c r="A252" s="40"/>
    </row>
    <row r="253" spans="1:1" ht="12.75" customHeight="1" x14ac:dyDescent="0.2">
      <c r="A253" s="40"/>
    </row>
    <row r="254" spans="1:1" ht="12.75" customHeight="1" x14ac:dyDescent="0.2">
      <c r="A254" s="40"/>
    </row>
    <row r="255" spans="1:1" ht="12.75" customHeight="1" x14ac:dyDescent="0.2">
      <c r="A255" s="40"/>
    </row>
    <row r="256" spans="1:1" ht="12.75" customHeight="1" x14ac:dyDescent="0.2">
      <c r="A256" s="40"/>
    </row>
    <row r="257" spans="1:1" ht="12.75" customHeight="1" x14ac:dyDescent="0.2">
      <c r="A257" s="40"/>
    </row>
    <row r="258" spans="1:1" ht="12.75" customHeight="1" x14ac:dyDescent="0.2">
      <c r="A258" s="40"/>
    </row>
    <row r="259" spans="1:1" ht="12.75" customHeight="1" x14ac:dyDescent="0.2">
      <c r="A259" s="40"/>
    </row>
    <row r="260" spans="1:1" ht="12.75" customHeight="1" x14ac:dyDescent="0.2">
      <c r="A260" s="40"/>
    </row>
    <row r="261" spans="1:1" ht="12.75" customHeight="1" x14ac:dyDescent="0.2">
      <c r="A261" s="40"/>
    </row>
    <row r="262" spans="1:1" ht="12.75" customHeight="1" x14ac:dyDescent="0.2">
      <c r="A262" s="40"/>
    </row>
    <row r="263" spans="1:1" ht="12.75" customHeight="1" x14ac:dyDescent="0.2">
      <c r="A263" s="40"/>
    </row>
    <row r="264" spans="1:1" ht="12.75" customHeight="1" x14ac:dyDescent="0.2">
      <c r="A264" s="40"/>
    </row>
    <row r="265" spans="1:1" ht="12.75" customHeight="1" x14ac:dyDescent="0.2">
      <c r="A265" s="40"/>
    </row>
    <row r="266" spans="1:1" ht="12.75" customHeight="1" x14ac:dyDescent="0.2">
      <c r="A266" s="40"/>
    </row>
    <row r="267" spans="1:1" ht="12.75" customHeight="1" x14ac:dyDescent="0.2">
      <c r="A267" s="40"/>
    </row>
    <row r="268" spans="1:1" ht="12.75" customHeight="1" x14ac:dyDescent="0.2">
      <c r="A268" s="40"/>
    </row>
    <row r="269" spans="1:1" ht="12.75" customHeight="1" x14ac:dyDescent="0.2">
      <c r="A269" s="40"/>
    </row>
    <row r="270" spans="1:1" ht="12.75" customHeight="1" x14ac:dyDescent="0.2">
      <c r="A270" s="40"/>
    </row>
    <row r="271" spans="1:1" ht="12.75" customHeight="1" x14ac:dyDescent="0.2">
      <c r="A271" s="40"/>
    </row>
    <row r="272" spans="1:1" ht="12.75" customHeight="1" x14ac:dyDescent="0.2">
      <c r="A272" s="40"/>
    </row>
    <row r="273" spans="1:1" ht="12.75" customHeight="1" x14ac:dyDescent="0.2">
      <c r="A273" s="40"/>
    </row>
    <row r="274" spans="1:1" ht="12.75" customHeight="1" x14ac:dyDescent="0.2">
      <c r="A274" s="40"/>
    </row>
    <row r="275" spans="1:1" ht="12.75" customHeight="1" x14ac:dyDescent="0.2">
      <c r="A275" s="40"/>
    </row>
    <row r="276" spans="1:1" ht="12.75" customHeight="1" x14ac:dyDescent="0.2">
      <c r="A276" s="40"/>
    </row>
    <row r="277" spans="1:1" ht="12.75" customHeight="1" x14ac:dyDescent="0.2">
      <c r="A277" s="40"/>
    </row>
    <row r="278" spans="1:1" ht="12.75" customHeight="1" x14ac:dyDescent="0.2">
      <c r="A278" s="40"/>
    </row>
    <row r="279" spans="1:1" ht="12.75" customHeight="1" x14ac:dyDescent="0.2">
      <c r="A279" s="40"/>
    </row>
    <row r="280" spans="1:1" ht="12.75" customHeight="1" x14ac:dyDescent="0.2">
      <c r="A280" s="40"/>
    </row>
    <row r="281" spans="1:1" ht="12.75" customHeight="1" x14ac:dyDescent="0.2">
      <c r="A281" s="40"/>
    </row>
    <row r="282" spans="1:1" ht="12.75" customHeight="1" x14ac:dyDescent="0.2">
      <c r="A282" s="40"/>
    </row>
    <row r="283" spans="1:1" ht="12.75" customHeight="1" x14ac:dyDescent="0.2">
      <c r="A283" s="40"/>
    </row>
    <row r="284" spans="1:1" ht="12.75" customHeight="1" x14ac:dyDescent="0.2">
      <c r="A284" s="40"/>
    </row>
    <row r="285" spans="1:1" ht="12.75" customHeight="1" x14ac:dyDescent="0.2">
      <c r="A285" s="40"/>
    </row>
    <row r="286" spans="1:1" ht="12.75" customHeight="1" x14ac:dyDescent="0.2">
      <c r="A286" s="40"/>
    </row>
    <row r="287" spans="1:1" ht="12.75" customHeight="1" x14ac:dyDescent="0.2">
      <c r="A287" s="40"/>
    </row>
    <row r="288" spans="1:1" ht="12.75" customHeight="1" x14ac:dyDescent="0.2">
      <c r="A288" s="40"/>
    </row>
    <row r="289" spans="1:1" ht="12.75" customHeight="1" x14ac:dyDescent="0.2">
      <c r="A289" s="40"/>
    </row>
    <row r="290" spans="1:1" ht="12.75" customHeight="1" x14ac:dyDescent="0.2">
      <c r="A290" s="40"/>
    </row>
    <row r="291" spans="1:1" ht="12.75" customHeight="1" x14ac:dyDescent="0.2">
      <c r="A291" s="40"/>
    </row>
    <row r="292" spans="1:1" ht="12.75" customHeight="1" x14ac:dyDescent="0.2">
      <c r="A292" s="40"/>
    </row>
    <row r="293" spans="1:1" ht="12.75" customHeight="1" x14ac:dyDescent="0.2">
      <c r="A293" s="40"/>
    </row>
    <row r="294" spans="1:1" ht="12.75" customHeight="1" x14ac:dyDescent="0.2">
      <c r="A294" s="40"/>
    </row>
    <row r="295" spans="1:1" ht="12.75" customHeight="1" x14ac:dyDescent="0.2">
      <c r="A295" s="40"/>
    </row>
    <row r="296" spans="1:1" ht="12.75" customHeight="1" x14ac:dyDescent="0.2">
      <c r="A296" s="40"/>
    </row>
    <row r="297" spans="1:1" ht="12.75" customHeight="1" x14ac:dyDescent="0.2">
      <c r="A297" s="40"/>
    </row>
    <row r="298" spans="1:1" ht="12.75" customHeight="1" x14ac:dyDescent="0.2">
      <c r="A298" s="40"/>
    </row>
    <row r="299" spans="1:1" ht="12.75" customHeight="1" x14ac:dyDescent="0.2">
      <c r="A299" s="40"/>
    </row>
    <row r="300" spans="1:1" ht="12.75" customHeight="1" x14ac:dyDescent="0.2">
      <c r="A300" s="40"/>
    </row>
    <row r="301" spans="1:1" ht="12.75" customHeight="1" x14ac:dyDescent="0.2">
      <c r="A301" s="40"/>
    </row>
    <row r="302" spans="1:1" ht="12.75" customHeight="1" x14ac:dyDescent="0.2">
      <c r="A302" s="40"/>
    </row>
    <row r="303" spans="1:1" ht="12.75" customHeight="1" x14ac:dyDescent="0.2">
      <c r="A303" s="40"/>
    </row>
    <row r="304" spans="1:1" ht="12.75" customHeight="1" x14ac:dyDescent="0.2">
      <c r="A304" s="40"/>
    </row>
    <row r="305" spans="1:1" ht="12.75" customHeight="1" x14ac:dyDescent="0.2">
      <c r="A305" s="40"/>
    </row>
    <row r="306" spans="1:1" ht="12.75" customHeight="1" x14ac:dyDescent="0.2">
      <c r="A306" s="40"/>
    </row>
    <row r="307" spans="1:1" ht="12.75" customHeight="1" x14ac:dyDescent="0.2">
      <c r="A307" s="40"/>
    </row>
    <row r="308" spans="1:1" ht="12.75" customHeight="1" x14ac:dyDescent="0.2">
      <c r="A308" s="40"/>
    </row>
    <row r="309" spans="1:1" ht="12.75" customHeight="1" x14ac:dyDescent="0.2">
      <c r="A309" s="40"/>
    </row>
    <row r="310" spans="1:1" ht="12.75" customHeight="1" x14ac:dyDescent="0.2">
      <c r="A310" s="40"/>
    </row>
    <row r="311" spans="1:1" ht="12.75" customHeight="1" x14ac:dyDescent="0.2">
      <c r="A311" s="40"/>
    </row>
    <row r="312" spans="1:1" ht="12.75" customHeight="1" x14ac:dyDescent="0.2">
      <c r="A312" s="40"/>
    </row>
    <row r="313" spans="1:1" ht="12.75" customHeight="1" x14ac:dyDescent="0.2">
      <c r="A313" s="40"/>
    </row>
    <row r="314" spans="1:1" ht="12.75" customHeight="1" x14ac:dyDescent="0.2">
      <c r="A314" s="40"/>
    </row>
    <row r="315" spans="1:1" ht="12.75" customHeight="1" x14ac:dyDescent="0.2">
      <c r="A315" s="40"/>
    </row>
    <row r="316" spans="1:1" ht="12.75" customHeight="1" x14ac:dyDescent="0.2">
      <c r="A316" s="40"/>
    </row>
    <row r="317" spans="1:1" ht="12.75" customHeight="1" x14ac:dyDescent="0.2">
      <c r="A317" s="40"/>
    </row>
    <row r="318" spans="1:1" ht="12.75" customHeight="1" x14ac:dyDescent="0.2">
      <c r="A318" s="40"/>
    </row>
    <row r="319" spans="1:1" ht="12.75" customHeight="1" x14ac:dyDescent="0.2">
      <c r="A319" s="40"/>
    </row>
    <row r="320" spans="1:1" ht="12.75" customHeight="1" x14ac:dyDescent="0.2">
      <c r="A320" s="40"/>
    </row>
    <row r="321" spans="1:1" ht="12.75" customHeight="1" x14ac:dyDescent="0.2">
      <c r="A321" s="40"/>
    </row>
    <row r="322" spans="1:1" ht="12.75" customHeight="1" x14ac:dyDescent="0.2">
      <c r="A322" s="40"/>
    </row>
    <row r="323" spans="1:1" ht="12.75" customHeight="1" x14ac:dyDescent="0.2">
      <c r="A323" s="40"/>
    </row>
    <row r="324" spans="1:1" ht="12.75" customHeight="1" x14ac:dyDescent="0.2">
      <c r="A324" s="40"/>
    </row>
    <row r="325" spans="1:1" ht="12.75" customHeight="1" x14ac:dyDescent="0.2">
      <c r="A325" s="40"/>
    </row>
    <row r="326" spans="1:1" ht="12.75" customHeight="1" x14ac:dyDescent="0.2">
      <c r="A326" s="40"/>
    </row>
    <row r="327" spans="1:1" ht="12.75" customHeight="1" x14ac:dyDescent="0.2">
      <c r="A327" s="40"/>
    </row>
    <row r="328" spans="1:1" ht="12.75" customHeight="1" x14ac:dyDescent="0.2">
      <c r="A328" s="40"/>
    </row>
    <row r="329" spans="1:1" ht="12.75" customHeight="1" x14ac:dyDescent="0.2">
      <c r="A329" s="40"/>
    </row>
    <row r="330" spans="1:1" ht="12.75" customHeight="1" x14ac:dyDescent="0.2">
      <c r="A330" s="40"/>
    </row>
    <row r="331" spans="1:1" ht="12.75" customHeight="1" x14ac:dyDescent="0.2">
      <c r="A331" s="40"/>
    </row>
    <row r="332" spans="1:1" ht="12.75" customHeight="1" x14ac:dyDescent="0.2">
      <c r="A332" s="40"/>
    </row>
    <row r="333" spans="1:1" ht="12.75" customHeight="1" x14ac:dyDescent="0.2">
      <c r="A333" s="40"/>
    </row>
    <row r="334" spans="1:1" ht="12.75" customHeight="1" x14ac:dyDescent="0.2">
      <c r="A334" s="40"/>
    </row>
    <row r="335" spans="1:1" ht="12.75" customHeight="1" x14ac:dyDescent="0.2">
      <c r="A335" s="40"/>
    </row>
    <row r="336" spans="1:1" ht="12.75" customHeight="1" x14ac:dyDescent="0.2">
      <c r="A336" s="40"/>
    </row>
    <row r="337" spans="1:1" ht="12.75" customHeight="1" x14ac:dyDescent="0.2">
      <c r="A337" s="40"/>
    </row>
    <row r="338" spans="1:1" ht="12.75" customHeight="1" x14ac:dyDescent="0.2">
      <c r="A338" s="40"/>
    </row>
    <row r="339" spans="1:1" ht="12.75" customHeight="1" x14ac:dyDescent="0.2">
      <c r="A339" s="40"/>
    </row>
    <row r="340" spans="1:1" ht="12.75" customHeight="1" x14ac:dyDescent="0.2">
      <c r="A340" s="40"/>
    </row>
    <row r="341" spans="1:1" ht="12.75" customHeight="1" x14ac:dyDescent="0.2">
      <c r="A341" s="40"/>
    </row>
    <row r="342" spans="1:1" ht="12.75" customHeight="1" x14ac:dyDescent="0.2">
      <c r="A342" s="40"/>
    </row>
    <row r="343" spans="1:1" ht="12.75" customHeight="1" x14ac:dyDescent="0.2">
      <c r="A343" s="40"/>
    </row>
    <row r="344" spans="1:1" ht="12.75" customHeight="1" x14ac:dyDescent="0.2">
      <c r="A344" s="40"/>
    </row>
    <row r="345" spans="1:1" ht="12.75" customHeight="1" x14ac:dyDescent="0.2">
      <c r="A345" s="40"/>
    </row>
    <row r="346" spans="1:1" ht="12.75" customHeight="1" x14ac:dyDescent="0.2">
      <c r="A346" s="40"/>
    </row>
    <row r="347" spans="1:1" ht="12.75" customHeight="1" x14ac:dyDescent="0.2">
      <c r="A347" s="40"/>
    </row>
    <row r="348" spans="1:1" ht="12.75" customHeight="1" x14ac:dyDescent="0.2">
      <c r="A348" s="40"/>
    </row>
    <row r="349" spans="1:1" ht="12.75" customHeight="1" x14ac:dyDescent="0.2">
      <c r="A349" s="40"/>
    </row>
    <row r="350" spans="1:1" ht="12.75" customHeight="1" x14ac:dyDescent="0.2">
      <c r="A350" s="40"/>
    </row>
    <row r="351" spans="1:1" ht="12.75" customHeight="1" x14ac:dyDescent="0.2">
      <c r="A351" s="40"/>
    </row>
    <row r="352" spans="1:1" ht="12.75" customHeight="1" x14ac:dyDescent="0.2">
      <c r="A352" s="40"/>
    </row>
    <row r="353" spans="1:1" ht="12.75" customHeight="1" x14ac:dyDescent="0.2">
      <c r="A353" s="40"/>
    </row>
    <row r="354" spans="1:1" ht="12.75" customHeight="1" x14ac:dyDescent="0.2">
      <c r="A354" s="40"/>
    </row>
    <row r="355" spans="1:1" ht="12.75" customHeight="1" x14ac:dyDescent="0.2">
      <c r="A355" s="40"/>
    </row>
    <row r="356" spans="1:1" ht="12.75" customHeight="1" x14ac:dyDescent="0.2">
      <c r="A356" s="40"/>
    </row>
    <row r="357" spans="1:1" ht="12.75" customHeight="1" x14ac:dyDescent="0.2">
      <c r="A357" s="40"/>
    </row>
    <row r="358" spans="1:1" ht="12.75" customHeight="1" x14ac:dyDescent="0.2">
      <c r="A358" s="40"/>
    </row>
    <row r="359" spans="1:1" ht="12.75" customHeight="1" x14ac:dyDescent="0.2">
      <c r="A359" s="40"/>
    </row>
    <row r="360" spans="1:1" ht="12.75" customHeight="1" x14ac:dyDescent="0.2">
      <c r="A360" s="40"/>
    </row>
    <row r="361" spans="1:1" ht="12.75" customHeight="1" x14ac:dyDescent="0.2">
      <c r="A361" s="40"/>
    </row>
    <row r="362" spans="1:1" ht="12.75" customHeight="1" x14ac:dyDescent="0.2">
      <c r="A362" s="40"/>
    </row>
    <row r="363" spans="1:1" ht="12.75" customHeight="1" x14ac:dyDescent="0.2">
      <c r="A363" s="40"/>
    </row>
    <row r="364" spans="1:1" ht="12.75" customHeight="1" x14ac:dyDescent="0.2">
      <c r="A364" s="40"/>
    </row>
    <row r="365" spans="1:1" ht="12.75" customHeight="1" x14ac:dyDescent="0.2">
      <c r="A365" s="40"/>
    </row>
    <row r="366" spans="1:1" ht="12.75" customHeight="1" x14ac:dyDescent="0.2">
      <c r="A366" s="40"/>
    </row>
    <row r="367" spans="1:1" ht="12.75" customHeight="1" x14ac:dyDescent="0.2">
      <c r="A367" s="40"/>
    </row>
    <row r="368" spans="1:1" ht="12.75" customHeight="1" x14ac:dyDescent="0.2">
      <c r="A368" s="40"/>
    </row>
    <row r="369" spans="1:1" ht="12.75" customHeight="1" x14ac:dyDescent="0.2">
      <c r="A369" s="40"/>
    </row>
    <row r="370" spans="1:1" ht="12.75" customHeight="1" x14ac:dyDescent="0.2">
      <c r="A370" s="40"/>
    </row>
    <row r="371" spans="1:1" ht="12.75" customHeight="1" x14ac:dyDescent="0.2">
      <c r="A371" s="40"/>
    </row>
    <row r="372" spans="1:1" ht="12.75" customHeight="1" x14ac:dyDescent="0.2">
      <c r="A372" s="40"/>
    </row>
    <row r="373" spans="1:1" ht="12.75" customHeight="1" x14ac:dyDescent="0.2">
      <c r="A373" s="40"/>
    </row>
    <row r="374" spans="1:1" ht="12.75" customHeight="1" x14ac:dyDescent="0.2">
      <c r="A374" s="40"/>
    </row>
    <row r="375" spans="1:1" ht="12.75" customHeight="1" x14ac:dyDescent="0.2">
      <c r="A375" s="40"/>
    </row>
    <row r="376" spans="1:1" ht="12.75" customHeight="1" x14ac:dyDescent="0.2">
      <c r="A376" s="40"/>
    </row>
    <row r="377" spans="1:1" ht="12.75" customHeight="1" x14ac:dyDescent="0.2">
      <c r="A377" s="40"/>
    </row>
    <row r="378" spans="1:1" ht="12.75" customHeight="1" x14ac:dyDescent="0.2">
      <c r="A378" s="40"/>
    </row>
    <row r="379" spans="1:1" ht="12.75" customHeight="1" x14ac:dyDescent="0.2">
      <c r="A379" s="40"/>
    </row>
    <row r="380" spans="1:1" ht="12.75" customHeight="1" x14ac:dyDescent="0.2">
      <c r="A380" s="40"/>
    </row>
    <row r="381" spans="1:1" ht="12.75" customHeight="1" x14ac:dyDescent="0.2">
      <c r="A381" s="40"/>
    </row>
    <row r="382" spans="1:1" ht="12.75" customHeight="1" x14ac:dyDescent="0.2">
      <c r="A382" s="40"/>
    </row>
    <row r="383" spans="1:1" ht="12.75" customHeight="1" x14ac:dyDescent="0.2">
      <c r="A383" s="40"/>
    </row>
    <row r="384" spans="1:1" ht="12.75" customHeight="1" x14ac:dyDescent="0.2">
      <c r="A384" s="40"/>
    </row>
    <row r="385" spans="1:1" ht="12.75" customHeight="1" x14ac:dyDescent="0.2">
      <c r="A385" s="40"/>
    </row>
    <row r="386" spans="1:1" ht="12.75" customHeight="1" x14ac:dyDescent="0.2">
      <c r="A386" s="40"/>
    </row>
    <row r="387" spans="1:1" ht="12.75" customHeight="1" x14ac:dyDescent="0.2">
      <c r="A387" s="40"/>
    </row>
    <row r="388" spans="1:1" ht="12.75" customHeight="1" x14ac:dyDescent="0.2">
      <c r="A388" s="40"/>
    </row>
    <row r="389" spans="1:1" ht="12.75" customHeight="1" x14ac:dyDescent="0.2">
      <c r="A389" s="40"/>
    </row>
    <row r="390" spans="1:1" ht="12.75" customHeight="1" x14ac:dyDescent="0.2">
      <c r="A390" s="40"/>
    </row>
    <row r="391" spans="1:1" ht="12.75" customHeight="1" x14ac:dyDescent="0.2">
      <c r="A391" s="40"/>
    </row>
    <row r="392" spans="1:1" ht="12.75" customHeight="1" x14ac:dyDescent="0.2">
      <c r="A392" s="40"/>
    </row>
    <row r="393" spans="1:1" ht="12.75" customHeight="1" x14ac:dyDescent="0.2">
      <c r="A393" s="40"/>
    </row>
    <row r="394" spans="1:1" ht="12.75" customHeight="1" x14ac:dyDescent="0.2">
      <c r="A394" s="40"/>
    </row>
    <row r="395" spans="1:1" ht="12.75" customHeight="1" x14ac:dyDescent="0.2">
      <c r="A395" s="40"/>
    </row>
    <row r="396" spans="1:1" ht="12.75" customHeight="1" x14ac:dyDescent="0.2">
      <c r="A396" s="40"/>
    </row>
    <row r="397" spans="1:1" ht="12.75" customHeight="1" x14ac:dyDescent="0.2">
      <c r="A397" s="40"/>
    </row>
    <row r="398" spans="1:1" ht="12.75" customHeight="1" x14ac:dyDescent="0.2">
      <c r="A398" s="40"/>
    </row>
    <row r="399" spans="1:1" ht="12.75" customHeight="1" x14ac:dyDescent="0.2">
      <c r="A399" s="40"/>
    </row>
    <row r="400" spans="1:1" ht="12.75" customHeight="1" x14ac:dyDescent="0.2">
      <c r="A400" s="40"/>
    </row>
    <row r="401" spans="1:1" ht="12.75" customHeight="1" x14ac:dyDescent="0.2">
      <c r="A401" s="40"/>
    </row>
    <row r="402" spans="1:1" ht="12.75" customHeight="1" x14ac:dyDescent="0.2">
      <c r="A402" s="40"/>
    </row>
    <row r="403" spans="1:1" ht="12.75" customHeight="1" x14ac:dyDescent="0.2">
      <c r="A403" s="40"/>
    </row>
    <row r="404" spans="1:1" ht="12.75" customHeight="1" x14ac:dyDescent="0.2">
      <c r="A404" s="40"/>
    </row>
    <row r="405" spans="1:1" ht="12.75" customHeight="1" x14ac:dyDescent="0.2">
      <c r="A405" s="40"/>
    </row>
    <row r="406" spans="1:1" ht="12.75" customHeight="1" x14ac:dyDescent="0.2">
      <c r="A406" s="40"/>
    </row>
    <row r="407" spans="1:1" ht="12.75" customHeight="1" x14ac:dyDescent="0.2">
      <c r="A407" s="40"/>
    </row>
    <row r="408" spans="1:1" ht="12.75" customHeight="1" x14ac:dyDescent="0.2">
      <c r="A408" s="40"/>
    </row>
    <row r="409" spans="1:1" ht="12.75" customHeight="1" x14ac:dyDescent="0.2">
      <c r="A409" s="40"/>
    </row>
    <row r="410" spans="1:1" ht="12.75" customHeight="1" x14ac:dyDescent="0.2">
      <c r="A410" s="40"/>
    </row>
    <row r="411" spans="1:1" ht="12.75" customHeight="1" x14ac:dyDescent="0.2">
      <c r="A411" s="40"/>
    </row>
    <row r="412" spans="1:1" ht="12.75" customHeight="1" x14ac:dyDescent="0.2">
      <c r="A412" s="40"/>
    </row>
    <row r="413" spans="1:1" ht="12.75" customHeight="1" x14ac:dyDescent="0.2">
      <c r="A413" s="40"/>
    </row>
    <row r="414" spans="1:1" ht="12.75" customHeight="1" x14ac:dyDescent="0.2">
      <c r="A414" s="40"/>
    </row>
    <row r="415" spans="1:1" ht="12.75" customHeight="1" x14ac:dyDescent="0.2">
      <c r="A415" s="40"/>
    </row>
    <row r="416" spans="1:1" ht="12.75" customHeight="1" x14ac:dyDescent="0.2">
      <c r="A416" s="40"/>
    </row>
    <row r="417" spans="1:1" ht="12.75" customHeight="1" x14ac:dyDescent="0.2">
      <c r="A417" s="40"/>
    </row>
    <row r="418" spans="1:1" ht="12.75" customHeight="1" x14ac:dyDescent="0.2">
      <c r="A418" s="40"/>
    </row>
    <row r="419" spans="1:1" ht="12.75" customHeight="1" x14ac:dyDescent="0.2">
      <c r="A419" s="40"/>
    </row>
    <row r="420" spans="1:1" ht="12.75" customHeight="1" x14ac:dyDescent="0.2">
      <c r="A420" s="40"/>
    </row>
    <row r="421" spans="1:1" ht="12.75" customHeight="1" x14ac:dyDescent="0.2">
      <c r="A421" s="40"/>
    </row>
    <row r="422" spans="1:1" ht="12.75" customHeight="1" x14ac:dyDescent="0.2">
      <c r="A422" s="40"/>
    </row>
    <row r="423" spans="1:1" ht="12.75" customHeight="1" x14ac:dyDescent="0.2">
      <c r="A423" s="40"/>
    </row>
    <row r="424" spans="1:1" ht="12.75" customHeight="1" x14ac:dyDescent="0.2">
      <c r="A424" s="40"/>
    </row>
    <row r="425" spans="1:1" ht="12.75" customHeight="1" x14ac:dyDescent="0.2">
      <c r="A425" s="40"/>
    </row>
    <row r="426" spans="1:1" ht="12.75" customHeight="1" x14ac:dyDescent="0.2">
      <c r="A426" s="40"/>
    </row>
    <row r="427" spans="1:1" ht="12.75" customHeight="1" x14ac:dyDescent="0.2">
      <c r="A427" s="40"/>
    </row>
    <row r="428" spans="1:1" ht="12.75" customHeight="1" x14ac:dyDescent="0.2">
      <c r="A428" s="40"/>
    </row>
    <row r="429" spans="1:1" ht="12.75" customHeight="1" x14ac:dyDescent="0.2">
      <c r="A429" s="40"/>
    </row>
    <row r="430" spans="1:1" ht="12.75" customHeight="1" x14ac:dyDescent="0.2">
      <c r="A430" s="40"/>
    </row>
    <row r="431" spans="1:1" ht="12.75" customHeight="1" x14ac:dyDescent="0.2">
      <c r="A431" s="40"/>
    </row>
    <row r="432" spans="1:1" ht="12.75" customHeight="1" x14ac:dyDescent="0.2">
      <c r="A432" s="40"/>
    </row>
    <row r="433" spans="1:1" ht="12.75" customHeight="1" x14ac:dyDescent="0.2">
      <c r="A433" s="40"/>
    </row>
    <row r="434" spans="1:1" ht="12.75" customHeight="1" x14ac:dyDescent="0.2">
      <c r="A434" s="40"/>
    </row>
    <row r="435" spans="1:1" ht="12.75" customHeight="1" x14ac:dyDescent="0.2">
      <c r="A435" s="40"/>
    </row>
    <row r="436" spans="1:1" ht="12.75" customHeight="1" x14ac:dyDescent="0.2">
      <c r="A436" s="40"/>
    </row>
    <row r="437" spans="1:1" ht="12.75" customHeight="1" x14ac:dyDescent="0.2">
      <c r="A437" s="40"/>
    </row>
    <row r="438" spans="1:1" ht="12.75" customHeight="1" x14ac:dyDescent="0.2">
      <c r="A438" s="40"/>
    </row>
    <row r="439" spans="1:1" ht="12.75" customHeight="1" x14ac:dyDescent="0.2">
      <c r="A439" s="40"/>
    </row>
    <row r="440" spans="1:1" ht="12.75" customHeight="1" x14ac:dyDescent="0.2">
      <c r="A440" s="40"/>
    </row>
    <row r="441" spans="1:1" ht="12.75" customHeight="1" x14ac:dyDescent="0.2">
      <c r="A441" s="40"/>
    </row>
    <row r="442" spans="1:1" ht="12.75" customHeight="1" x14ac:dyDescent="0.2">
      <c r="A442" s="40"/>
    </row>
    <row r="443" spans="1:1" ht="12.75" customHeight="1" x14ac:dyDescent="0.2">
      <c r="A443" s="40"/>
    </row>
    <row r="444" spans="1:1" ht="12.75" customHeight="1" x14ac:dyDescent="0.2">
      <c r="A444" s="40"/>
    </row>
    <row r="445" spans="1:1" ht="12.75" customHeight="1" x14ac:dyDescent="0.2">
      <c r="A445" s="40"/>
    </row>
    <row r="446" spans="1:1" ht="12.75" customHeight="1" x14ac:dyDescent="0.2">
      <c r="A446" s="40"/>
    </row>
    <row r="447" spans="1:1" ht="12.75" customHeight="1" x14ac:dyDescent="0.2">
      <c r="A447" s="40"/>
    </row>
    <row r="448" spans="1:1" ht="12.75" customHeight="1" x14ac:dyDescent="0.2">
      <c r="A448" s="40"/>
    </row>
    <row r="449" spans="1:1" ht="12.75" customHeight="1" x14ac:dyDescent="0.2">
      <c r="A449" s="40"/>
    </row>
    <row r="450" spans="1:1" ht="12.75" customHeight="1" x14ac:dyDescent="0.2">
      <c r="A450" s="40"/>
    </row>
    <row r="451" spans="1:1" ht="12.75" customHeight="1" x14ac:dyDescent="0.2">
      <c r="A451" s="40"/>
    </row>
    <row r="452" spans="1:1" ht="12.75" customHeight="1" x14ac:dyDescent="0.2">
      <c r="A452" s="40"/>
    </row>
    <row r="453" spans="1:1" ht="12.75" customHeight="1" x14ac:dyDescent="0.2">
      <c r="A453" s="40"/>
    </row>
    <row r="454" spans="1:1" ht="12.75" customHeight="1" x14ac:dyDescent="0.2">
      <c r="A454" s="40"/>
    </row>
    <row r="455" spans="1:1" ht="12.75" customHeight="1" x14ac:dyDescent="0.2">
      <c r="A455" s="40"/>
    </row>
    <row r="456" spans="1:1" ht="12.75" customHeight="1" x14ac:dyDescent="0.2">
      <c r="A456" s="40"/>
    </row>
    <row r="457" spans="1:1" ht="12.75" customHeight="1" x14ac:dyDescent="0.2">
      <c r="A457" s="40"/>
    </row>
    <row r="458" spans="1:1" ht="12.75" customHeight="1" x14ac:dyDescent="0.2">
      <c r="A458" s="40"/>
    </row>
    <row r="459" spans="1:1" ht="12.75" customHeight="1" x14ac:dyDescent="0.2">
      <c r="A459" s="40"/>
    </row>
    <row r="460" spans="1:1" ht="12.75" customHeight="1" x14ac:dyDescent="0.2">
      <c r="A460" s="40"/>
    </row>
    <row r="461" spans="1:1" ht="12.75" customHeight="1" x14ac:dyDescent="0.2">
      <c r="A461" s="40"/>
    </row>
    <row r="462" spans="1:1" ht="12.75" customHeight="1" x14ac:dyDescent="0.2">
      <c r="A462" s="40"/>
    </row>
    <row r="463" spans="1:1" ht="12.75" customHeight="1" x14ac:dyDescent="0.2">
      <c r="A463" s="40"/>
    </row>
    <row r="464" spans="1:1" ht="12.75" customHeight="1" x14ac:dyDescent="0.2">
      <c r="A464" s="40"/>
    </row>
    <row r="465" spans="1:1" ht="12.75" customHeight="1" x14ac:dyDescent="0.2">
      <c r="A465" s="40"/>
    </row>
    <row r="466" spans="1:1" ht="12.75" customHeight="1" x14ac:dyDescent="0.2">
      <c r="A466" s="40"/>
    </row>
    <row r="467" spans="1:1" ht="12.75" customHeight="1" x14ac:dyDescent="0.2">
      <c r="A467" s="40"/>
    </row>
    <row r="468" spans="1:1" ht="12.75" customHeight="1" x14ac:dyDescent="0.2">
      <c r="A468" s="40"/>
    </row>
    <row r="469" spans="1:1" ht="12.75" customHeight="1" x14ac:dyDescent="0.2">
      <c r="A469" s="40"/>
    </row>
    <row r="470" spans="1:1" ht="12.75" customHeight="1" x14ac:dyDescent="0.2">
      <c r="A470" s="40"/>
    </row>
    <row r="471" spans="1:1" ht="12.75" customHeight="1" x14ac:dyDescent="0.2">
      <c r="A471" s="40"/>
    </row>
    <row r="472" spans="1:1" ht="12.75" customHeight="1" x14ac:dyDescent="0.2">
      <c r="A472" s="40"/>
    </row>
    <row r="473" spans="1:1" ht="12.75" customHeight="1" x14ac:dyDescent="0.2">
      <c r="A473" s="40"/>
    </row>
    <row r="474" spans="1:1" ht="12.75" customHeight="1" x14ac:dyDescent="0.2">
      <c r="A474" s="40"/>
    </row>
    <row r="475" spans="1:1" ht="12.75" customHeight="1" x14ac:dyDescent="0.2">
      <c r="A475" s="40"/>
    </row>
    <row r="476" spans="1:1" ht="12.75" customHeight="1" x14ac:dyDescent="0.2">
      <c r="A476" s="40"/>
    </row>
    <row r="477" spans="1:1" ht="12.75" customHeight="1" x14ac:dyDescent="0.2">
      <c r="A477" s="40"/>
    </row>
    <row r="478" spans="1:1" ht="12.75" customHeight="1" x14ac:dyDescent="0.2">
      <c r="A478" s="40"/>
    </row>
    <row r="479" spans="1:1" ht="12.75" customHeight="1" x14ac:dyDescent="0.2">
      <c r="A479" s="40"/>
    </row>
    <row r="480" spans="1:1" ht="12.75" customHeight="1" x14ac:dyDescent="0.2">
      <c r="A480" s="40"/>
    </row>
    <row r="481" spans="1:1" ht="12.75" customHeight="1" x14ac:dyDescent="0.2">
      <c r="A481" s="40"/>
    </row>
    <row r="482" spans="1:1" ht="12.75" customHeight="1" x14ac:dyDescent="0.2">
      <c r="A482" s="40"/>
    </row>
    <row r="483" spans="1:1" ht="12.75" customHeight="1" x14ac:dyDescent="0.2">
      <c r="A483" s="40"/>
    </row>
    <row r="484" spans="1:1" ht="12.75" customHeight="1" x14ac:dyDescent="0.2">
      <c r="A484" s="40"/>
    </row>
    <row r="485" spans="1:1" ht="12.75" customHeight="1" x14ac:dyDescent="0.2">
      <c r="A485" s="40"/>
    </row>
    <row r="486" spans="1:1" ht="12.75" customHeight="1" x14ac:dyDescent="0.2">
      <c r="A486" s="40"/>
    </row>
    <row r="487" spans="1:1" ht="12.75" customHeight="1" x14ac:dyDescent="0.2">
      <c r="A487" s="40"/>
    </row>
    <row r="488" spans="1:1" ht="12.75" customHeight="1" x14ac:dyDescent="0.2">
      <c r="A488" s="40"/>
    </row>
    <row r="489" spans="1:1" ht="12.75" customHeight="1" x14ac:dyDescent="0.2">
      <c r="A489" s="40"/>
    </row>
    <row r="490" spans="1:1" ht="12.75" customHeight="1" x14ac:dyDescent="0.2">
      <c r="A490" s="40"/>
    </row>
    <row r="491" spans="1:1" ht="12.75" customHeight="1" x14ac:dyDescent="0.2">
      <c r="A491" s="40"/>
    </row>
    <row r="492" spans="1:1" ht="12.75" customHeight="1" x14ac:dyDescent="0.2">
      <c r="A492" s="40"/>
    </row>
    <row r="493" spans="1:1" ht="12.75" customHeight="1" x14ac:dyDescent="0.2">
      <c r="A493" s="40"/>
    </row>
    <row r="494" spans="1:1" ht="12.75" customHeight="1" x14ac:dyDescent="0.2">
      <c r="A494" s="40"/>
    </row>
    <row r="495" spans="1:1" ht="12.75" customHeight="1" x14ac:dyDescent="0.2">
      <c r="A495" s="40"/>
    </row>
    <row r="496" spans="1:1" ht="12.75" customHeight="1" x14ac:dyDescent="0.2">
      <c r="A496" s="40"/>
    </row>
    <row r="497" spans="1:1" ht="12.75" customHeight="1" x14ac:dyDescent="0.2">
      <c r="A497" s="40"/>
    </row>
    <row r="498" spans="1:1" ht="12.75" customHeight="1" x14ac:dyDescent="0.2">
      <c r="A498" s="40"/>
    </row>
    <row r="499" spans="1:1" ht="12.75" customHeight="1" x14ac:dyDescent="0.2">
      <c r="A499" s="40"/>
    </row>
    <row r="500" spans="1:1" ht="12.75" customHeight="1" x14ac:dyDescent="0.2">
      <c r="A500" s="40"/>
    </row>
    <row r="501" spans="1:1" ht="12.75" customHeight="1" x14ac:dyDescent="0.2">
      <c r="A501" s="40"/>
    </row>
    <row r="502" spans="1:1" ht="12.75" customHeight="1" x14ac:dyDescent="0.2">
      <c r="A502" s="40"/>
    </row>
    <row r="503" spans="1:1" ht="12.75" customHeight="1" x14ac:dyDescent="0.2">
      <c r="A503" s="40"/>
    </row>
    <row r="504" spans="1:1" ht="12.75" customHeight="1" x14ac:dyDescent="0.2">
      <c r="A504" s="40"/>
    </row>
    <row r="505" spans="1:1" ht="12.75" customHeight="1" x14ac:dyDescent="0.2">
      <c r="A505" s="40"/>
    </row>
    <row r="506" spans="1:1" ht="12.75" customHeight="1" x14ac:dyDescent="0.2">
      <c r="A506" s="40"/>
    </row>
    <row r="507" spans="1:1" ht="12.75" customHeight="1" x14ac:dyDescent="0.2">
      <c r="A507" s="40"/>
    </row>
    <row r="508" spans="1:1" ht="12.75" customHeight="1" x14ac:dyDescent="0.2">
      <c r="A508" s="40"/>
    </row>
    <row r="509" spans="1:1" ht="12.75" customHeight="1" x14ac:dyDescent="0.2">
      <c r="A509" s="40"/>
    </row>
    <row r="510" spans="1:1" ht="12.75" customHeight="1" x14ac:dyDescent="0.2">
      <c r="A510" s="40"/>
    </row>
    <row r="511" spans="1:1" ht="12.75" customHeight="1" x14ac:dyDescent="0.2">
      <c r="A511" s="40"/>
    </row>
    <row r="512" spans="1:1" ht="12.75" customHeight="1" x14ac:dyDescent="0.2">
      <c r="A512" s="40"/>
    </row>
    <row r="513" spans="1:1" ht="12.75" customHeight="1" x14ac:dyDescent="0.2">
      <c r="A513" s="40"/>
    </row>
    <row r="514" spans="1:1" ht="12.75" customHeight="1" x14ac:dyDescent="0.2">
      <c r="A514" s="40"/>
    </row>
    <row r="515" spans="1:1" ht="12.75" customHeight="1" x14ac:dyDescent="0.2">
      <c r="A515" s="40"/>
    </row>
    <row r="516" spans="1:1" ht="12.75" customHeight="1" x14ac:dyDescent="0.2">
      <c r="A516" s="40"/>
    </row>
    <row r="517" spans="1:1" ht="12.75" customHeight="1" x14ac:dyDescent="0.2">
      <c r="A517" s="40"/>
    </row>
    <row r="518" spans="1:1" ht="12.75" customHeight="1" x14ac:dyDescent="0.2">
      <c r="A518" s="40"/>
    </row>
    <row r="519" spans="1:1" ht="12.75" customHeight="1" x14ac:dyDescent="0.2">
      <c r="A519" s="40"/>
    </row>
    <row r="520" spans="1:1" ht="12.75" customHeight="1" x14ac:dyDescent="0.2">
      <c r="A520" s="40"/>
    </row>
    <row r="521" spans="1:1" ht="12.75" customHeight="1" x14ac:dyDescent="0.2">
      <c r="A521" s="40"/>
    </row>
    <row r="522" spans="1:1" ht="12.75" customHeight="1" x14ac:dyDescent="0.2">
      <c r="A522" s="40"/>
    </row>
    <row r="523" spans="1:1" ht="12.75" customHeight="1" x14ac:dyDescent="0.2">
      <c r="A523" s="40"/>
    </row>
    <row r="524" spans="1:1" ht="12.75" customHeight="1" x14ac:dyDescent="0.2">
      <c r="A524" s="40"/>
    </row>
    <row r="525" spans="1:1" ht="12.75" customHeight="1" x14ac:dyDescent="0.2">
      <c r="A525" s="40"/>
    </row>
    <row r="526" spans="1:1" ht="12.75" customHeight="1" x14ac:dyDescent="0.2">
      <c r="A526" s="40"/>
    </row>
    <row r="527" spans="1:1" ht="12.75" customHeight="1" x14ac:dyDescent="0.2">
      <c r="A527" s="40"/>
    </row>
    <row r="528" spans="1:1" ht="12.75" customHeight="1" x14ac:dyDescent="0.2">
      <c r="A528" s="40"/>
    </row>
    <row r="529" spans="1:1" ht="12.75" customHeight="1" x14ac:dyDescent="0.2">
      <c r="A529" s="40"/>
    </row>
    <row r="530" spans="1:1" ht="12.75" customHeight="1" x14ac:dyDescent="0.2">
      <c r="A530" s="40"/>
    </row>
    <row r="531" spans="1:1" ht="12.75" customHeight="1" x14ac:dyDescent="0.2">
      <c r="A531" s="40"/>
    </row>
    <row r="532" spans="1:1" ht="12.75" customHeight="1" x14ac:dyDescent="0.2">
      <c r="A532" s="40"/>
    </row>
    <row r="533" spans="1:1" ht="12.75" customHeight="1" x14ac:dyDescent="0.2">
      <c r="A533" s="40"/>
    </row>
    <row r="534" spans="1:1" ht="12.75" customHeight="1" x14ac:dyDescent="0.2">
      <c r="A534" s="40"/>
    </row>
    <row r="535" spans="1:1" ht="12.75" customHeight="1" x14ac:dyDescent="0.2">
      <c r="A535" s="40"/>
    </row>
    <row r="536" spans="1:1" ht="12.75" customHeight="1" x14ac:dyDescent="0.2">
      <c r="A536" s="40"/>
    </row>
    <row r="537" spans="1:1" ht="12.75" customHeight="1" x14ac:dyDescent="0.2">
      <c r="A537" s="40"/>
    </row>
    <row r="538" spans="1:1" ht="12.75" customHeight="1" x14ac:dyDescent="0.2">
      <c r="A538" s="40"/>
    </row>
    <row r="539" spans="1:1" ht="12.75" customHeight="1" x14ac:dyDescent="0.2">
      <c r="A539" s="40"/>
    </row>
    <row r="540" spans="1:1" ht="12.75" customHeight="1" x14ac:dyDescent="0.2">
      <c r="A540" s="40"/>
    </row>
    <row r="541" spans="1:1" ht="12.75" customHeight="1" x14ac:dyDescent="0.2">
      <c r="A541" s="40"/>
    </row>
    <row r="542" spans="1:1" ht="12.75" customHeight="1" x14ac:dyDescent="0.2">
      <c r="A542" s="40"/>
    </row>
    <row r="543" spans="1:1" ht="12.75" customHeight="1" x14ac:dyDescent="0.2">
      <c r="A543" s="40"/>
    </row>
    <row r="544" spans="1:1" ht="12.75" customHeight="1" x14ac:dyDescent="0.2">
      <c r="A544" s="40"/>
    </row>
    <row r="545" spans="1:1" ht="12.75" customHeight="1" x14ac:dyDescent="0.2">
      <c r="A545" s="40"/>
    </row>
    <row r="546" spans="1:1" ht="12.75" customHeight="1" x14ac:dyDescent="0.2">
      <c r="A546" s="40"/>
    </row>
    <row r="547" spans="1:1" ht="12.75" customHeight="1" x14ac:dyDescent="0.2">
      <c r="A547" s="40"/>
    </row>
    <row r="548" spans="1:1" ht="12.75" customHeight="1" x14ac:dyDescent="0.2">
      <c r="A548" s="40"/>
    </row>
    <row r="549" spans="1:1" ht="12.75" customHeight="1" x14ac:dyDescent="0.2">
      <c r="A549" s="40"/>
    </row>
    <row r="550" spans="1:1" ht="12.75" customHeight="1" x14ac:dyDescent="0.2">
      <c r="A550" s="40"/>
    </row>
    <row r="551" spans="1:1" ht="12.75" customHeight="1" x14ac:dyDescent="0.2">
      <c r="A551" s="40"/>
    </row>
    <row r="552" spans="1:1" ht="12.75" customHeight="1" x14ac:dyDescent="0.2">
      <c r="A552" s="40"/>
    </row>
    <row r="553" spans="1:1" ht="12.75" customHeight="1" x14ac:dyDescent="0.2">
      <c r="A553" s="40"/>
    </row>
    <row r="554" spans="1:1" ht="12.75" customHeight="1" x14ac:dyDescent="0.2">
      <c r="A554" s="40"/>
    </row>
    <row r="555" spans="1:1" ht="12.75" customHeight="1" x14ac:dyDescent="0.2">
      <c r="A555" s="40"/>
    </row>
    <row r="556" spans="1:1" ht="12.75" customHeight="1" x14ac:dyDescent="0.2">
      <c r="A556" s="40"/>
    </row>
    <row r="557" spans="1:1" ht="12.75" customHeight="1" x14ac:dyDescent="0.2">
      <c r="A557" s="40"/>
    </row>
    <row r="558" spans="1:1" ht="12.75" customHeight="1" x14ac:dyDescent="0.2">
      <c r="A558" s="40"/>
    </row>
    <row r="559" spans="1:1" ht="12.75" customHeight="1" x14ac:dyDescent="0.2">
      <c r="A559" s="40"/>
    </row>
    <row r="560" spans="1:1" ht="12.75" customHeight="1" x14ac:dyDescent="0.2">
      <c r="A560" s="40"/>
    </row>
    <row r="561" spans="1:1" ht="12.75" customHeight="1" x14ac:dyDescent="0.2">
      <c r="A561" s="40"/>
    </row>
    <row r="562" spans="1:1" ht="12.75" customHeight="1" x14ac:dyDescent="0.2">
      <c r="A562" s="40"/>
    </row>
    <row r="563" spans="1:1" ht="12.75" customHeight="1" x14ac:dyDescent="0.2">
      <c r="A563" s="40"/>
    </row>
    <row r="564" spans="1:1" ht="12.75" customHeight="1" x14ac:dyDescent="0.2">
      <c r="A564" s="40"/>
    </row>
    <row r="565" spans="1:1" ht="12.75" customHeight="1" x14ac:dyDescent="0.2">
      <c r="A565" s="40"/>
    </row>
    <row r="566" spans="1:1" ht="12.75" customHeight="1" x14ac:dyDescent="0.2">
      <c r="A566" s="40"/>
    </row>
    <row r="567" spans="1:1" ht="12.75" customHeight="1" x14ac:dyDescent="0.2">
      <c r="A567" s="40"/>
    </row>
    <row r="568" spans="1:1" ht="12.75" customHeight="1" x14ac:dyDescent="0.2">
      <c r="A568" s="40"/>
    </row>
    <row r="569" spans="1:1" ht="12.75" customHeight="1" x14ac:dyDescent="0.2">
      <c r="A569" s="40"/>
    </row>
    <row r="570" spans="1:1" ht="12.75" customHeight="1" x14ac:dyDescent="0.2">
      <c r="A570" s="40"/>
    </row>
    <row r="571" spans="1:1" ht="12.75" customHeight="1" x14ac:dyDescent="0.2">
      <c r="A571" s="40"/>
    </row>
    <row r="572" spans="1:1" ht="12.75" customHeight="1" x14ac:dyDescent="0.2">
      <c r="A572" s="40"/>
    </row>
    <row r="573" spans="1:1" ht="12.75" customHeight="1" x14ac:dyDescent="0.2">
      <c r="A573" s="40"/>
    </row>
    <row r="574" spans="1:1" ht="12.75" customHeight="1" x14ac:dyDescent="0.2">
      <c r="A574" s="40"/>
    </row>
    <row r="575" spans="1:1" ht="12.75" customHeight="1" x14ac:dyDescent="0.2">
      <c r="A575" s="40"/>
    </row>
    <row r="576" spans="1:1" ht="12.75" customHeight="1" x14ac:dyDescent="0.2">
      <c r="A576" s="40"/>
    </row>
    <row r="577" spans="1:1" ht="12.75" customHeight="1" x14ac:dyDescent="0.2">
      <c r="A577" s="40"/>
    </row>
    <row r="578" spans="1:1" ht="12.75" customHeight="1" x14ac:dyDescent="0.2">
      <c r="A578" s="40"/>
    </row>
    <row r="579" spans="1:1" ht="12.75" customHeight="1" x14ac:dyDescent="0.2">
      <c r="A579" s="40"/>
    </row>
    <row r="580" spans="1:1" ht="12.75" customHeight="1" x14ac:dyDescent="0.2">
      <c r="A580" s="40"/>
    </row>
    <row r="581" spans="1:1" ht="12.75" customHeight="1" x14ac:dyDescent="0.2">
      <c r="A581" s="40"/>
    </row>
    <row r="582" spans="1:1" ht="12.75" customHeight="1" x14ac:dyDescent="0.2">
      <c r="A582" s="40"/>
    </row>
    <row r="583" spans="1:1" ht="12.75" customHeight="1" x14ac:dyDescent="0.2">
      <c r="A583" s="40"/>
    </row>
    <row r="584" spans="1:1" ht="12.75" customHeight="1" x14ac:dyDescent="0.2">
      <c r="A584" s="40"/>
    </row>
    <row r="585" spans="1:1" ht="12.75" customHeight="1" x14ac:dyDescent="0.2">
      <c r="A585" s="40"/>
    </row>
    <row r="586" spans="1:1" ht="12.75" customHeight="1" x14ac:dyDescent="0.2">
      <c r="A586" s="40"/>
    </row>
    <row r="587" spans="1:1" ht="12.75" customHeight="1" x14ac:dyDescent="0.2">
      <c r="A587" s="40"/>
    </row>
    <row r="588" spans="1:1" ht="12.75" customHeight="1" x14ac:dyDescent="0.2">
      <c r="A588" s="40"/>
    </row>
    <row r="589" spans="1:1" ht="12.75" customHeight="1" x14ac:dyDescent="0.2">
      <c r="A589" s="40"/>
    </row>
    <row r="590" spans="1:1" ht="12.75" customHeight="1" x14ac:dyDescent="0.2">
      <c r="A590" s="40"/>
    </row>
    <row r="591" spans="1:1" ht="12.75" customHeight="1" x14ac:dyDescent="0.2">
      <c r="A591" s="40"/>
    </row>
    <row r="592" spans="1:1" ht="12.75" customHeight="1" x14ac:dyDescent="0.2">
      <c r="A592" s="40"/>
    </row>
    <row r="593" spans="1:1" ht="12.75" customHeight="1" x14ac:dyDescent="0.2">
      <c r="A593" s="40"/>
    </row>
    <row r="594" spans="1:1" ht="12.75" customHeight="1" x14ac:dyDescent="0.2">
      <c r="A594" s="40"/>
    </row>
    <row r="595" spans="1:1" ht="12.75" customHeight="1" x14ac:dyDescent="0.2">
      <c r="A595" s="40"/>
    </row>
    <row r="596" spans="1:1" ht="12.75" customHeight="1" x14ac:dyDescent="0.2">
      <c r="A596" s="40"/>
    </row>
    <row r="597" spans="1:1" ht="12.75" customHeight="1" x14ac:dyDescent="0.2">
      <c r="A597" s="40"/>
    </row>
    <row r="598" spans="1:1" ht="12.75" customHeight="1" x14ac:dyDescent="0.2">
      <c r="A598" s="40"/>
    </row>
    <row r="599" spans="1:1" ht="12.75" customHeight="1" x14ac:dyDescent="0.2">
      <c r="A599" s="40"/>
    </row>
    <row r="600" spans="1:1" ht="12.75" customHeight="1" x14ac:dyDescent="0.2">
      <c r="A600" s="40"/>
    </row>
    <row r="601" spans="1:1" ht="12.75" customHeight="1" x14ac:dyDescent="0.2">
      <c r="A601" s="40"/>
    </row>
    <row r="602" spans="1:1" ht="12.75" customHeight="1" x14ac:dyDescent="0.2">
      <c r="A602" s="40"/>
    </row>
    <row r="603" spans="1:1" ht="12.75" customHeight="1" x14ac:dyDescent="0.2">
      <c r="A603" s="40"/>
    </row>
    <row r="604" spans="1:1" ht="12.75" customHeight="1" x14ac:dyDescent="0.2">
      <c r="A604" s="40"/>
    </row>
    <row r="605" spans="1:1" ht="12.75" customHeight="1" x14ac:dyDescent="0.2">
      <c r="A605" s="40"/>
    </row>
    <row r="606" spans="1:1" ht="12.75" customHeight="1" x14ac:dyDescent="0.2">
      <c r="A606" s="40"/>
    </row>
    <row r="607" spans="1:1" ht="12.75" customHeight="1" x14ac:dyDescent="0.2">
      <c r="A607" s="40"/>
    </row>
    <row r="608" spans="1:1" ht="12.75" customHeight="1" x14ac:dyDescent="0.2">
      <c r="A608" s="40"/>
    </row>
    <row r="609" spans="1:1" ht="12.75" customHeight="1" x14ac:dyDescent="0.2">
      <c r="A609" s="40"/>
    </row>
    <row r="610" spans="1:1" ht="12.75" customHeight="1" x14ac:dyDescent="0.2">
      <c r="A610" s="40"/>
    </row>
    <row r="611" spans="1:1" ht="12.75" customHeight="1" x14ac:dyDescent="0.2">
      <c r="A611" s="40"/>
    </row>
    <row r="612" spans="1:1" ht="12.75" customHeight="1" x14ac:dyDescent="0.2">
      <c r="A612" s="40"/>
    </row>
    <row r="613" spans="1:1" ht="12.75" customHeight="1" x14ac:dyDescent="0.2">
      <c r="A613" s="40"/>
    </row>
    <row r="614" spans="1:1" ht="12.75" customHeight="1" x14ac:dyDescent="0.2">
      <c r="A614" s="40"/>
    </row>
    <row r="615" spans="1:1" ht="12.75" customHeight="1" x14ac:dyDescent="0.2">
      <c r="A615" s="40"/>
    </row>
    <row r="616" spans="1:1" ht="12.75" customHeight="1" x14ac:dyDescent="0.2">
      <c r="A616" s="40"/>
    </row>
    <row r="617" spans="1:1" ht="12.75" customHeight="1" x14ac:dyDescent="0.2">
      <c r="A617" s="40"/>
    </row>
    <row r="618" spans="1:1" ht="12.75" customHeight="1" x14ac:dyDescent="0.2">
      <c r="A618" s="40"/>
    </row>
    <row r="619" spans="1:1" ht="12.75" customHeight="1" x14ac:dyDescent="0.2">
      <c r="A619" s="40"/>
    </row>
    <row r="620" spans="1:1" ht="12.75" customHeight="1" x14ac:dyDescent="0.2">
      <c r="A620" s="40"/>
    </row>
    <row r="621" spans="1:1" ht="12.75" customHeight="1" x14ac:dyDescent="0.2">
      <c r="A621" s="40"/>
    </row>
    <row r="622" spans="1:1" ht="12.75" customHeight="1" x14ac:dyDescent="0.2">
      <c r="A622" s="40"/>
    </row>
    <row r="623" spans="1:1" ht="12.75" customHeight="1" x14ac:dyDescent="0.2">
      <c r="A623" s="40"/>
    </row>
    <row r="624" spans="1:1" ht="12.75" customHeight="1" x14ac:dyDescent="0.2">
      <c r="A624" s="40"/>
    </row>
    <row r="625" spans="1:1" ht="12.75" customHeight="1" x14ac:dyDescent="0.2">
      <c r="A625" s="40"/>
    </row>
    <row r="626" spans="1:1" ht="12.75" customHeight="1" x14ac:dyDescent="0.2">
      <c r="A626" s="40"/>
    </row>
    <row r="627" spans="1:1" ht="12.75" customHeight="1" x14ac:dyDescent="0.2">
      <c r="A627" s="40"/>
    </row>
    <row r="628" spans="1:1" ht="12.75" customHeight="1" x14ac:dyDescent="0.2">
      <c r="A628" s="40"/>
    </row>
    <row r="629" spans="1:1" ht="12.75" customHeight="1" x14ac:dyDescent="0.2">
      <c r="A629" s="40"/>
    </row>
    <row r="630" spans="1:1" ht="12.75" customHeight="1" x14ac:dyDescent="0.2">
      <c r="A630" s="40"/>
    </row>
    <row r="631" spans="1:1" ht="12.75" customHeight="1" x14ac:dyDescent="0.2">
      <c r="A631" s="40"/>
    </row>
    <row r="632" spans="1:1" ht="12.75" customHeight="1" x14ac:dyDescent="0.2">
      <c r="A632" s="40"/>
    </row>
    <row r="633" spans="1:1" ht="12.75" customHeight="1" x14ac:dyDescent="0.2">
      <c r="A633" s="40"/>
    </row>
    <row r="634" spans="1:1" ht="12.75" customHeight="1" x14ac:dyDescent="0.2">
      <c r="A634" s="40"/>
    </row>
    <row r="635" spans="1:1" ht="12.75" customHeight="1" x14ac:dyDescent="0.2">
      <c r="A635" s="40"/>
    </row>
    <row r="636" spans="1:1" ht="12.75" customHeight="1" x14ac:dyDescent="0.2">
      <c r="A636" s="40"/>
    </row>
    <row r="637" spans="1:1" ht="12.75" customHeight="1" x14ac:dyDescent="0.2">
      <c r="A637" s="40"/>
    </row>
    <row r="638" spans="1:1" ht="12.75" customHeight="1" x14ac:dyDescent="0.2">
      <c r="A638" s="40"/>
    </row>
    <row r="639" spans="1:1" ht="12.75" customHeight="1" x14ac:dyDescent="0.2">
      <c r="A639" s="40"/>
    </row>
    <row r="640" spans="1:1" ht="12.75" customHeight="1" x14ac:dyDescent="0.2">
      <c r="A640" s="40"/>
    </row>
    <row r="641" spans="1:1" ht="12.75" customHeight="1" x14ac:dyDescent="0.2">
      <c r="A641" s="40"/>
    </row>
    <row r="642" spans="1:1" ht="12.75" customHeight="1" x14ac:dyDescent="0.2">
      <c r="A642" s="40"/>
    </row>
    <row r="643" spans="1:1" ht="12.75" customHeight="1" x14ac:dyDescent="0.2">
      <c r="A643" s="40"/>
    </row>
    <row r="644" spans="1:1" ht="12.75" customHeight="1" x14ac:dyDescent="0.2">
      <c r="A644" s="40"/>
    </row>
    <row r="645" spans="1:1" ht="12.75" customHeight="1" x14ac:dyDescent="0.2">
      <c r="A645" s="40"/>
    </row>
    <row r="646" spans="1:1" ht="12.75" customHeight="1" x14ac:dyDescent="0.2">
      <c r="A646" s="40"/>
    </row>
    <row r="647" spans="1:1" ht="12.75" customHeight="1" x14ac:dyDescent="0.2">
      <c r="A647" s="40"/>
    </row>
    <row r="648" spans="1:1" ht="12.75" customHeight="1" x14ac:dyDescent="0.2">
      <c r="A648" s="40"/>
    </row>
    <row r="649" spans="1:1" ht="12.75" customHeight="1" x14ac:dyDescent="0.2">
      <c r="A649" s="40"/>
    </row>
    <row r="650" spans="1:1" ht="12.75" customHeight="1" x14ac:dyDescent="0.2">
      <c r="A650" s="40"/>
    </row>
    <row r="651" spans="1:1" ht="12.75" customHeight="1" x14ac:dyDescent="0.2">
      <c r="A651" s="40"/>
    </row>
    <row r="652" spans="1:1" ht="12.75" customHeight="1" x14ac:dyDescent="0.2">
      <c r="A652" s="40"/>
    </row>
    <row r="653" spans="1:1" ht="12.75" customHeight="1" x14ac:dyDescent="0.2">
      <c r="A653" s="40"/>
    </row>
    <row r="654" spans="1:1" ht="12.75" customHeight="1" x14ac:dyDescent="0.2">
      <c r="A654" s="40"/>
    </row>
    <row r="655" spans="1:1" ht="12.75" customHeight="1" x14ac:dyDescent="0.2">
      <c r="A655" s="40"/>
    </row>
    <row r="656" spans="1:1" ht="12.75" customHeight="1" x14ac:dyDescent="0.2">
      <c r="A656" s="40"/>
    </row>
    <row r="657" spans="1:1" ht="12.75" customHeight="1" x14ac:dyDescent="0.2">
      <c r="A657" s="40"/>
    </row>
    <row r="658" spans="1:1" ht="12.75" customHeight="1" x14ac:dyDescent="0.2">
      <c r="A658" s="40"/>
    </row>
    <row r="659" spans="1:1" ht="12.75" customHeight="1" x14ac:dyDescent="0.2">
      <c r="A659" s="40"/>
    </row>
    <row r="660" spans="1:1" ht="12.75" customHeight="1" x14ac:dyDescent="0.2">
      <c r="A660" s="40"/>
    </row>
    <row r="661" spans="1:1" ht="12.75" customHeight="1" x14ac:dyDescent="0.2">
      <c r="A661" s="40"/>
    </row>
    <row r="662" spans="1:1" ht="12.75" customHeight="1" x14ac:dyDescent="0.2">
      <c r="A662" s="40"/>
    </row>
    <row r="663" spans="1:1" ht="12.75" customHeight="1" x14ac:dyDescent="0.2">
      <c r="A663" s="40"/>
    </row>
    <row r="664" spans="1:1" ht="12.75" customHeight="1" x14ac:dyDescent="0.2">
      <c r="A664" s="40"/>
    </row>
    <row r="665" spans="1:1" ht="12.75" customHeight="1" x14ac:dyDescent="0.2">
      <c r="A665" s="40"/>
    </row>
    <row r="666" spans="1:1" ht="12.75" customHeight="1" x14ac:dyDescent="0.2">
      <c r="A666" s="40"/>
    </row>
    <row r="667" spans="1:1" ht="12.75" customHeight="1" x14ac:dyDescent="0.2">
      <c r="A667" s="40"/>
    </row>
    <row r="668" spans="1:1" ht="12.75" customHeight="1" x14ac:dyDescent="0.2">
      <c r="A668" s="40"/>
    </row>
    <row r="669" spans="1:1" ht="12.75" customHeight="1" x14ac:dyDescent="0.2">
      <c r="A669" s="40"/>
    </row>
    <row r="670" spans="1:1" ht="12.75" customHeight="1" x14ac:dyDescent="0.2">
      <c r="A670" s="40"/>
    </row>
    <row r="671" spans="1:1" ht="12.75" customHeight="1" x14ac:dyDescent="0.2">
      <c r="A671" s="40"/>
    </row>
    <row r="672" spans="1:1" ht="12.75" customHeight="1" x14ac:dyDescent="0.2">
      <c r="A672" s="40"/>
    </row>
    <row r="673" spans="1:1" ht="12.75" customHeight="1" x14ac:dyDescent="0.2">
      <c r="A673" s="40"/>
    </row>
    <row r="674" spans="1:1" ht="12.75" customHeight="1" x14ac:dyDescent="0.2">
      <c r="A674" s="40"/>
    </row>
    <row r="675" spans="1:1" ht="12.75" customHeight="1" x14ac:dyDescent="0.2">
      <c r="A675" s="40"/>
    </row>
    <row r="676" spans="1:1" ht="12.75" customHeight="1" x14ac:dyDescent="0.2">
      <c r="A676" s="40"/>
    </row>
    <row r="677" spans="1:1" ht="12.75" customHeight="1" x14ac:dyDescent="0.2">
      <c r="A677" s="40"/>
    </row>
    <row r="678" spans="1:1" ht="12.75" customHeight="1" x14ac:dyDescent="0.2">
      <c r="A678" s="40"/>
    </row>
    <row r="679" spans="1:1" ht="12.75" customHeight="1" x14ac:dyDescent="0.2">
      <c r="A679" s="40"/>
    </row>
    <row r="680" spans="1:1" ht="12.75" customHeight="1" x14ac:dyDescent="0.2">
      <c r="A680" s="40"/>
    </row>
    <row r="681" spans="1:1" ht="12.75" customHeight="1" x14ac:dyDescent="0.2">
      <c r="A681" s="40"/>
    </row>
    <row r="682" spans="1:1" ht="12.75" customHeight="1" x14ac:dyDescent="0.2">
      <c r="A682" s="40"/>
    </row>
    <row r="683" spans="1:1" ht="12.75" customHeight="1" x14ac:dyDescent="0.2">
      <c r="A683" s="40"/>
    </row>
    <row r="684" spans="1:1" ht="12.75" customHeight="1" x14ac:dyDescent="0.2">
      <c r="A684" s="40"/>
    </row>
    <row r="685" spans="1:1" ht="12.75" customHeight="1" x14ac:dyDescent="0.2">
      <c r="A685" s="40"/>
    </row>
    <row r="686" spans="1:1" ht="12.75" customHeight="1" x14ac:dyDescent="0.2">
      <c r="A686" s="40"/>
    </row>
    <row r="687" spans="1:1" ht="12.75" customHeight="1" x14ac:dyDescent="0.2">
      <c r="A687" s="40"/>
    </row>
    <row r="688" spans="1:1" ht="12.75" customHeight="1" x14ac:dyDescent="0.2">
      <c r="A688" s="40"/>
    </row>
    <row r="689" spans="1:1" ht="12.75" customHeight="1" x14ac:dyDescent="0.2">
      <c r="A689" s="40"/>
    </row>
    <row r="690" spans="1:1" ht="12.75" customHeight="1" x14ac:dyDescent="0.2">
      <c r="A690" s="40"/>
    </row>
    <row r="691" spans="1:1" ht="12.75" customHeight="1" x14ac:dyDescent="0.2">
      <c r="A691" s="40"/>
    </row>
    <row r="692" spans="1:1" ht="12.75" customHeight="1" x14ac:dyDescent="0.2">
      <c r="A692" s="40"/>
    </row>
    <row r="693" spans="1:1" ht="12.75" customHeight="1" x14ac:dyDescent="0.2">
      <c r="A693" s="40"/>
    </row>
    <row r="694" spans="1:1" ht="12.75" customHeight="1" x14ac:dyDescent="0.2">
      <c r="A694" s="40"/>
    </row>
    <row r="695" spans="1:1" ht="12.75" customHeight="1" x14ac:dyDescent="0.2">
      <c r="A695" s="40"/>
    </row>
    <row r="696" spans="1:1" ht="12.75" customHeight="1" x14ac:dyDescent="0.2">
      <c r="A696" s="40"/>
    </row>
    <row r="697" spans="1:1" ht="12.75" customHeight="1" x14ac:dyDescent="0.2">
      <c r="A697" s="40"/>
    </row>
    <row r="698" spans="1:1" ht="12.75" customHeight="1" x14ac:dyDescent="0.2">
      <c r="A698" s="40"/>
    </row>
    <row r="699" spans="1:1" ht="12.75" customHeight="1" x14ac:dyDescent="0.2">
      <c r="A699" s="40"/>
    </row>
    <row r="700" spans="1:1" ht="12.75" customHeight="1" x14ac:dyDescent="0.2">
      <c r="A700" s="40"/>
    </row>
    <row r="701" spans="1:1" ht="12.75" customHeight="1" x14ac:dyDescent="0.2">
      <c r="A701" s="40"/>
    </row>
    <row r="702" spans="1:1" ht="12.75" customHeight="1" x14ac:dyDescent="0.2">
      <c r="A702" s="40"/>
    </row>
    <row r="703" spans="1:1" ht="12.75" customHeight="1" x14ac:dyDescent="0.2">
      <c r="A703" s="40"/>
    </row>
    <row r="704" spans="1:1" ht="12.75" customHeight="1" x14ac:dyDescent="0.2">
      <c r="A704" s="40"/>
    </row>
    <row r="705" spans="1:1" ht="12.75" customHeight="1" x14ac:dyDescent="0.2">
      <c r="A705" s="40"/>
    </row>
    <row r="706" spans="1:1" ht="12.75" customHeight="1" x14ac:dyDescent="0.2">
      <c r="A706" s="40"/>
    </row>
    <row r="707" spans="1:1" ht="12.75" customHeight="1" x14ac:dyDescent="0.2">
      <c r="A707" s="40"/>
    </row>
    <row r="708" spans="1:1" ht="12.75" customHeight="1" x14ac:dyDescent="0.2">
      <c r="A708" s="40"/>
    </row>
    <row r="709" spans="1:1" ht="12.75" customHeight="1" x14ac:dyDescent="0.2">
      <c r="A709" s="40"/>
    </row>
    <row r="710" spans="1:1" ht="12.75" customHeight="1" x14ac:dyDescent="0.2">
      <c r="A710" s="40"/>
    </row>
    <row r="711" spans="1:1" ht="12.75" customHeight="1" x14ac:dyDescent="0.2">
      <c r="A711" s="40"/>
    </row>
    <row r="712" spans="1:1" ht="12.75" customHeight="1" x14ac:dyDescent="0.2">
      <c r="A712" s="40"/>
    </row>
    <row r="713" spans="1:1" ht="12.75" customHeight="1" x14ac:dyDescent="0.2">
      <c r="A713" s="40"/>
    </row>
    <row r="714" spans="1:1" ht="12.75" customHeight="1" x14ac:dyDescent="0.2">
      <c r="A714" s="40"/>
    </row>
    <row r="715" spans="1:1" ht="12.75" customHeight="1" x14ac:dyDescent="0.2">
      <c r="A715" s="40"/>
    </row>
    <row r="716" spans="1:1" ht="12.75" customHeight="1" x14ac:dyDescent="0.2">
      <c r="A716" s="40"/>
    </row>
    <row r="717" spans="1:1" ht="12.75" customHeight="1" x14ac:dyDescent="0.2">
      <c r="A717" s="40"/>
    </row>
    <row r="718" spans="1:1" ht="12.75" customHeight="1" x14ac:dyDescent="0.2">
      <c r="A718" s="40"/>
    </row>
    <row r="719" spans="1:1" ht="12.75" customHeight="1" x14ac:dyDescent="0.2">
      <c r="A719" s="40"/>
    </row>
    <row r="720" spans="1:1" ht="12.75" customHeight="1" x14ac:dyDescent="0.2">
      <c r="A720" s="40"/>
    </row>
    <row r="721" spans="1:1" ht="12.75" customHeight="1" x14ac:dyDescent="0.2">
      <c r="A721" s="40"/>
    </row>
    <row r="722" spans="1:1" ht="12.75" customHeight="1" x14ac:dyDescent="0.2">
      <c r="A722" s="40"/>
    </row>
    <row r="723" spans="1:1" ht="12.75" customHeight="1" x14ac:dyDescent="0.2">
      <c r="A723" s="40"/>
    </row>
    <row r="724" spans="1:1" ht="12.75" customHeight="1" x14ac:dyDescent="0.2">
      <c r="A724" s="40"/>
    </row>
    <row r="725" spans="1:1" ht="12.75" customHeight="1" x14ac:dyDescent="0.2">
      <c r="A725" s="40"/>
    </row>
    <row r="726" spans="1:1" ht="12.75" customHeight="1" x14ac:dyDescent="0.2">
      <c r="A726" s="40"/>
    </row>
    <row r="727" spans="1:1" ht="12.75" customHeight="1" x14ac:dyDescent="0.2">
      <c r="A727" s="40"/>
    </row>
    <row r="728" spans="1:1" ht="12.75" customHeight="1" x14ac:dyDescent="0.2">
      <c r="A728" s="40"/>
    </row>
    <row r="729" spans="1:1" ht="12.75" customHeight="1" x14ac:dyDescent="0.2">
      <c r="A729" s="40"/>
    </row>
    <row r="730" spans="1:1" ht="12.75" customHeight="1" x14ac:dyDescent="0.2">
      <c r="A730" s="40"/>
    </row>
    <row r="731" spans="1:1" ht="12.75" customHeight="1" x14ac:dyDescent="0.2">
      <c r="A731" s="40"/>
    </row>
    <row r="732" spans="1:1" ht="12.75" customHeight="1" x14ac:dyDescent="0.2">
      <c r="A732" s="40"/>
    </row>
    <row r="733" spans="1:1" ht="12.75" customHeight="1" x14ac:dyDescent="0.2">
      <c r="A733" s="40"/>
    </row>
    <row r="734" spans="1:1" ht="12.75" customHeight="1" x14ac:dyDescent="0.2">
      <c r="A734" s="40"/>
    </row>
    <row r="735" spans="1:1" ht="12.75" customHeight="1" x14ac:dyDescent="0.2">
      <c r="A735" s="40"/>
    </row>
    <row r="736" spans="1:1" ht="12.75" customHeight="1" x14ac:dyDescent="0.2">
      <c r="A736" s="40"/>
    </row>
    <row r="737" spans="1:1" ht="12.75" customHeight="1" x14ac:dyDescent="0.2">
      <c r="A737" s="40"/>
    </row>
    <row r="738" spans="1:1" ht="12.75" customHeight="1" x14ac:dyDescent="0.2">
      <c r="A738" s="40"/>
    </row>
    <row r="739" spans="1:1" ht="12.75" customHeight="1" x14ac:dyDescent="0.2">
      <c r="A739" s="40"/>
    </row>
    <row r="740" spans="1:1" ht="12.75" customHeight="1" x14ac:dyDescent="0.2">
      <c r="A740" s="40"/>
    </row>
    <row r="741" spans="1:1" ht="12.75" customHeight="1" x14ac:dyDescent="0.2">
      <c r="A741" s="40"/>
    </row>
    <row r="742" spans="1:1" ht="12.75" customHeight="1" x14ac:dyDescent="0.2">
      <c r="A742" s="40"/>
    </row>
    <row r="743" spans="1:1" ht="12.75" customHeight="1" x14ac:dyDescent="0.2">
      <c r="A743" s="40"/>
    </row>
    <row r="744" spans="1:1" ht="12.75" customHeight="1" x14ac:dyDescent="0.2">
      <c r="A744" s="40"/>
    </row>
    <row r="745" spans="1:1" ht="12.75" customHeight="1" x14ac:dyDescent="0.2">
      <c r="A745" s="40"/>
    </row>
    <row r="746" spans="1:1" ht="12.75" customHeight="1" x14ac:dyDescent="0.2">
      <c r="A746" s="40"/>
    </row>
    <row r="747" spans="1:1" ht="12.75" customHeight="1" x14ac:dyDescent="0.2">
      <c r="A747" s="40"/>
    </row>
    <row r="748" spans="1:1" ht="12.75" customHeight="1" x14ac:dyDescent="0.2">
      <c r="A748" s="40"/>
    </row>
    <row r="749" spans="1:1" ht="12.75" customHeight="1" x14ac:dyDescent="0.2">
      <c r="A749" s="40"/>
    </row>
    <row r="750" spans="1:1" ht="12.75" customHeight="1" x14ac:dyDescent="0.2">
      <c r="A750" s="40"/>
    </row>
    <row r="751" spans="1:1" ht="12.75" customHeight="1" x14ac:dyDescent="0.2">
      <c r="A751" s="40"/>
    </row>
    <row r="752" spans="1:1" ht="12.75" customHeight="1" x14ac:dyDescent="0.2">
      <c r="A752" s="40"/>
    </row>
    <row r="753" spans="1:1" ht="12.75" customHeight="1" x14ac:dyDescent="0.2">
      <c r="A753" s="40"/>
    </row>
    <row r="754" spans="1:1" ht="12.75" customHeight="1" x14ac:dyDescent="0.2">
      <c r="A754" s="40"/>
    </row>
    <row r="755" spans="1:1" ht="12.75" customHeight="1" x14ac:dyDescent="0.2">
      <c r="A755" s="40"/>
    </row>
    <row r="756" spans="1:1" ht="12.75" customHeight="1" x14ac:dyDescent="0.2">
      <c r="A756" s="40"/>
    </row>
    <row r="757" spans="1:1" ht="12.75" customHeight="1" x14ac:dyDescent="0.2">
      <c r="A757" s="40"/>
    </row>
    <row r="758" spans="1:1" ht="12.75" customHeight="1" x14ac:dyDescent="0.2">
      <c r="A758" s="40"/>
    </row>
    <row r="759" spans="1:1" ht="12.75" customHeight="1" x14ac:dyDescent="0.2">
      <c r="A759" s="40"/>
    </row>
    <row r="760" spans="1:1" ht="12.75" customHeight="1" x14ac:dyDescent="0.2">
      <c r="A760" s="40"/>
    </row>
    <row r="761" spans="1:1" ht="12.75" customHeight="1" x14ac:dyDescent="0.2">
      <c r="A761" s="40"/>
    </row>
    <row r="762" spans="1:1" ht="12.75" customHeight="1" x14ac:dyDescent="0.2">
      <c r="A762" s="40"/>
    </row>
    <row r="763" spans="1:1" ht="12.75" customHeight="1" x14ac:dyDescent="0.2">
      <c r="A763" s="40"/>
    </row>
    <row r="764" spans="1:1" ht="12.75" customHeight="1" x14ac:dyDescent="0.2">
      <c r="A764" s="40"/>
    </row>
    <row r="765" spans="1:1" ht="12.75" customHeight="1" x14ac:dyDescent="0.2">
      <c r="A765" s="40"/>
    </row>
    <row r="766" spans="1:1" ht="12.75" customHeight="1" x14ac:dyDescent="0.2">
      <c r="A766" s="40"/>
    </row>
    <row r="767" spans="1:1" ht="12.75" customHeight="1" x14ac:dyDescent="0.2">
      <c r="A767" s="40"/>
    </row>
    <row r="768" spans="1:1" ht="12.75" customHeight="1" x14ac:dyDescent="0.2">
      <c r="A768" s="40"/>
    </row>
    <row r="769" spans="1:1" ht="12.75" customHeight="1" x14ac:dyDescent="0.2">
      <c r="A769" s="40"/>
    </row>
    <row r="770" spans="1:1" ht="12.75" customHeight="1" x14ac:dyDescent="0.2">
      <c r="A770" s="40"/>
    </row>
    <row r="771" spans="1:1" ht="12.75" customHeight="1" x14ac:dyDescent="0.2">
      <c r="A771" s="40"/>
    </row>
    <row r="772" spans="1:1" ht="12.75" customHeight="1" x14ac:dyDescent="0.2">
      <c r="A772" s="40"/>
    </row>
    <row r="773" spans="1:1" ht="12.75" customHeight="1" x14ac:dyDescent="0.2">
      <c r="A773" s="40"/>
    </row>
    <row r="774" spans="1:1" ht="12.75" customHeight="1" x14ac:dyDescent="0.2">
      <c r="A774" s="40"/>
    </row>
    <row r="775" spans="1:1" ht="12.75" customHeight="1" x14ac:dyDescent="0.2">
      <c r="A775" s="40"/>
    </row>
    <row r="776" spans="1:1" ht="12.75" customHeight="1" x14ac:dyDescent="0.2">
      <c r="A776" s="40"/>
    </row>
    <row r="777" spans="1:1" ht="12.75" customHeight="1" x14ac:dyDescent="0.2">
      <c r="A777" s="40"/>
    </row>
    <row r="778" spans="1:1" ht="12.75" customHeight="1" x14ac:dyDescent="0.2">
      <c r="A778" s="40"/>
    </row>
    <row r="779" spans="1:1" ht="12.75" customHeight="1" x14ac:dyDescent="0.2">
      <c r="A779" s="40"/>
    </row>
    <row r="780" spans="1:1" ht="12.75" customHeight="1" x14ac:dyDescent="0.2">
      <c r="A780" s="40"/>
    </row>
    <row r="781" spans="1:1" ht="12.75" customHeight="1" x14ac:dyDescent="0.2">
      <c r="A781" s="40"/>
    </row>
    <row r="782" spans="1:1" ht="12.75" customHeight="1" x14ac:dyDescent="0.2">
      <c r="A782" s="40"/>
    </row>
    <row r="783" spans="1:1" ht="12.75" customHeight="1" x14ac:dyDescent="0.2">
      <c r="A783" s="40"/>
    </row>
    <row r="784" spans="1:1" ht="12.75" customHeight="1" x14ac:dyDescent="0.2">
      <c r="A784" s="40"/>
    </row>
    <row r="785" spans="1:1" ht="12.75" customHeight="1" x14ac:dyDescent="0.2">
      <c r="A785" s="40"/>
    </row>
    <row r="786" spans="1:1" ht="12.75" customHeight="1" x14ac:dyDescent="0.2">
      <c r="A786" s="40"/>
    </row>
    <row r="787" spans="1:1" ht="12.75" customHeight="1" x14ac:dyDescent="0.2">
      <c r="A787" s="40"/>
    </row>
    <row r="788" spans="1:1" ht="12.75" customHeight="1" x14ac:dyDescent="0.2">
      <c r="A788" s="40"/>
    </row>
    <row r="789" spans="1:1" ht="12.75" customHeight="1" x14ac:dyDescent="0.2">
      <c r="A789" s="40"/>
    </row>
    <row r="790" spans="1:1" ht="12.75" customHeight="1" x14ac:dyDescent="0.2">
      <c r="A790" s="40"/>
    </row>
    <row r="791" spans="1:1" ht="12.75" customHeight="1" x14ac:dyDescent="0.2">
      <c r="A791" s="40"/>
    </row>
    <row r="792" spans="1:1" ht="12.75" customHeight="1" x14ac:dyDescent="0.2">
      <c r="A792" s="40"/>
    </row>
    <row r="793" spans="1:1" ht="12.75" customHeight="1" x14ac:dyDescent="0.2">
      <c r="A793" s="40"/>
    </row>
    <row r="794" spans="1:1" ht="12.75" customHeight="1" x14ac:dyDescent="0.2">
      <c r="A794" s="40"/>
    </row>
    <row r="795" spans="1:1" ht="12.75" customHeight="1" x14ac:dyDescent="0.2">
      <c r="A795" s="40"/>
    </row>
    <row r="796" spans="1:1" ht="12.75" customHeight="1" x14ac:dyDescent="0.2">
      <c r="A796" s="40"/>
    </row>
    <row r="797" spans="1:1" ht="12.75" customHeight="1" x14ac:dyDescent="0.2">
      <c r="A797" s="40"/>
    </row>
    <row r="798" spans="1:1" ht="12.75" customHeight="1" x14ac:dyDescent="0.2">
      <c r="A798" s="40"/>
    </row>
    <row r="799" spans="1:1" ht="12.75" customHeight="1" x14ac:dyDescent="0.2">
      <c r="A799" s="40"/>
    </row>
    <row r="800" spans="1:1" ht="12.75" customHeight="1" x14ac:dyDescent="0.2">
      <c r="A800" s="40"/>
    </row>
    <row r="801" spans="1:1" ht="12.75" customHeight="1" x14ac:dyDescent="0.2">
      <c r="A801" s="40"/>
    </row>
    <row r="802" spans="1:1" ht="12.75" customHeight="1" x14ac:dyDescent="0.2">
      <c r="A802" s="40"/>
    </row>
    <row r="803" spans="1:1" ht="12.75" customHeight="1" x14ac:dyDescent="0.2">
      <c r="A803" s="40"/>
    </row>
    <row r="804" spans="1:1" ht="12.75" customHeight="1" x14ac:dyDescent="0.2">
      <c r="A804" s="40"/>
    </row>
    <row r="805" spans="1:1" ht="12.75" customHeight="1" x14ac:dyDescent="0.2">
      <c r="A805" s="40"/>
    </row>
    <row r="806" spans="1:1" ht="12.75" customHeight="1" x14ac:dyDescent="0.2">
      <c r="A806" s="40"/>
    </row>
    <row r="807" spans="1:1" ht="12.75" customHeight="1" x14ac:dyDescent="0.2">
      <c r="A807" s="40"/>
    </row>
    <row r="808" spans="1:1" ht="12.75" customHeight="1" x14ac:dyDescent="0.2">
      <c r="A808" s="40"/>
    </row>
    <row r="809" spans="1:1" ht="12.75" customHeight="1" x14ac:dyDescent="0.2">
      <c r="A809" s="40"/>
    </row>
    <row r="810" spans="1:1" ht="12.75" customHeight="1" x14ac:dyDescent="0.2">
      <c r="A810" s="40"/>
    </row>
    <row r="811" spans="1:1" ht="12.75" customHeight="1" x14ac:dyDescent="0.2">
      <c r="A811" s="40"/>
    </row>
    <row r="812" spans="1:1" ht="12.75" customHeight="1" x14ac:dyDescent="0.2">
      <c r="A812" s="40"/>
    </row>
    <row r="813" spans="1:1" ht="12.75" customHeight="1" x14ac:dyDescent="0.2">
      <c r="A813" s="40"/>
    </row>
    <row r="814" spans="1:1" ht="12.75" customHeight="1" x14ac:dyDescent="0.2">
      <c r="A814" s="40"/>
    </row>
    <row r="815" spans="1:1" ht="12.75" customHeight="1" x14ac:dyDescent="0.2">
      <c r="A815" s="40"/>
    </row>
    <row r="816" spans="1:1" ht="12.75" customHeight="1" x14ac:dyDescent="0.2">
      <c r="A816" s="40"/>
    </row>
    <row r="817" spans="1:1" ht="12.75" customHeight="1" x14ac:dyDescent="0.2">
      <c r="A817" s="40"/>
    </row>
    <row r="818" spans="1:1" ht="12.75" customHeight="1" x14ac:dyDescent="0.2">
      <c r="A818" s="40"/>
    </row>
    <row r="819" spans="1:1" ht="12.75" customHeight="1" x14ac:dyDescent="0.2">
      <c r="A819" s="40"/>
    </row>
    <row r="820" spans="1:1" ht="12.75" customHeight="1" x14ac:dyDescent="0.2">
      <c r="A820" s="40"/>
    </row>
    <row r="821" spans="1:1" ht="12.75" customHeight="1" x14ac:dyDescent="0.2">
      <c r="A821" s="40"/>
    </row>
    <row r="822" spans="1:1" ht="12.75" customHeight="1" x14ac:dyDescent="0.2">
      <c r="A822" s="40"/>
    </row>
    <row r="823" spans="1:1" ht="12.75" customHeight="1" x14ac:dyDescent="0.2">
      <c r="A823" s="40"/>
    </row>
    <row r="824" spans="1:1" ht="12.75" customHeight="1" x14ac:dyDescent="0.2">
      <c r="A824" s="40"/>
    </row>
    <row r="825" spans="1:1" ht="12.75" customHeight="1" x14ac:dyDescent="0.2">
      <c r="A825" s="40"/>
    </row>
    <row r="826" spans="1:1" ht="12.75" customHeight="1" x14ac:dyDescent="0.2">
      <c r="A826" s="40"/>
    </row>
    <row r="827" spans="1:1" ht="12.75" customHeight="1" x14ac:dyDescent="0.2">
      <c r="A827" s="40"/>
    </row>
    <row r="828" spans="1:1" ht="12.75" customHeight="1" x14ac:dyDescent="0.2">
      <c r="A828" s="40"/>
    </row>
    <row r="829" spans="1:1" ht="12.75" customHeight="1" x14ac:dyDescent="0.2">
      <c r="A829" s="40"/>
    </row>
    <row r="830" spans="1:1" ht="12.75" customHeight="1" x14ac:dyDescent="0.2">
      <c r="A830" s="40"/>
    </row>
    <row r="831" spans="1:1" ht="12.75" customHeight="1" x14ac:dyDescent="0.2">
      <c r="A831" s="40"/>
    </row>
    <row r="832" spans="1:1" ht="12.75" customHeight="1" x14ac:dyDescent="0.2">
      <c r="A832" s="40"/>
    </row>
    <row r="833" spans="1:1" ht="12.75" customHeight="1" x14ac:dyDescent="0.2">
      <c r="A833" s="40"/>
    </row>
    <row r="834" spans="1:1" ht="12.75" customHeight="1" x14ac:dyDescent="0.2">
      <c r="A834" s="40"/>
    </row>
    <row r="835" spans="1:1" ht="12.75" customHeight="1" x14ac:dyDescent="0.2">
      <c r="A835" s="40"/>
    </row>
    <row r="836" spans="1:1" ht="12.75" customHeight="1" x14ac:dyDescent="0.2">
      <c r="A836" s="40"/>
    </row>
    <row r="837" spans="1:1" ht="12.75" customHeight="1" x14ac:dyDescent="0.2">
      <c r="A837" s="40"/>
    </row>
    <row r="838" spans="1:1" ht="12.75" customHeight="1" x14ac:dyDescent="0.2">
      <c r="A838" s="40"/>
    </row>
    <row r="839" spans="1:1" ht="12.75" customHeight="1" x14ac:dyDescent="0.2">
      <c r="A839" s="40"/>
    </row>
    <row r="840" spans="1:1" ht="12.75" customHeight="1" x14ac:dyDescent="0.2">
      <c r="A840" s="40"/>
    </row>
    <row r="841" spans="1:1" ht="12.75" customHeight="1" x14ac:dyDescent="0.2">
      <c r="A841" s="40"/>
    </row>
    <row r="842" spans="1:1" ht="12.75" customHeight="1" x14ac:dyDescent="0.2">
      <c r="A842" s="40"/>
    </row>
    <row r="843" spans="1:1" ht="12.75" customHeight="1" x14ac:dyDescent="0.2">
      <c r="A843" s="40"/>
    </row>
    <row r="844" spans="1:1" ht="12.75" customHeight="1" x14ac:dyDescent="0.2">
      <c r="A844" s="40"/>
    </row>
    <row r="845" spans="1:1" ht="12.75" customHeight="1" x14ac:dyDescent="0.2">
      <c r="A845" s="40"/>
    </row>
    <row r="846" spans="1:1" ht="12.75" customHeight="1" x14ac:dyDescent="0.2">
      <c r="A846" s="40"/>
    </row>
    <row r="847" spans="1:1" ht="12.75" customHeight="1" x14ac:dyDescent="0.2">
      <c r="A847" s="40"/>
    </row>
    <row r="848" spans="1:1" ht="12.75" customHeight="1" x14ac:dyDescent="0.2">
      <c r="A848" s="40"/>
    </row>
    <row r="849" spans="1:1" ht="12.75" customHeight="1" x14ac:dyDescent="0.2">
      <c r="A849" s="40"/>
    </row>
    <row r="850" spans="1:1" ht="12.75" customHeight="1" x14ac:dyDescent="0.2">
      <c r="A850" s="40"/>
    </row>
    <row r="851" spans="1:1" ht="12.75" customHeight="1" x14ac:dyDescent="0.2">
      <c r="A851" s="40"/>
    </row>
    <row r="852" spans="1:1" ht="12.75" customHeight="1" x14ac:dyDescent="0.2">
      <c r="A852" s="40"/>
    </row>
    <row r="853" spans="1:1" ht="12.75" customHeight="1" x14ac:dyDescent="0.2">
      <c r="A853" s="40"/>
    </row>
    <row r="854" spans="1:1" ht="12.75" customHeight="1" x14ac:dyDescent="0.2">
      <c r="A854" s="40"/>
    </row>
    <row r="855" spans="1:1" ht="12.75" customHeight="1" x14ac:dyDescent="0.2">
      <c r="A855" s="40"/>
    </row>
    <row r="856" spans="1:1" ht="12.75" customHeight="1" x14ac:dyDescent="0.2">
      <c r="A856" s="40"/>
    </row>
    <row r="857" spans="1:1" ht="12.75" customHeight="1" x14ac:dyDescent="0.2">
      <c r="A857" s="40"/>
    </row>
    <row r="858" spans="1:1" ht="12.75" customHeight="1" x14ac:dyDescent="0.2">
      <c r="A858" s="40"/>
    </row>
    <row r="859" spans="1:1" ht="12.75" customHeight="1" x14ac:dyDescent="0.2">
      <c r="A859" s="40"/>
    </row>
    <row r="860" spans="1:1" ht="12.75" customHeight="1" x14ac:dyDescent="0.2">
      <c r="A860" s="40"/>
    </row>
    <row r="861" spans="1:1" ht="12.75" customHeight="1" x14ac:dyDescent="0.2">
      <c r="A861" s="40"/>
    </row>
    <row r="862" spans="1:1" ht="12.75" customHeight="1" x14ac:dyDescent="0.2">
      <c r="A862" s="40"/>
    </row>
    <row r="863" spans="1:1" ht="12.75" customHeight="1" x14ac:dyDescent="0.2">
      <c r="A863" s="40"/>
    </row>
    <row r="864" spans="1:1" ht="12.75" customHeight="1" x14ac:dyDescent="0.2">
      <c r="A864" s="40"/>
    </row>
    <row r="865" spans="1:1" ht="12.75" customHeight="1" x14ac:dyDescent="0.2">
      <c r="A865" s="40"/>
    </row>
    <row r="866" spans="1:1" ht="12.75" customHeight="1" x14ac:dyDescent="0.2">
      <c r="A866" s="40"/>
    </row>
    <row r="867" spans="1:1" ht="12.75" customHeight="1" x14ac:dyDescent="0.2">
      <c r="A867" s="40"/>
    </row>
    <row r="868" spans="1:1" ht="12.75" customHeight="1" x14ac:dyDescent="0.2">
      <c r="A868" s="40"/>
    </row>
    <row r="869" spans="1:1" ht="12.75" customHeight="1" x14ac:dyDescent="0.2">
      <c r="A869" s="40"/>
    </row>
    <row r="870" spans="1:1" ht="12.75" customHeight="1" x14ac:dyDescent="0.2">
      <c r="A870" s="40"/>
    </row>
    <row r="871" spans="1:1" ht="12.75" customHeight="1" x14ac:dyDescent="0.2">
      <c r="A871" s="40"/>
    </row>
    <row r="872" spans="1:1" ht="12.75" customHeight="1" x14ac:dyDescent="0.2">
      <c r="A872" s="40"/>
    </row>
    <row r="873" spans="1:1" ht="12.75" customHeight="1" x14ac:dyDescent="0.2">
      <c r="A873" s="40"/>
    </row>
    <row r="874" spans="1:1" ht="12.75" customHeight="1" x14ac:dyDescent="0.2">
      <c r="A874" s="40"/>
    </row>
    <row r="875" spans="1:1" ht="12.75" customHeight="1" x14ac:dyDescent="0.2">
      <c r="A875" s="40"/>
    </row>
    <row r="876" spans="1:1" ht="12.75" customHeight="1" x14ac:dyDescent="0.2">
      <c r="A876" s="40"/>
    </row>
    <row r="877" spans="1:1" ht="12.75" customHeight="1" x14ac:dyDescent="0.2">
      <c r="A877" s="40"/>
    </row>
    <row r="878" spans="1:1" ht="12.75" customHeight="1" x14ac:dyDescent="0.2">
      <c r="A878" s="40"/>
    </row>
    <row r="879" spans="1:1" ht="12.75" customHeight="1" x14ac:dyDescent="0.2">
      <c r="A879" s="40"/>
    </row>
    <row r="880" spans="1:1" ht="12.75" customHeight="1" x14ac:dyDescent="0.2">
      <c r="A880" s="40"/>
    </row>
    <row r="881" spans="1:1" ht="12.75" customHeight="1" x14ac:dyDescent="0.2">
      <c r="A881" s="40"/>
    </row>
    <row r="882" spans="1:1" ht="12.75" customHeight="1" x14ac:dyDescent="0.2">
      <c r="A882" s="40"/>
    </row>
    <row r="883" spans="1:1" ht="12.75" customHeight="1" x14ac:dyDescent="0.2">
      <c r="A883" s="40"/>
    </row>
    <row r="884" spans="1:1" ht="12.75" customHeight="1" x14ac:dyDescent="0.2">
      <c r="A884" s="40"/>
    </row>
    <row r="885" spans="1:1" ht="12.75" customHeight="1" x14ac:dyDescent="0.2">
      <c r="A885" s="40"/>
    </row>
    <row r="886" spans="1:1" ht="12.75" customHeight="1" x14ac:dyDescent="0.2">
      <c r="A886" s="40"/>
    </row>
    <row r="887" spans="1:1" ht="12.75" customHeight="1" x14ac:dyDescent="0.2">
      <c r="A887" s="40"/>
    </row>
    <row r="888" spans="1:1" ht="12.75" customHeight="1" x14ac:dyDescent="0.2">
      <c r="A888" s="40"/>
    </row>
    <row r="889" spans="1:1" ht="12.75" customHeight="1" x14ac:dyDescent="0.2">
      <c r="A889" s="40"/>
    </row>
    <row r="890" spans="1:1" ht="12.75" customHeight="1" x14ac:dyDescent="0.2">
      <c r="A890" s="40"/>
    </row>
    <row r="891" spans="1:1" ht="12.75" customHeight="1" x14ac:dyDescent="0.2">
      <c r="A891" s="40"/>
    </row>
    <row r="892" spans="1:1" ht="12.75" customHeight="1" x14ac:dyDescent="0.2">
      <c r="A892" s="40"/>
    </row>
    <row r="893" spans="1:1" ht="12.75" customHeight="1" x14ac:dyDescent="0.2">
      <c r="A893" s="40"/>
    </row>
    <row r="894" spans="1:1" ht="12.75" customHeight="1" x14ac:dyDescent="0.2">
      <c r="A894" s="40"/>
    </row>
    <row r="895" spans="1:1" ht="12.75" customHeight="1" x14ac:dyDescent="0.2">
      <c r="A895" s="40"/>
    </row>
    <row r="896" spans="1:1" ht="12.75" customHeight="1" x14ac:dyDescent="0.2">
      <c r="A896" s="40"/>
    </row>
    <row r="897" spans="1:1" ht="12.75" customHeight="1" x14ac:dyDescent="0.2">
      <c r="A897" s="40"/>
    </row>
    <row r="898" spans="1:1" ht="12.75" customHeight="1" x14ac:dyDescent="0.2">
      <c r="A898" s="40"/>
    </row>
    <row r="899" spans="1:1" ht="12.75" customHeight="1" x14ac:dyDescent="0.2">
      <c r="A899" s="40"/>
    </row>
    <row r="900" spans="1:1" ht="12.75" customHeight="1" x14ac:dyDescent="0.2">
      <c r="A900" s="40"/>
    </row>
    <row r="901" spans="1:1" ht="12.75" customHeight="1" x14ac:dyDescent="0.2">
      <c r="A901" s="40"/>
    </row>
    <row r="902" spans="1:1" ht="12.75" customHeight="1" x14ac:dyDescent="0.2">
      <c r="A902" s="40"/>
    </row>
    <row r="903" spans="1:1" ht="12.75" customHeight="1" x14ac:dyDescent="0.2">
      <c r="A903" s="40"/>
    </row>
    <row r="904" spans="1:1" ht="12.75" customHeight="1" x14ac:dyDescent="0.2">
      <c r="A904" s="40"/>
    </row>
    <row r="905" spans="1:1" ht="12.75" customHeight="1" x14ac:dyDescent="0.2">
      <c r="A905" s="40"/>
    </row>
    <row r="906" spans="1:1" ht="12.75" customHeight="1" x14ac:dyDescent="0.2">
      <c r="A906" s="40"/>
    </row>
    <row r="907" spans="1:1" ht="12.75" customHeight="1" x14ac:dyDescent="0.2">
      <c r="A907" s="40"/>
    </row>
    <row r="908" spans="1:1" ht="12.75" customHeight="1" x14ac:dyDescent="0.2">
      <c r="A908" s="40"/>
    </row>
    <row r="909" spans="1:1" ht="12.75" customHeight="1" x14ac:dyDescent="0.2">
      <c r="A909" s="40"/>
    </row>
    <row r="910" spans="1:1" ht="12.75" customHeight="1" x14ac:dyDescent="0.2">
      <c r="A910" s="40"/>
    </row>
    <row r="911" spans="1:1" ht="12.75" customHeight="1" x14ac:dyDescent="0.2">
      <c r="A911" s="40"/>
    </row>
    <row r="912" spans="1:1" ht="12.75" customHeight="1" x14ac:dyDescent="0.2">
      <c r="A912" s="40"/>
    </row>
    <row r="913" spans="1:1" ht="12.75" customHeight="1" x14ac:dyDescent="0.2">
      <c r="A913" s="40"/>
    </row>
    <row r="914" spans="1:1" ht="12.75" customHeight="1" x14ac:dyDescent="0.2">
      <c r="A914" s="40"/>
    </row>
    <row r="915" spans="1:1" ht="12.75" customHeight="1" x14ac:dyDescent="0.2">
      <c r="A915" s="40"/>
    </row>
    <row r="916" spans="1:1" ht="12.75" customHeight="1" x14ac:dyDescent="0.2">
      <c r="A916" s="40"/>
    </row>
    <row r="917" spans="1:1" ht="12.75" customHeight="1" x14ac:dyDescent="0.2">
      <c r="A917" s="40"/>
    </row>
    <row r="918" spans="1:1" ht="12.75" customHeight="1" x14ac:dyDescent="0.2">
      <c r="A918" s="40"/>
    </row>
    <row r="919" spans="1:1" ht="12.75" customHeight="1" x14ac:dyDescent="0.2">
      <c r="A919" s="40"/>
    </row>
    <row r="920" spans="1:1" ht="12.75" customHeight="1" x14ac:dyDescent="0.2">
      <c r="A920" s="40"/>
    </row>
    <row r="921" spans="1:1" ht="12.75" customHeight="1" x14ac:dyDescent="0.2">
      <c r="A921" s="40"/>
    </row>
    <row r="922" spans="1:1" ht="12.75" customHeight="1" x14ac:dyDescent="0.2">
      <c r="A922" s="40"/>
    </row>
    <row r="923" spans="1:1" ht="12.75" customHeight="1" x14ac:dyDescent="0.2">
      <c r="A923" s="40"/>
    </row>
    <row r="924" spans="1:1" ht="12.75" customHeight="1" x14ac:dyDescent="0.2">
      <c r="A924" s="40"/>
    </row>
    <row r="925" spans="1:1" ht="12.75" customHeight="1" x14ac:dyDescent="0.2">
      <c r="A925" s="40"/>
    </row>
    <row r="926" spans="1:1" ht="12.75" customHeight="1" x14ac:dyDescent="0.2">
      <c r="A926" s="40"/>
    </row>
    <row r="927" spans="1:1" ht="12.75" customHeight="1" x14ac:dyDescent="0.2">
      <c r="A927" s="40"/>
    </row>
    <row r="928" spans="1:1" ht="12.75" customHeight="1" x14ac:dyDescent="0.2">
      <c r="A928" s="40"/>
    </row>
    <row r="929" spans="1:1" ht="12.75" customHeight="1" x14ac:dyDescent="0.2">
      <c r="A929" s="40"/>
    </row>
    <row r="930" spans="1:1" ht="12.75" customHeight="1" x14ac:dyDescent="0.2">
      <c r="A930" s="40"/>
    </row>
    <row r="931" spans="1:1" ht="12.75" customHeight="1" x14ac:dyDescent="0.2">
      <c r="A931" s="40"/>
    </row>
    <row r="932" spans="1:1" ht="12.75" customHeight="1" x14ac:dyDescent="0.2">
      <c r="A932" s="40"/>
    </row>
    <row r="933" spans="1:1" ht="12.75" customHeight="1" x14ac:dyDescent="0.2">
      <c r="A933" s="40"/>
    </row>
    <row r="934" spans="1:1" ht="12.75" customHeight="1" x14ac:dyDescent="0.2">
      <c r="A934" s="40"/>
    </row>
    <row r="935" spans="1:1" ht="12.75" customHeight="1" x14ac:dyDescent="0.2">
      <c r="A935" s="40"/>
    </row>
    <row r="936" spans="1:1" ht="12.75" customHeight="1" x14ac:dyDescent="0.2">
      <c r="A936" s="40"/>
    </row>
    <row r="937" spans="1:1" ht="12.75" customHeight="1" x14ac:dyDescent="0.2">
      <c r="A937" s="40"/>
    </row>
    <row r="938" spans="1:1" ht="12.75" customHeight="1" x14ac:dyDescent="0.2">
      <c r="A938" s="40"/>
    </row>
    <row r="939" spans="1:1" ht="12.75" customHeight="1" x14ac:dyDescent="0.2">
      <c r="A939" s="40"/>
    </row>
    <row r="940" spans="1:1" ht="12.75" customHeight="1" x14ac:dyDescent="0.2">
      <c r="A940" s="40"/>
    </row>
    <row r="941" spans="1:1" ht="12.75" customHeight="1" x14ac:dyDescent="0.2">
      <c r="A941" s="40"/>
    </row>
    <row r="942" spans="1:1" ht="12.75" customHeight="1" x14ac:dyDescent="0.2">
      <c r="A942" s="40"/>
    </row>
    <row r="943" spans="1:1" ht="12.75" customHeight="1" x14ac:dyDescent="0.2">
      <c r="A943" s="40"/>
    </row>
    <row r="944" spans="1:1" ht="12.75" customHeight="1" x14ac:dyDescent="0.2">
      <c r="A944" s="40"/>
    </row>
    <row r="945" spans="1:1" ht="12.75" customHeight="1" x14ac:dyDescent="0.2">
      <c r="A945" s="40"/>
    </row>
    <row r="946" spans="1:1" ht="12.75" customHeight="1" x14ac:dyDescent="0.2">
      <c r="A946" s="40"/>
    </row>
    <row r="947" spans="1:1" ht="12.75" customHeight="1" x14ac:dyDescent="0.2">
      <c r="A947" s="40"/>
    </row>
    <row r="948" spans="1:1" ht="12.75" customHeight="1" x14ac:dyDescent="0.2">
      <c r="A948" s="40"/>
    </row>
    <row r="949" spans="1:1" ht="12.75" customHeight="1" x14ac:dyDescent="0.2">
      <c r="A949" s="40"/>
    </row>
    <row r="950" spans="1:1" ht="12.75" customHeight="1" x14ac:dyDescent="0.2">
      <c r="A950" s="40"/>
    </row>
    <row r="951" spans="1:1" ht="12.75" customHeight="1" x14ac:dyDescent="0.2">
      <c r="A951" s="40"/>
    </row>
    <row r="952" spans="1:1" ht="12.75" customHeight="1" x14ac:dyDescent="0.2">
      <c r="A952" s="40"/>
    </row>
    <row r="953" spans="1:1" ht="12.75" customHeight="1" x14ac:dyDescent="0.2">
      <c r="A953" s="40"/>
    </row>
    <row r="954" spans="1:1" ht="12.75" customHeight="1" x14ac:dyDescent="0.2">
      <c r="A954" s="40"/>
    </row>
    <row r="955" spans="1:1" ht="12.75" customHeight="1" x14ac:dyDescent="0.2">
      <c r="A955" s="40"/>
    </row>
    <row r="956" spans="1:1" ht="12.75" customHeight="1" x14ac:dyDescent="0.2">
      <c r="A956" s="40"/>
    </row>
    <row r="957" spans="1:1" ht="12.75" customHeight="1" x14ac:dyDescent="0.2">
      <c r="A957" s="40"/>
    </row>
    <row r="958" spans="1:1" ht="12.75" customHeight="1" x14ac:dyDescent="0.2">
      <c r="A958" s="40"/>
    </row>
    <row r="959" spans="1:1" ht="12.75" customHeight="1" x14ac:dyDescent="0.2">
      <c r="A959" s="40"/>
    </row>
    <row r="960" spans="1:1" ht="12.75" customHeight="1" x14ac:dyDescent="0.2">
      <c r="A960" s="40"/>
    </row>
    <row r="961" spans="1:1" ht="12.75" customHeight="1" x14ac:dyDescent="0.2">
      <c r="A961" s="40"/>
    </row>
    <row r="962" spans="1:1" ht="12.75" customHeight="1" x14ac:dyDescent="0.2">
      <c r="A962" s="40"/>
    </row>
    <row r="963" spans="1:1" ht="12.75" customHeight="1" x14ac:dyDescent="0.2">
      <c r="A963" s="40"/>
    </row>
    <row r="964" spans="1:1" ht="12.75" customHeight="1" x14ac:dyDescent="0.2">
      <c r="A964" s="40"/>
    </row>
    <row r="965" spans="1:1" ht="12.75" customHeight="1" x14ac:dyDescent="0.2">
      <c r="A965" s="40"/>
    </row>
    <row r="966" spans="1:1" ht="12.75" customHeight="1" x14ac:dyDescent="0.2">
      <c r="A966" s="40"/>
    </row>
    <row r="967" spans="1:1" ht="12.75" customHeight="1" x14ac:dyDescent="0.2">
      <c r="A967" s="40"/>
    </row>
    <row r="968" spans="1:1" ht="12.75" customHeight="1" x14ac:dyDescent="0.2">
      <c r="A968" s="40"/>
    </row>
    <row r="969" spans="1:1" ht="12.75" customHeight="1" x14ac:dyDescent="0.2">
      <c r="A969" s="40"/>
    </row>
    <row r="970" spans="1:1" ht="12.75" customHeight="1" x14ac:dyDescent="0.2">
      <c r="A970" s="40"/>
    </row>
    <row r="971" spans="1:1" ht="12.75" customHeight="1" x14ac:dyDescent="0.2">
      <c r="A971" s="40"/>
    </row>
    <row r="972" spans="1:1" ht="12.75" customHeight="1" x14ac:dyDescent="0.2">
      <c r="A972" s="40"/>
    </row>
    <row r="973" spans="1:1" ht="12.75" customHeight="1" x14ac:dyDescent="0.2">
      <c r="A973" s="40"/>
    </row>
    <row r="974" spans="1:1" ht="12.75" customHeight="1" x14ac:dyDescent="0.2">
      <c r="A974" s="40"/>
    </row>
    <row r="975" spans="1:1" ht="12.75" customHeight="1" x14ac:dyDescent="0.2">
      <c r="A975" s="40"/>
    </row>
    <row r="976" spans="1:1" ht="12.75" customHeight="1" x14ac:dyDescent="0.2">
      <c r="A976" s="40"/>
    </row>
    <row r="977" spans="1:1" ht="12.75" customHeight="1" x14ac:dyDescent="0.2">
      <c r="A977" s="40"/>
    </row>
    <row r="978" spans="1:1" ht="12.75" customHeight="1" x14ac:dyDescent="0.2">
      <c r="A978" s="40"/>
    </row>
    <row r="979" spans="1:1" ht="12.75" customHeight="1" x14ac:dyDescent="0.2">
      <c r="A979" s="40"/>
    </row>
    <row r="980" spans="1:1" ht="12.75" customHeight="1" x14ac:dyDescent="0.2">
      <c r="A980" s="40"/>
    </row>
    <row r="981" spans="1:1" ht="12.75" customHeight="1" x14ac:dyDescent="0.2">
      <c r="A981" s="40"/>
    </row>
    <row r="982" spans="1:1" ht="12.75" customHeight="1" x14ac:dyDescent="0.2">
      <c r="A982" s="40"/>
    </row>
    <row r="983" spans="1:1" ht="12.75" customHeight="1" x14ac:dyDescent="0.2">
      <c r="A983" s="40"/>
    </row>
    <row r="984" spans="1:1" ht="12.75" customHeight="1" x14ac:dyDescent="0.2">
      <c r="A984" s="40"/>
    </row>
    <row r="985" spans="1:1" ht="12.75" customHeight="1" x14ac:dyDescent="0.2">
      <c r="A985" s="40"/>
    </row>
    <row r="986" spans="1:1" ht="12.75" customHeight="1" x14ac:dyDescent="0.2">
      <c r="A986" s="40"/>
    </row>
    <row r="987" spans="1:1" ht="12.75" customHeight="1" x14ac:dyDescent="0.2">
      <c r="A987" s="40"/>
    </row>
    <row r="988" spans="1:1" ht="12.75" customHeight="1" x14ac:dyDescent="0.2">
      <c r="A988" s="40"/>
    </row>
    <row r="989" spans="1:1" ht="12.75" customHeight="1" x14ac:dyDescent="0.2">
      <c r="A989" s="40"/>
    </row>
    <row r="990" spans="1:1" ht="12.75" customHeight="1" x14ac:dyDescent="0.2">
      <c r="A990" s="40"/>
    </row>
    <row r="991" spans="1:1" ht="12.75" customHeight="1" x14ac:dyDescent="0.2">
      <c r="A991" s="40"/>
    </row>
    <row r="992" spans="1:1" ht="12.75" customHeight="1" x14ac:dyDescent="0.2">
      <c r="A992" s="40"/>
    </row>
    <row r="993" spans="1:1" ht="12.75" customHeight="1" x14ac:dyDescent="0.2">
      <c r="A993" s="40"/>
    </row>
    <row r="994" spans="1:1" ht="12.75" customHeight="1" x14ac:dyDescent="0.2">
      <c r="A994" s="40"/>
    </row>
    <row r="995" spans="1:1" ht="12.75" customHeight="1" x14ac:dyDescent="0.2">
      <c r="A995" s="40"/>
    </row>
    <row r="996" spans="1:1" ht="12.75" customHeight="1" x14ac:dyDescent="0.2">
      <c r="A996" s="40"/>
    </row>
    <row r="997" spans="1:1" ht="12.75" customHeight="1" x14ac:dyDescent="0.2">
      <c r="A997" s="40"/>
    </row>
    <row r="998" spans="1:1" ht="12.75" customHeight="1" x14ac:dyDescent="0.2">
      <c r="A998" s="40"/>
    </row>
    <row r="999" spans="1:1" ht="12.75" customHeight="1" x14ac:dyDescent="0.2">
      <c r="A999" s="40"/>
    </row>
    <row r="1000" spans="1:1" ht="12.75" customHeight="1" x14ac:dyDescent="0.2">
      <c r="A1000" s="40"/>
    </row>
  </sheetData>
  <mergeCells count="1">
    <mergeCell ref="B13:I15"/>
  </mergeCells>
  <conditionalFormatting sqref="B6:K12">
    <cfRule type="expression" dxfId="67" priority="1">
      <formula>MOD(ROW(),2)=1</formula>
    </cfRule>
  </conditionalFormatting>
  <conditionalFormatting sqref="O6:BA12 BB6:BC6">
    <cfRule type="expression" dxfId="66" priority="2">
      <formula>MOD(ROW(),2)=1</formula>
    </cfRule>
  </conditionalFormatting>
  <conditionalFormatting sqref="BB9:BB12">
    <cfRule type="cellIs" dxfId="65" priority="3" operator="equal">
      <formula>$A$1</formula>
    </cfRule>
  </conditionalFormatting>
  <conditionalFormatting sqref="BB9:BB12">
    <cfRule type="cellIs" dxfId="64" priority="4" operator="equal">
      <formula>$A$2</formula>
    </cfRule>
  </conditionalFormatting>
  <conditionalFormatting sqref="BB7:BB8">
    <cfRule type="cellIs" dxfId="63" priority="5" operator="equal">
      <formula>$A$1</formula>
    </cfRule>
  </conditionalFormatting>
  <conditionalFormatting sqref="BB7:BB8">
    <cfRule type="cellIs" dxfId="62" priority="6" operator="equal">
      <formula>$A$2</formula>
    </cfRule>
  </conditionalFormatting>
  <conditionalFormatting sqref="BB7:BB12">
    <cfRule type="expression" dxfId="61" priority="7">
      <formula>MOD(ROW(),2)=1</formula>
    </cfRule>
  </conditionalFormatting>
  <conditionalFormatting sqref="BC7:BC12">
    <cfRule type="expression" dxfId="60" priority="8">
      <formula>MOD(ROW(),2)=1</formula>
    </cfRule>
  </conditionalFormatting>
  <conditionalFormatting sqref="BC7:BC12">
    <cfRule type="cellIs" dxfId="59" priority="9" operator="lessThan">
      <formula>0</formula>
    </cfRule>
  </conditionalFormatting>
  <conditionalFormatting sqref="BC7:BC12">
    <cfRule type="cellIs" dxfId="58" priority="10" operator="greaterThan">
      <formula>0</formula>
    </cfRule>
  </conditionalFormatting>
  <conditionalFormatting sqref="L6:M6">
    <cfRule type="expression" dxfId="57" priority="11">
      <formula>MOD(ROW(),2)=1</formula>
    </cfRule>
  </conditionalFormatting>
  <conditionalFormatting sqref="L9:L12">
    <cfRule type="cellIs" dxfId="56" priority="12" operator="equal">
      <formula>$A$1</formula>
    </cfRule>
  </conditionalFormatting>
  <conditionalFormatting sqref="L9:L12">
    <cfRule type="cellIs" dxfId="55" priority="13" operator="equal">
      <formula>$A$2</formula>
    </cfRule>
  </conditionalFormatting>
  <conditionalFormatting sqref="L7:L8">
    <cfRule type="cellIs" dxfId="54" priority="14" operator="equal">
      <formula>$A$1</formula>
    </cfRule>
  </conditionalFormatting>
  <conditionalFormatting sqref="L7:L8">
    <cfRule type="cellIs" dxfId="53" priority="15" operator="equal">
      <formula>$A$2</formula>
    </cfRule>
  </conditionalFormatting>
  <conditionalFormatting sqref="L7:L12">
    <cfRule type="expression" dxfId="52" priority="16">
      <formula>MOD(ROW(),2)=1</formula>
    </cfRule>
  </conditionalFormatting>
  <conditionalFormatting sqref="M7:M12">
    <cfRule type="expression" dxfId="51" priority="17">
      <formula>MOD(ROW(),2)=1</formula>
    </cfRule>
  </conditionalFormatting>
  <conditionalFormatting sqref="M7:M12">
    <cfRule type="cellIs" dxfId="50" priority="18" operator="lessThan">
      <formula>0</formula>
    </cfRule>
  </conditionalFormatting>
  <conditionalFormatting sqref="M7:M12">
    <cfRule type="cellIs" dxfId="49" priority="19" operator="greaterThan">
      <formula>0</formula>
    </cfRule>
  </conditionalFormatting>
  <pageMargins left="0.78740157480314965" right="0.78740157480314965" top="1.3779527559055118" bottom="0.59055118110236227"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50F4F"/>
  </sheetPr>
  <dimension ref="A1:K1000"/>
  <sheetViews>
    <sheetView showGridLines="0" workbookViewId="0"/>
  </sheetViews>
  <sheetFormatPr baseColWidth="10" defaultColWidth="14.42578125" defaultRowHeight="15" customHeight="1" x14ac:dyDescent="0.2"/>
  <cols>
    <col min="1" max="2" width="8.7109375" customWidth="1"/>
    <col min="3" max="3" width="31.28515625" customWidth="1"/>
    <col min="4" max="4" width="12.7109375" customWidth="1"/>
    <col min="5" max="5" width="14.42578125" customWidth="1"/>
    <col min="6" max="6" width="2.5703125" customWidth="1"/>
    <col min="7" max="7" width="8.7109375" customWidth="1"/>
    <col min="8" max="8" width="31.28515625" customWidth="1"/>
    <col min="9" max="9" width="12.7109375" customWidth="1"/>
    <col min="10" max="10" width="14.42578125" customWidth="1"/>
    <col min="11" max="26" width="8.7109375" customWidth="1"/>
  </cols>
  <sheetData>
    <row r="1" spans="1:11" ht="12.75" customHeight="1" x14ac:dyDescent="0.2">
      <c r="F1" s="53"/>
    </row>
    <row r="2" spans="1:11" ht="12.75" customHeight="1" x14ac:dyDescent="0.2">
      <c r="A2" s="26"/>
      <c r="F2" s="53"/>
    </row>
    <row r="3" spans="1:11" ht="12.75" customHeight="1" x14ac:dyDescent="0.2">
      <c r="F3" s="53"/>
    </row>
    <row r="4" spans="1:11" ht="12.75" customHeight="1" x14ac:dyDescent="0.2">
      <c r="B4" s="25" t="s">
        <v>340</v>
      </c>
      <c r="F4" s="53"/>
    </row>
    <row r="5" spans="1:11" ht="12.75" customHeight="1" x14ac:dyDescent="0.2">
      <c r="B5" s="43"/>
      <c r="C5" s="43"/>
      <c r="D5" s="43" t="s">
        <v>1</v>
      </c>
      <c r="E5" s="43" t="s">
        <v>341</v>
      </c>
      <c r="F5" s="119"/>
      <c r="G5" s="43"/>
      <c r="H5" s="43"/>
      <c r="I5" s="43" t="s">
        <v>1</v>
      </c>
      <c r="J5" s="43" t="s">
        <v>341</v>
      </c>
      <c r="K5" s="119"/>
    </row>
    <row r="6" spans="1:11" ht="12.75" customHeight="1" x14ac:dyDescent="0.2">
      <c r="B6" s="31">
        <v>1</v>
      </c>
      <c r="C6" s="53" t="s">
        <v>99</v>
      </c>
      <c r="D6" s="54">
        <v>8133.4616727317971</v>
      </c>
      <c r="E6" s="105">
        <v>0.65552996310177047</v>
      </c>
      <c r="F6" s="53"/>
      <c r="G6" s="31">
        <v>21</v>
      </c>
      <c r="H6" s="53" t="s">
        <v>155</v>
      </c>
      <c r="I6" s="54">
        <v>281.57755590805886</v>
      </c>
      <c r="J6" s="105">
        <v>0.17192300544514039</v>
      </c>
    </row>
    <row r="7" spans="1:11" ht="12.75" customHeight="1" x14ac:dyDescent="0.2">
      <c r="B7" s="31">
        <v>2</v>
      </c>
      <c r="C7" s="53" t="s">
        <v>153</v>
      </c>
      <c r="D7" s="54">
        <v>3359.0868091194679</v>
      </c>
      <c r="E7" s="105">
        <v>0.65174698860955205</v>
      </c>
      <c r="F7" s="53"/>
      <c r="G7" s="31">
        <v>22</v>
      </c>
      <c r="H7" s="53" t="s">
        <v>158</v>
      </c>
      <c r="I7" s="54">
        <v>279.99129109514479</v>
      </c>
      <c r="J7" s="105">
        <v>0.46885051603968775</v>
      </c>
    </row>
    <row r="8" spans="1:11" ht="12.75" customHeight="1" x14ac:dyDescent="0.2">
      <c r="B8" s="31">
        <v>3</v>
      </c>
      <c r="C8" s="53" t="s">
        <v>342</v>
      </c>
      <c r="D8" s="54">
        <v>2814.0420826723898</v>
      </c>
      <c r="E8" s="106" t="s">
        <v>240</v>
      </c>
      <c r="F8" s="53"/>
      <c r="G8" s="31">
        <v>23</v>
      </c>
      <c r="H8" s="53" t="s">
        <v>137</v>
      </c>
      <c r="I8" s="54">
        <v>244.16036826226244</v>
      </c>
      <c r="J8" s="105">
        <v>5.5942907540249262E-2</v>
      </c>
    </row>
    <row r="9" spans="1:11" ht="12.75" customHeight="1" x14ac:dyDescent="0.2">
      <c r="B9" s="31">
        <v>4</v>
      </c>
      <c r="C9" s="53" t="s">
        <v>154</v>
      </c>
      <c r="D9" s="54">
        <v>2451.8366458275013</v>
      </c>
      <c r="E9" s="105">
        <v>0.62069979535481112</v>
      </c>
      <c r="F9" s="53"/>
      <c r="G9" s="31">
        <v>24</v>
      </c>
      <c r="H9" s="53" t="s">
        <v>343</v>
      </c>
      <c r="I9" s="54">
        <v>231.77346866349416</v>
      </c>
      <c r="J9" s="105">
        <v>7.7712817203187484E-2</v>
      </c>
    </row>
    <row r="10" spans="1:11" ht="12.75" customHeight="1" x14ac:dyDescent="0.2">
      <c r="B10" s="31">
        <v>5</v>
      </c>
      <c r="C10" s="53" t="s">
        <v>152</v>
      </c>
      <c r="D10" s="54">
        <v>2436.3783397094958</v>
      </c>
      <c r="E10" s="105">
        <v>0.57156198884064824</v>
      </c>
      <c r="F10" s="53"/>
      <c r="G10" s="31">
        <v>25</v>
      </c>
      <c r="H10" s="53" t="s">
        <v>344</v>
      </c>
      <c r="I10" s="54">
        <v>227.39572641597462</v>
      </c>
      <c r="J10" s="105">
        <v>0.31624040741666332</v>
      </c>
    </row>
    <row r="11" spans="1:11" ht="12.75" customHeight="1" x14ac:dyDescent="0.2">
      <c r="B11" s="31">
        <v>6</v>
      </c>
      <c r="C11" s="53" t="s">
        <v>267</v>
      </c>
      <c r="D11" s="54">
        <v>2298.5288171441016</v>
      </c>
      <c r="E11" s="105">
        <v>0.2096735074115757</v>
      </c>
      <c r="F11" s="53"/>
      <c r="G11" s="31">
        <v>26</v>
      </c>
      <c r="H11" s="53" t="s">
        <v>345</v>
      </c>
      <c r="I11" s="54">
        <v>173.55603247177382</v>
      </c>
      <c r="J11" s="105">
        <v>0.17155258836014708</v>
      </c>
    </row>
    <row r="12" spans="1:11" ht="12.75" customHeight="1" x14ac:dyDescent="0.2">
      <c r="B12" s="31">
        <v>7</v>
      </c>
      <c r="C12" s="53" t="s">
        <v>242</v>
      </c>
      <c r="D12" s="54">
        <v>1948.3064290379771</v>
      </c>
      <c r="E12" s="105">
        <v>3.2363312068542698E-2</v>
      </c>
      <c r="F12" s="53"/>
      <c r="G12" s="31">
        <v>27</v>
      </c>
      <c r="H12" s="53" t="s">
        <v>346</v>
      </c>
      <c r="I12" s="54">
        <v>161.22049080899507</v>
      </c>
      <c r="J12" s="105">
        <v>0.8238881857547069</v>
      </c>
    </row>
    <row r="13" spans="1:11" ht="12.75" customHeight="1" x14ac:dyDescent="0.2">
      <c r="B13" s="31">
        <v>8</v>
      </c>
      <c r="C13" s="53" t="s">
        <v>157</v>
      </c>
      <c r="D13" s="54">
        <v>1039.9987558707348</v>
      </c>
      <c r="E13" s="105">
        <v>5.3374122812659033E-2</v>
      </c>
      <c r="F13" s="53"/>
      <c r="G13" s="31">
        <v>28</v>
      </c>
      <c r="H13" s="53" t="s">
        <v>347</v>
      </c>
      <c r="I13" s="54">
        <v>156.97952284532363</v>
      </c>
      <c r="J13" s="105">
        <v>8.1742952203866612E-2</v>
      </c>
    </row>
    <row r="14" spans="1:11" ht="12.75" customHeight="1" x14ac:dyDescent="0.2">
      <c r="B14" s="31">
        <v>9</v>
      </c>
      <c r="C14" s="53" t="s">
        <v>132</v>
      </c>
      <c r="D14" s="54">
        <v>845.97309032378462</v>
      </c>
      <c r="E14" s="105">
        <v>3.3725183362147394E-2</v>
      </c>
      <c r="F14" s="53"/>
      <c r="G14" s="31">
        <v>29</v>
      </c>
      <c r="H14" s="53" t="s">
        <v>151</v>
      </c>
      <c r="I14" s="54">
        <v>129.65263176871326</v>
      </c>
      <c r="J14" s="105">
        <v>1.9697129516602959E-2</v>
      </c>
    </row>
    <row r="15" spans="1:11" ht="12.75" customHeight="1" x14ac:dyDescent="0.2">
      <c r="B15" s="31">
        <v>10</v>
      </c>
      <c r="C15" s="53" t="s">
        <v>95</v>
      </c>
      <c r="D15" s="54">
        <v>744.8</v>
      </c>
      <c r="E15" s="105">
        <v>6.5040222133886036E-2</v>
      </c>
      <c r="F15" s="53"/>
      <c r="G15" s="31">
        <v>30</v>
      </c>
      <c r="H15" s="53" t="s">
        <v>135</v>
      </c>
      <c r="I15" s="54">
        <v>127.39883673913721</v>
      </c>
      <c r="J15" s="105">
        <v>1.685627223890674E-2</v>
      </c>
    </row>
    <row r="16" spans="1:11" ht="12.75" customHeight="1" x14ac:dyDescent="0.2">
      <c r="B16" s="31">
        <v>11</v>
      </c>
      <c r="C16" s="53" t="s">
        <v>348</v>
      </c>
      <c r="D16" s="54">
        <v>612.45373394295666</v>
      </c>
      <c r="E16" s="105">
        <v>0.54819958435049254</v>
      </c>
      <c r="F16" s="53"/>
      <c r="G16" s="31">
        <v>31</v>
      </c>
      <c r="H16" s="53" t="s">
        <v>349</v>
      </c>
      <c r="I16" s="54">
        <v>125.71926223134584</v>
      </c>
      <c r="J16" s="105">
        <v>0.11369463207500058</v>
      </c>
    </row>
    <row r="17" spans="2:10" ht="12.75" customHeight="1" x14ac:dyDescent="0.2">
      <c r="B17" s="31">
        <v>12</v>
      </c>
      <c r="C17" s="53" t="s">
        <v>350</v>
      </c>
      <c r="D17" s="54">
        <v>504.77434605455505</v>
      </c>
      <c r="E17" s="105">
        <v>0.33490068800037132</v>
      </c>
      <c r="F17" s="53"/>
      <c r="G17" s="31">
        <v>32</v>
      </c>
      <c r="H17" s="53" t="s">
        <v>351</v>
      </c>
      <c r="I17" s="54">
        <v>125.34602345183666</v>
      </c>
      <c r="J17" s="106">
        <v>0.12295212549229453</v>
      </c>
    </row>
    <row r="18" spans="2:10" ht="12.75" customHeight="1" x14ac:dyDescent="0.2">
      <c r="B18" s="31">
        <v>13</v>
      </c>
      <c r="C18" s="53" t="s">
        <v>264</v>
      </c>
      <c r="D18" s="54">
        <v>423.62601474293177</v>
      </c>
      <c r="E18" s="105">
        <v>4.1840844465268937E-2</v>
      </c>
      <c r="F18" s="53"/>
      <c r="G18" s="31">
        <v>33</v>
      </c>
      <c r="H18" s="53" t="s">
        <v>150</v>
      </c>
      <c r="I18" s="54">
        <v>119.93096517566701</v>
      </c>
      <c r="J18" s="106">
        <v>3.1698072446667669E-2</v>
      </c>
    </row>
    <row r="19" spans="2:10" ht="12.75" customHeight="1" x14ac:dyDescent="0.2">
      <c r="B19" s="31">
        <v>14</v>
      </c>
      <c r="C19" s="53" t="s">
        <v>146</v>
      </c>
      <c r="D19" s="54">
        <v>393.4</v>
      </c>
      <c r="E19" s="105">
        <v>0.20944281908769175</v>
      </c>
      <c r="F19" s="53"/>
      <c r="G19" s="31">
        <v>34</v>
      </c>
      <c r="H19" s="53" t="s">
        <v>352</v>
      </c>
      <c r="I19" s="54">
        <v>116.63711859662219</v>
      </c>
      <c r="J19" s="106">
        <v>8.1523420963701382E-2</v>
      </c>
    </row>
    <row r="20" spans="2:10" ht="12.75" customHeight="1" x14ac:dyDescent="0.2">
      <c r="B20" s="31">
        <v>15</v>
      </c>
      <c r="C20" s="53" t="s">
        <v>353</v>
      </c>
      <c r="D20" s="54">
        <v>392.66791903828812</v>
      </c>
      <c r="E20" s="105">
        <v>0.6128680817836073</v>
      </c>
      <c r="F20" s="53"/>
      <c r="G20" s="31">
        <v>35</v>
      </c>
      <c r="H20" s="53" t="s">
        <v>354</v>
      </c>
      <c r="I20" s="54">
        <v>113.9933439084321</v>
      </c>
      <c r="J20" s="106">
        <v>0.45343603860925735</v>
      </c>
    </row>
    <row r="21" spans="2:10" ht="12.75" customHeight="1" x14ac:dyDescent="0.2">
      <c r="B21" s="31">
        <v>16</v>
      </c>
      <c r="C21" s="53" t="s">
        <v>355</v>
      </c>
      <c r="D21" s="54">
        <v>383.50284594569376</v>
      </c>
      <c r="E21" s="105">
        <v>0.621808563955347</v>
      </c>
      <c r="F21" s="53"/>
      <c r="G21" s="31">
        <v>36</v>
      </c>
      <c r="H21" s="53" t="s">
        <v>356</v>
      </c>
      <c r="I21" s="54">
        <v>104.44516422506298</v>
      </c>
      <c r="J21" s="106">
        <v>1.2617220788227359E-2</v>
      </c>
    </row>
    <row r="22" spans="2:10" ht="12.75" customHeight="1" x14ac:dyDescent="0.2">
      <c r="B22" s="31">
        <v>17</v>
      </c>
      <c r="C22" s="53" t="s">
        <v>357</v>
      </c>
      <c r="D22" s="54">
        <v>382.56974899692079</v>
      </c>
      <c r="E22" s="105">
        <v>0.64674532145052543</v>
      </c>
      <c r="F22" s="53"/>
      <c r="G22" s="31">
        <v>37</v>
      </c>
      <c r="H22" s="53" t="s">
        <v>358</v>
      </c>
      <c r="I22" s="54">
        <v>103.63907810021462</v>
      </c>
      <c r="J22" s="106">
        <v>0.10832937643344774</v>
      </c>
    </row>
    <row r="23" spans="2:10" ht="12.75" customHeight="1" x14ac:dyDescent="0.2">
      <c r="B23" s="31">
        <v>18</v>
      </c>
      <c r="C23" s="53" t="s">
        <v>140</v>
      </c>
      <c r="D23" s="54">
        <v>323.06743180616468</v>
      </c>
      <c r="E23" s="105">
        <v>3.9421326267734744E-2</v>
      </c>
      <c r="F23" s="53"/>
      <c r="G23" s="31">
        <v>38</v>
      </c>
      <c r="H23" s="53" t="s">
        <v>359</v>
      </c>
      <c r="I23" s="54">
        <v>102</v>
      </c>
      <c r="J23" s="106" t="s">
        <v>240</v>
      </c>
    </row>
    <row r="24" spans="2:10" ht="12.75" customHeight="1" x14ac:dyDescent="0.2">
      <c r="B24" s="31">
        <v>19</v>
      </c>
      <c r="C24" s="53" t="s">
        <v>156</v>
      </c>
      <c r="D24" s="54">
        <v>310.28711613946626</v>
      </c>
      <c r="E24" s="105">
        <v>8.9960626941577262E-2</v>
      </c>
      <c r="F24" s="53"/>
      <c r="G24" s="31">
        <v>39</v>
      </c>
      <c r="H24" s="53" t="s">
        <v>360</v>
      </c>
      <c r="I24" s="54">
        <v>96.42001803987435</v>
      </c>
      <c r="J24" s="105">
        <v>8.9702544803475753E-2</v>
      </c>
    </row>
    <row r="25" spans="2:10" ht="12.75" customHeight="1" x14ac:dyDescent="0.2">
      <c r="B25" s="31">
        <v>20</v>
      </c>
      <c r="C25" s="53" t="s">
        <v>361</v>
      </c>
      <c r="D25" s="54">
        <v>286.83400205281328</v>
      </c>
      <c r="E25" s="105">
        <v>0.42949000034174389</v>
      </c>
      <c r="F25" s="53"/>
      <c r="G25" s="31">
        <v>40</v>
      </c>
      <c r="H25" s="53" t="s">
        <v>362</v>
      </c>
      <c r="I25" s="54">
        <v>94.491617679076853</v>
      </c>
      <c r="J25" s="105">
        <v>0.11915245000291072</v>
      </c>
    </row>
    <row r="26" spans="2:10" ht="26.25" customHeight="1" x14ac:dyDescent="0.2">
      <c r="B26" s="135" t="s">
        <v>363</v>
      </c>
      <c r="C26" s="124"/>
      <c r="D26" s="124"/>
      <c r="E26" s="124"/>
      <c r="F26" s="124"/>
      <c r="G26" s="124"/>
      <c r="H26" s="124"/>
      <c r="I26" s="124"/>
      <c r="J26" s="124"/>
    </row>
    <row r="27" spans="2:10" ht="12.75" customHeight="1" x14ac:dyDescent="0.2">
      <c r="B27" s="139" t="s">
        <v>364</v>
      </c>
      <c r="C27" s="124"/>
      <c r="D27" s="124"/>
      <c r="E27" s="124"/>
      <c r="F27" s="124"/>
      <c r="G27" s="124"/>
      <c r="H27" s="124"/>
      <c r="I27" s="124"/>
      <c r="J27" s="124"/>
    </row>
    <row r="28" spans="2:10" ht="12.75" customHeight="1" x14ac:dyDescent="0.2">
      <c r="F28" s="53"/>
    </row>
    <row r="29" spans="2:10" ht="12.75" customHeight="1" x14ac:dyDescent="0.2">
      <c r="F29" s="53"/>
    </row>
    <row r="30" spans="2:10" ht="12.75" customHeight="1" x14ac:dyDescent="0.2">
      <c r="F30" s="53"/>
    </row>
    <row r="31" spans="2:10" ht="12.75" customHeight="1" x14ac:dyDescent="0.2">
      <c r="F31" s="53"/>
    </row>
    <row r="32" spans="2:10" ht="12.75" customHeight="1" x14ac:dyDescent="0.2">
      <c r="F32" s="53"/>
    </row>
    <row r="33" spans="6:6" ht="12.75" customHeight="1" x14ac:dyDescent="0.2">
      <c r="F33" s="53"/>
    </row>
    <row r="34" spans="6:6" ht="12.75" customHeight="1" x14ac:dyDescent="0.2">
      <c r="F34" s="53"/>
    </row>
    <row r="35" spans="6:6" ht="12.75" customHeight="1" x14ac:dyDescent="0.2">
      <c r="F35" s="53"/>
    </row>
    <row r="36" spans="6:6" ht="12.75" customHeight="1" x14ac:dyDescent="0.2">
      <c r="F36" s="53"/>
    </row>
    <row r="37" spans="6:6" ht="12.75" customHeight="1" x14ac:dyDescent="0.2">
      <c r="F37" s="53"/>
    </row>
    <row r="38" spans="6:6" ht="12.75" customHeight="1" x14ac:dyDescent="0.2">
      <c r="F38" s="53"/>
    </row>
    <row r="39" spans="6:6" ht="12.75" customHeight="1" x14ac:dyDescent="0.2">
      <c r="F39" s="53"/>
    </row>
    <row r="40" spans="6:6" ht="12.75" customHeight="1" x14ac:dyDescent="0.2">
      <c r="F40" s="53"/>
    </row>
    <row r="41" spans="6:6" ht="12.75" customHeight="1" x14ac:dyDescent="0.2">
      <c r="F41" s="53"/>
    </row>
    <row r="42" spans="6:6" ht="12.75" customHeight="1" x14ac:dyDescent="0.2">
      <c r="F42" s="53"/>
    </row>
    <row r="43" spans="6:6" ht="12.75" customHeight="1" x14ac:dyDescent="0.2">
      <c r="F43" s="53"/>
    </row>
    <row r="44" spans="6:6" ht="12.75" customHeight="1" x14ac:dyDescent="0.2">
      <c r="F44" s="53"/>
    </row>
    <row r="45" spans="6:6" ht="12.75" customHeight="1" x14ac:dyDescent="0.2">
      <c r="F45" s="53"/>
    </row>
    <row r="46" spans="6:6" ht="12.75" customHeight="1" x14ac:dyDescent="0.2">
      <c r="F46" s="53"/>
    </row>
    <row r="47" spans="6:6" ht="12.75" customHeight="1" x14ac:dyDescent="0.2">
      <c r="F47" s="53"/>
    </row>
    <row r="48" spans="6:6" ht="12.75" customHeight="1" x14ac:dyDescent="0.2">
      <c r="F48" s="53"/>
    </row>
    <row r="49" spans="6:6" ht="12.75" customHeight="1" x14ac:dyDescent="0.2">
      <c r="F49" s="53"/>
    </row>
    <row r="50" spans="6:6" ht="12.75" customHeight="1" x14ac:dyDescent="0.2">
      <c r="F50" s="53"/>
    </row>
    <row r="51" spans="6:6" ht="12.75" customHeight="1" x14ac:dyDescent="0.2">
      <c r="F51" s="53"/>
    </row>
    <row r="52" spans="6:6" ht="12.75" customHeight="1" x14ac:dyDescent="0.2">
      <c r="F52" s="53"/>
    </row>
    <row r="53" spans="6:6" ht="12.75" customHeight="1" x14ac:dyDescent="0.2">
      <c r="F53" s="53"/>
    </row>
    <row r="54" spans="6:6" ht="12.75" customHeight="1" x14ac:dyDescent="0.2">
      <c r="F54" s="53"/>
    </row>
    <row r="55" spans="6:6" ht="12.75" customHeight="1" x14ac:dyDescent="0.2">
      <c r="F55" s="53"/>
    </row>
    <row r="56" spans="6:6" ht="12.75" customHeight="1" x14ac:dyDescent="0.2">
      <c r="F56" s="53"/>
    </row>
    <row r="57" spans="6:6" ht="12.75" customHeight="1" x14ac:dyDescent="0.2">
      <c r="F57" s="53"/>
    </row>
    <row r="58" spans="6:6" ht="12.75" customHeight="1" x14ac:dyDescent="0.2">
      <c r="F58" s="53"/>
    </row>
    <row r="59" spans="6:6" ht="12.75" customHeight="1" x14ac:dyDescent="0.2">
      <c r="F59" s="53"/>
    </row>
    <row r="60" spans="6:6" ht="12.75" customHeight="1" x14ac:dyDescent="0.2">
      <c r="F60" s="53"/>
    </row>
    <row r="61" spans="6:6" ht="12.75" customHeight="1" x14ac:dyDescent="0.2">
      <c r="F61" s="53"/>
    </row>
    <row r="62" spans="6:6" ht="12.75" customHeight="1" x14ac:dyDescent="0.2">
      <c r="F62" s="53"/>
    </row>
    <row r="63" spans="6:6" ht="12.75" customHeight="1" x14ac:dyDescent="0.2">
      <c r="F63" s="53"/>
    </row>
    <row r="64" spans="6:6" ht="12.75" customHeight="1" x14ac:dyDescent="0.2">
      <c r="F64" s="53"/>
    </row>
    <row r="65" spans="6:6" ht="12.75" customHeight="1" x14ac:dyDescent="0.2">
      <c r="F65" s="53"/>
    </row>
    <row r="66" spans="6:6" ht="12.75" customHeight="1" x14ac:dyDescent="0.2">
      <c r="F66" s="53"/>
    </row>
    <row r="67" spans="6:6" ht="12.75" customHeight="1" x14ac:dyDescent="0.2">
      <c r="F67" s="53"/>
    </row>
    <row r="68" spans="6:6" ht="12.75" customHeight="1" x14ac:dyDescent="0.2">
      <c r="F68" s="53"/>
    </row>
    <row r="69" spans="6:6" ht="12.75" customHeight="1" x14ac:dyDescent="0.2">
      <c r="F69" s="53"/>
    </row>
    <row r="70" spans="6:6" ht="12.75" customHeight="1" x14ac:dyDescent="0.2">
      <c r="F70" s="53"/>
    </row>
    <row r="71" spans="6:6" ht="12.75" customHeight="1" x14ac:dyDescent="0.2">
      <c r="F71" s="53"/>
    </row>
    <row r="72" spans="6:6" ht="12.75" customHeight="1" x14ac:dyDescent="0.2">
      <c r="F72" s="53"/>
    </row>
    <row r="73" spans="6:6" ht="12.75" customHeight="1" x14ac:dyDescent="0.2">
      <c r="F73" s="53"/>
    </row>
    <row r="74" spans="6:6" ht="12.75" customHeight="1" x14ac:dyDescent="0.2">
      <c r="F74" s="53"/>
    </row>
    <row r="75" spans="6:6" ht="12.75" customHeight="1" x14ac:dyDescent="0.2">
      <c r="F75" s="53"/>
    </row>
    <row r="76" spans="6:6" ht="12.75" customHeight="1" x14ac:dyDescent="0.2">
      <c r="F76" s="53"/>
    </row>
    <row r="77" spans="6:6" ht="12.75" customHeight="1" x14ac:dyDescent="0.2">
      <c r="F77" s="53"/>
    </row>
    <row r="78" spans="6:6" ht="12.75" customHeight="1" x14ac:dyDescent="0.2">
      <c r="F78" s="53"/>
    </row>
    <row r="79" spans="6:6" ht="12.75" customHeight="1" x14ac:dyDescent="0.2">
      <c r="F79" s="53"/>
    </row>
    <row r="80" spans="6:6" ht="12.75" customHeight="1" x14ac:dyDescent="0.2">
      <c r="F80" s="53"/>
    </row>
    <row r="81" spans="6:6" ht="12.75" customHeight="1" x14ac:dyDescent="0.2">
      <c r="F81" s="53"/>
    </row>
    <row r="82" spans="6:6" ht="12.75" customHeight="1" x14ac:dyDescent="0.2">
      <c r="F82" s="53"/>
    </row>
    <row r="83" spans="6:6" ht="12.75" customHeight="1" x14ac:dyDescent="0.2">
      <c r="F83" s="53"/>
    </row>
    <row r="84" spans="6:6" ht="12.75" customHeight="1" x14ac:dyDescent="0.2">
      <c r="F84" s="53"/>
    </row>
    <row r="85" spans="6:6" ht="12.75" customHeight="1" x14ac:dyDescent="0.2">
      <c r="F85" s="53"/>
    </row>
    <row r="86" spans="6:6" ht="12.75" customHeight="1" x14ac:dyDescent="0.2">
      <c r="F86" s="53"/>
    </row>
    <row r="87" spans="6:6" ht="12.75" customHeight="1" x14ac:dyDescent="0.2">
      <c r="F87" s="53"/>
    </row>
    <row r="88" spans="6:6" ht="12.75" customHeight="1" x14ac:dyDescent="0.2">
      <c r="F88" s="53"/>
    </row>
    <row r="89" spans="6:6" ht="12.75" customHeight="1" x14ac:dyDescent="0.2">
      <c r="F89" s="53"/>
    </row>
    <row r="90" spans="6:6" ht="12.75" customHeight="1" x14ac:dyDescent="0.2">
      <c r="F90" s="53"/>
    </row>
    <row r="91" spans="6:6" ht="12.75" customHeight="1" x14ac:dyDescent="0.2">
      <c r="F91" s="53"/>
    </row>
    <row r="92" spans="6:6" ht="12.75" customHeight="1" x14ac:dyDescent="0.2">
      <c r="F92" s="53"/>
    </row>
    <row r="93" spans="6:6" ht="12.75" customHeight="1" x14ac:dyDescent="0.2">
      <c r="F93" s="53"/>
    </row>
    <row r="94" spans="6:6" ht="12.75" customHeight="1" x14ac:dyDescent="0.2">
      <c r="F94" s="53"/>
    </row>
    <row r="95" spans="6:6" ht="12.75" customHeight="1" x14ac:dyDescent="0.2">
      <c r="F95" s="53"/>
    </row>
    <row r="96" spans="6:6" ht="12.75" customHeight="1" x14ac:dyDescent="0.2">
      <c r="F96" s="53"/>
    </row>
    <row r="97" spans="6:6" ht="12.75" customHeight="1" x14ac:dyDescent="0.2">
      <c r="F97" s="53"/>
    </row>
    <row r="98" spans="6:6" ht="12.75" customHeight="1" x14ac:dyDescent="0.2">
      <c r="F98" s="53"/>
    </row>
    <row r="99" spans="6:6" ht="12.75" customHeight="1" x14ac:dyDescent="0.2">
      <c r="F99" s="53"/>
    </row>
    <row r="100" spans="6:6" ht="12.75" customHeight="1" x14ac:dyDescent="0.2">
      <c r="F100" s="53"/>
    </row>
    <row r="101" spans="6:6" ht="12.75" customHeight="1" x14ac:dyDescent="0.2">
      <c r="F101" s="53"/>
    </row>
    <row r="102" spans="6:6" ht="12.75" customHeight="1" x14ac:dyDescent="0.2">
      <c r="F102" s="53"/>
    </row>
    <row r="103" spans="6:6" ht="12.75" customHeight="1" x14ac:dyDescent="0.2">
      <c r="F103" s="53"/>
    </row>
    <row r="104" spans="6:6" ht="12.75" customHeight="1" x14ac:dyDescent="0.2">
      <c r="F104" s="53"/>
    </row>
    <row r="105" spans="6:6" ht="12.75" customHeight="1" x14ac:dyDescent="0.2">
      <c r="F105" s="53"/>
    </row>
    <row r="106" spans="6:6" ht="12.75" customHeight="1" x14ac:dyDescent="0.2">
      <c r="F106" s="53"/>
    </row>
    <row r="107" spans="6:6" ht="12.75" customHeight="1" x14ac:dyDescent="0.2">
      <c r="F107" s="53"/>
    </row>
    <row r="108" spans="6:6" ht="12.75" customHeight="1" x14ac:dyDescent="0.2">
      <c r="F108" s="53"/>
    </row>
    <row r="109" spans="6:6" ht="12.75" customHeight="1" x14ac:dyDescent="0.2">
      <c r="F109" s="53"/>
    </row>
    <row r="110" spans="6:6" ht="12.75" customHeight="1" x14ac:dyDescent="0.2">
      <c r="F110" s="53"/>
    </row>
    <row r="111" spans="6:6" ht="12.75" customHeight="1" x14ac:dyDescent="0.2">
      <c r="F111" s="53"/>
    </row>
    <row r="112" spans="6:6" ht="12.75" customHeight="1" x14ac:dyDescent="0.2">
      <c r="F112" s="53"/>
    </row>
    <row r="113" spans="6:6" ht="12.75" customHeight="1" x14ac:dyDescent="0.2">
      <c r="F113" s="53"/>
    </row>
    <row r="114" spans="6:6" ht="12.75" customHeight="1" x14ac:dyDescent="0.2">
      <c r="F114" s="53"/>
    </row>
    <row r="115" spans="6:6" ht="12.75" customHeight="1" x14ac:dyDescent="0.2">
      <c r="F115" s="53"/>
    </row>
    <row r="116" spans="6:6" ht="12.75" customHeight="1" x14ac:dyDescent="0.2">
      <c r="F116" s="53"/>
    </row>
    <row r="117" spans="6:6" ht="12.75" customHeight="1" x14ac:dyDescent="0.2">
      <c r="F117" s="53"/>
    </row>
    <row r="118" spans="6:6" ht="12.75" customHeight="1" x14ac:dyDescent="0.2">
      <c r="F118" s="53"/>
    </row>
    <row r="119" spans="6:6" ht="12.75" customHeight="1" x14ac:dyDescent="0.2">
      <c r="F119" s="53"/>
    </row>
    <row r="120" spans="6:6" ht="12.75" customHeight="1" x14ac:dyDescent="0.2">
      <c r="F120" s="53"/>
    </row>
    <row r="121" spans="6:6" ht="12.75" customHeight="1" x14ac:dyDescent="0.2">
      <c r="F121" s="53"/>
    </row>
    <row r="122" spans="6:6" ht="12.75" customHeight="1" x14ac:dyDescent="0.2">
      <c r="F122" s="53"/>
    </row>
    <row r="123" spans="6:6" ht="12.75" customHeight="1" x14ac:dyDescent="0.2">
      <c r="F123" s="53"/>
    </row>
    <row r="124" spans="6:6" ht="12.75" customHeight="1" x14ac:dyDescent="0.2">
      <c r="F124" s="53"/>
    </row>
    <row r="125" spans="6:6" ht="12.75" customHeight="1" x14ac:dyDescent="0.2">
      <c r="F125" s="53"/>
    </row>
    <row r="126" spans="6:6" ht="12.75" customHeight="1" x14ac:dyDescent="0.2">
      <c r="F126" s="53"/>
    </row>
    <row r="127" spans="6:6" ht="12.75" customHeight="1" x14ac:dyDescent="0.2">
      <c r="F127" s="53"/>
    </row>
    <row r="128" spans="6:6" ht="12.75" customHeight="1" x14ac:dyDescent="0.2">
      <c r="F128" s="53"/>
    </row>
    <row r="129" spans="6:6" ht="12.75" customHeight="1" x14ac:dyDescent="0.2">
      <c r="F129" s="53"/>
    </row>
    <row r="130" spans="6:6" ht="12.75" customHeight="1" x14ac:dyDescent="0.2">
      <c r="F130" s="53"/>
    </row>
    <row r="131" spans="6:6" ht="12.75" customHeight="1" x14ac:dyDescent="0.2">
      <c r="F131" s="53"/>
    </row>
    <row r="132" spans="6:6" ht="12.75" customHeight="1" x14ac:dyDescent="0.2">
      <c r="F132" s="53"/>
    </row>
    <row r="133" spans="6:6" ht="12.75" customHeight="1" x14ac:dyDescent="0.2">
      <c r="F133" s="53"/>
    </row>
    <row r="134" spans="6:6" ht="12.75" customHeight="1" x14ac:dyDescent="0.2">
      <c r="F134" s="53"/>
    </row>
    <row r="135" spans="6:6" ht="12.75" customHeight="1" x14ac:dyDescent="0.2">
      <c r="F135" s="53"/>
    </row>
    <row r="136" spans="6:6" ht="12.75" customHeight="1" x14ac:dyDescent="0.2">
      <c r="F136" s="53"/>
    </row>
    <row r="137" spans="6:6" ht="12.75" customHeight="1" x14ac:dyDescent="0.2">
      <c r="F137" s="53"/>
    </row>
    <row r="138" spans="6:6" ht="12.75" customHeight="1" x14ac:dyDescent="0.2">
      <c r="F138" s="53"/>
    </row>
    <row r="139" spans="6:6" ht="12.75" customHeight="1" x14ac:dyDescent="0.2">
      <c r="F139" s="53"/>
    </row>
    <row r="140" spans="6:6" ht="12.75" customHeight="1" x14ac:dyDescent="0.2">
      <c r="F140" s="53"/>
    </row>
    <row r="141" spans="6:6" ht="12.75" customHeight="1" x14ac:dyDescent="0.2">
      <c r="F141" s="53"/>
    </row>
    <row r="142" spans="6:6" ht="12.75" customHeight="1" x14ac:dyDescent="0.2">
      <c r="F142" s="53"/>
    </row>
    <row r="143" spans="6:6" ht="12.75" customHeight="1" x14ac:dyDescent="0.2">
      <c r="F143" s="53"/>
    </row>
    <row r="144" spans="6:6" ht="12.75" customHeight="1" x14ac:dyDescent="0.2">
      <c r="F144" s="53"/>
    </row>
    <row r="145" spans="6:6" ht="12.75" customHeight="1" x14ac:dyDescent="0.2">
      <c r="F145" s="53"/>
    </row>
    <row r="146" spans="6:6" ht="12.75" customHeight="1" x14ac:dyDescent="0.2">
      <c r="F146" s="53"/>
    </row>
    <row r="147" spans="6:6" ht="12.75" customHeight="1" x14ac:dyDescent="0.2">
      <c r="F147" s="53"/>
    </row>
    <row r="148" spans="6:6" ht="12.75" customHeight="1" x14ac:dyDescent="0.2">
      <c r="F148" s="53"/>
    </row>
    <row r="149" spans="6:6" ht="12.75" customHeight="1" x14ac:dyDescent="0.2">
      <c r="F149" s="53"/>
    </row>
    <row r="150" spans="6:6" ht="12.75" customHeight="1" x14ac:dyDescent="0.2">
      <c r="F150" s="53"/>
    </row>
    <row r="151" spans="6:6" ht="12.75" customHeight="1" x14ac:dyDescent="0.2">
      <c r="F151" s="53"/>
    </row>
    <row r="152" spans="6:6" ht="12.75" customHeight="1" x14ac:dyDescent="0.2">
      <c r="F152" s="53"/>
    </row>
    <row r="153" spans="6:6" ht="12.75" customHeight="1" x14ac:dyDescent="0.2">
      <c r="F153" s="53"/>
    </row>
    <row r="154" spans="6:6" ht="12.75" customHeight="1" x14ac:dyDescent="0.2">
      <c r="F154" s="53"/>
    </row>
    <row r="155" spans="6:6" ht="12.75" customHeight="1" x14ac:dyDescent="0.2">
      <c r="F155" s="53"/>
    </row>
    <row r="156" spans="6:6" ht="12.75" customHeight="1" x14ac:dyDescent="0.2">
      <c r="F156" s="53"/>
    </row>
    <row r="157" spans="6:6" ht="12.75" customHeight="1" x14ac:dyDescent="0.2">
      <c r="F157" s="53"/>
    </row>
    <row r="158" spans="6:6" ht="12.75" customHeight="1" x14ac:dyDescent="0.2">
      <c r="F158" s="53"/>
    </row>
    <row r="159" spans="6:6" ht="12.75" customHeight="1" x14ac:dyDescent="0.2">
      <c r="F159" s="53"/>
    </row>
    <row r="160" spans="6:6" ht="12.75" customHeight="1" x14ac:dyDescent="0.2">
      <c r="F160" s="53"/>
    </row>
    <row r="161" spans="6:6" ht="12.75" customHeight="1" x14ac:dyDescent="0.2">
      <c r="F161" s="53"/>
    </row>
    <row r="162" spans="6:6" ht="12.75" customHeight="1" x14ac:dyDescent="0.2">
      <c r="F162" s="53"/>
    </row>
    <row r="163" spans="6:6" ht="12.75" customHeight="1" x14ac:dyDescent="0.2">
      <c r="F163" s="53"/>
    </row>
    <row r="164" spans="6:6" ht="12.75" customHeight="1" x14ac:dyDescent="0.2">
      <c r="F164" s="53"/>
    </row>
    <row r="165" spans="6:6" ht="12.75" customHeight="1" x14ac:dyDescent="0.2">
      <c r="F165" s="53"/>
    </row>
    <row r="166" spans="6:6" ht="12.75" customHeight="1" x14ac:dyDescent="0.2">
      <c r="F166" s="53"/>
    </row>
    <row r="167" spans="6:6" ht="12.75" customHeight="1" x14ac:dyDescent="0.2">
      <c r="F167" s="53"/>
    </row>
    <row r="168" spans="6:6" ht="12.75" customHeight="1" x14ac:dyDescent="0.2">
      <c r="F168" s="53"/>
    </row>
    <row r="169" spans="6:6" ht="12.75" customHeight="1" x14ac:dyDescent="0.2">
      <c r="F169" s="53"/>
    </row>
    <row r="170" spans="6:6" ht="12.75" customHeight="1" x14ac:dyDescent="0.2">
      <c r="F170" s="53"/>
    </row>
    <row r="171" spans="6:6" ht="12.75" customHeight="1" x14ac:dyDescent="0.2">
      <c r="F171" s="53"/>
    </row>
    <row r="172" spans="6:6" ht="12.75" customHeight="1" x14ac:dyDescent="0.2">
      <c r="F172" s="53"/>
    </row>
    <row r="173" spans="6:6" ht="12.75" customHeight="1" x14ac:dyDescent="0.2">
      <c r="F173" s="53"/>
    </row>
    <row r="174" spans="6:6" ht="12.75" customHeight="1" x14ac:dyDescent="0.2">
      <c r="F174" s="53"/>
    </row>
    <row r="175" spans="6:6" ht="12.75" customHeight="1" x14ac:dyDescent="0.2">
      <c r="F175" s="53"/>
    </row>
    <row r="176" spans="6:6" ht="12.75" customHeight="1" x14ac:dyDescent="0.2">
      <c r="F176" s="53"/>
    </row>
    <row r="177" spans="6:6" ht="12.75" customHeight="1" x14ac:dyDescent="0.2">
      <c r="F177" s="53"/>
    </row>
    <row r="178" spans="6:6" ht="12.75" customHeight="1" x14ac:dyDescent="0.2">
      <c r="F178" s="53"/>
    </row>
    <row r="179" spans="6:6" ht="12.75" customHeight="1" x14ac:dyDescent="0.2">
      <c r="F179" s="53"/>
    </row>
    <row r="180" spans="6:6" ht="12.75" customHeight="1" x14ac:dyDescent="0.2">
      <c r="F180" s="53"/>
    </row>
    <row r="181" spans="6:6" ht="12.75" customHeight="1" x14ac:dyDescent="0.2">
      <c r="F181" s="53"/>
    </row>
    <row r="182" spans="6:6" ht="12.75" customHeight="1" x14ac:dyDescent="0.2">
      <c r="F182" s="53"/>
    </row>
    <row r="183" spans="6:6" ht="12.75" customHeight="1" x14ac:dyDescent="0.2">
      <c r="F183" s="53"/>
    </row>
    <row r="184" spans="6:6" ht="12.75" customHeight="1" x14ac:dyDescent="0.2">
      <c r="F184" s="53"/>
    </row>
    <row r="185" spans="6:6" ht="12.75" customHeight="1" x14ac:dyDescent="0.2">
      <c r="F185" s="53"/>
    </row>
    <row r="186" spans="6:6" ht="12.75" customHeight="1" x14ac:dyDescent="0.2">
      <c r="F186" s="53"/>
    </row>
    <row r="187" spans="6:6" ht="12.75" customHeight="1" x14ac:dyDescent="0.2">
      <c r="F187" s="53"/>
    </row>
    <row r="188" spans="6:6" ht="12.75" customHeight="1" x14ac:dyDescent="0.2">
      <c r="F188" s="53"/>
    </row>
    <row r="189" spans="6:6" ht="12.75" customHeight="1" x14ac:dyDescent="0.2">
      <c r="F189" s="53"/>
    </row>
    <row r="190" spans="6:6" ht="12.75" customHeight="1" x14ac:dyDescent="0.2">
      <c r="F190" s="53"/>
    </row>
    <row r="191" spans="6:6" ht="12.75" customHeight="1" x14ac:dyDescent="0.2">
      <c r="F191" s="53"/>
    </row>
    <row r="192" spans="6:6" ht="12.75" customHeight="1" x14ac:dyDescent="0.2">
      <c r="F192" s="53"/>
    </row>
    <row r="193" spans="6:6" ht="12.75" customHeight="1" x14ac:dyDescent="0.2">
      <c r="F193" s="53"/>
    </row>
    <row r="194" spans="6:6" ht="12.75" customHeight="1" x14ac:dyDescent="0.2">
      <c r="F194" s="53"/>
    </row>
    <row r="195" spans="6:6" ht="12.75" customHeight="1" x14ac:dyDescent="0.2">
      <c r="F195" s="53"/>
    </row>
    <row r="196" spans="6:6" ht="12.75" customHeight="1" x14ac:dyDescent="0.2">
      <c r="F196" s="53"/>
    </row>
    <row r="197" spans="6:6" ht="12.75" customHeight="1" x14ac:dyDescent="0.2">
      <c r="F197" s="53"/>
    </row>
    <row r="198" spans="6:6" ht="12.75" customHeight="1" x14ac:dyDescent="0.2">
      <c r="F198" s="53"/>
    </row>
    <row r="199" spans="6:6" ht="12.75" customHeight="1" x14ac:dyDescent="0.2">
      <c r="F199" s="53"/>
    </row>
    <row r="200" spans="6:6" ht="12.75" customHeight="1" x14ac:dyDescent="0.2">
      <c r="F200" s="53"/>
    </row>
    <row r="201" spans="6:6" ht="12.75" customHeight="1" x14ac:dyDescent="0.2">
      <c r="F201" s="53"/>
    </row>
    <row r="202" spans="6:6" ht="12.75" customHeight="1" x14ac:dyDescent="0.2">
      <c r="F202" s="53"/>
    </row>
    <row r="203" spans="6:6" ht="12.75" customHeight="1" x14ac:dyDescent="0.2">
      <c r="F203" s="53"/>
    </row>
    <row r="204" spans="6:6" ht="12.75" customHeight="1" x14ac:dyDescent="0.2">
      <c r="F204" s="53"/>
    </row>
    <row r="205" spans="6:6" ht="12.75" customHeight="1" x14ac:dyDescent="0.2">
      <c r="F205" s="53"/>
    </row>
    <row r="206" spans="6:6" ht="12.75" customHeight="1" x14ac:dyDescent="0.2">
      <c r="F206" s="53"/>
    </row>
    <row r="207" spans="6:6" ht="12.75" customHeight="1" x14ac:dyDescent="0.2">
      <c r="F207" s="53"/>
    </row>
    <row r="208" spans="6:6" ht="12.75" customHeight="1" x14ac:dyDescent="0.2">
      <c r="F208" s="53"/>
    </row>
    <row r="209" spans="6:6" ht="12.75" customHeight="1" x14ac:dyDescent="0.2">
      <c r="F209" s="53"/>
    </row>
    <row r="210" spans="6:6" ht="12.75" customHeight="1" x14ac:dyDescent="0.2">
      <c r="F210" s="53"/>
    </row>
    <row r="211" spans="6:6" ht="12.75" customHeight="1" x14ac:dyDescent="0.2">
      <c r="F211" s="53"/>
    </row>
    <row r="212" spans="6:6" ht="12.75" customHeight="1" x14ac:dyDescent="0.2">
      <c r="F212" s="53"/>
    </row>
    <row r="213" spans="6:6" ht="12.75" customHeight="1" x14ac:dyDescent="0.2">
      <c r="F213" s="53"/>
    </row>
    <row r="214" spans="6:6" ht="12.75" customHeight="1" x14ac:dyDescent="0.2">
      <c r="F214" s="53"/>
    </row>
    <row r="215" spans="6:6" ht="12.75" customHeight="1" x14ac:dyDescent="0.2">
      <c r="F215" s="53"/>
    </row>
    <row r="216" spans="6:6" ht="12.75" customHeight="1" x14ac:dyDescent="0.2">
      <c r="F216" s="53"/>
    </row>
    <row r="217" spans="6:6" ht="12.75" customHeight="1" x14ac:dyDescent="0.2">
      <c r="F217" s="53"/>
    </row>
    <row r="218" spans="6:6" ht="12.75" customHeight="1" x14ac:dyDescent="0.2">
      <c r="F218" s="53"/>
    </row>
    <row r="219" spans="6:6" ht="12.75" customHeight="1" x14ac:dyDescent="0.2">
      <c r="F219" s="53"/>
    </row>
    <row r="220" spans="6:6" ht="12.75" customHeight="1" x14ac:dyDescent="0.2">
      <c r="F220" s="53"/>
    </row>
    <row r="221" spans="6:6" ht="12.75" customHeight="1" x14ac:dyDescent="0.2">
      <c r="F221" s="53"/>
    </row>
    <row r="222" spans="6:6" ht="12.75" customHeight="1" x14ac:dyDescent="0.2">
      <c r="F222" s="53"/>
    </row>
    <row r="223" spans="6:6" ht="12.75" customHeight="1" x14ac:dyDescent="0.2">
      <c r="F223" s="53"/>
    </row>
    <row r="224" spans="6:6" ht="12.75" customHeight="1" x14ac:dyDescent="0.2">
      <c r="F224" s="53"/>
    </row>
    <row r="225" spans="6:6" ht="12.75" customHeight="1" x14ac:dyDescent="0.2">
      <c r="F225" s="53"/>
    </row>
    <row r="226" spans="6:6" ht="12.75" customHeight="1" x14ac:dyDescent="0.2">
      <c r="F226" s="53"/>
    </row>
    <row r="227" spans="6:6" ht="12.75" customHeight="1" x14ac:dyDescent="0.2">
      <c r="F227" s="53"/>
    </row>
    <row r="228" spans="6:6" ht="12.75" customHeight="1" x14ac:dyDescent="0.2">
      <c r="F228" s="53"/>
    </row>
    <row r="229" spans="6:6" ht="12.75" customHeight="1" x14ac:dyDescent="0.2">
      <c r="F229" s="53"/>
    </row>
    <row r="230" spans="6:6" ht="12.75" customHeight="1" x14ac:dyDescent="0.2">
      <c r="F230" s="53"/>
    </row>
    <row r="231" spans="6:6" ht="12.75" customHeight="1" x14ac:dyDescent="0.2">
      <c r="F231" s="53"/>
    </row>
    <row r="232" spans="6:6" ht="12.75" customHeight="1" x14ac:dyDescent="0.2">
      <c r="F232" s="53"/>
    </row>
    <row r="233" spans="6:6" ht="12.75" customHeight="1" x14ac:dyDescent="0.2">
      <c r="F233" s="53"/>
    </row>
    <row r="234" spans="6:6" ht="12.75" customHeight="1" x14ac:dyDescent="0.2">
      <c r="F234" s="53"/>
    </row>
    <row r="235" spans="6:6" ht="12.75" customHeight="1" x14ac:dyDescent="0.2">
      <c r="F235" s="53"/>
    </row>
    <row r="236" spans="6:6" ht="12.75" customHeight="1" x14ac:dyDescent="0.2">
      <c r="F236" s="53"/>
    </row>
    <row r="237" spans="6:6" ht="12.75" customHeight="1" x14ac:dyDescent="0.2">
      <c r="F237" s="53"/>
    </row>
    <row r="238" spans="6:6" ht="12.75" customHeight="1" x14ac:dyDescent="0.2">
      <c r="F238" s="53"/>
    </row>
    <row r="239" spans="6:6" ht="12.75" customHeight="1" x14ac:dyDescent="0.2">
      <c r="F239" s="53"/>
    </row>
    <row r="240" spans="6:6" ht="12.75" customHeight="1" x14ac:dyDescent="0.2">
      <c r="F240" s="53"/>
    </row>
    <row r="241" spans="6:6" ht="12.75" customHeight="1" x14ac:dyDescent="0.2">
      <c r="F241" s="53"/>
    </row>
    <row r="242" spans="6:6" ht="12.75" customHeight="1" x14ac:dyDescent="0.2">
      <c r="F242" s="53"/>
    </row>
    <row r="243" spans="6:6" ht="12.75" customHeight="1" x14ac:dyDescent="0.2">
      <c r="F243" s="53"/>
    </row>
    <row r="244" spans="6:6" ht="12.75" customHeight="1" x14ac:dyDescent="0.2">
      <c r="F244" s="53"/>
    </row>
    <row r="245" spans="6:6" ht="12.75" customHeight="1" x14ac:dyDescent="0.2">
      <c r="F245" s="53"/>
    </row>
    <row r="246" spans="6:6" ht="12.75" customHeight="1" x14ac:dyDescent="0.2">
      <c r="F246" s="53"/>
    </row>
    <row r="247" spans="6:6" ht="12.75" customHeight="1" x14ac:dyDescent="0.2">
      <c r="F247" s="53"/>
    </row>
    <row r="248" spans="6:6" ht="12.75" customHeight="1" x14ac:dyDescent="0.2">
      <c r="F248" s="53"/>
    </row>
    <row r="249" spans="6:6" ht="12.75" customHeight="1" x14ac:dyDescent="0.2">
      <c r="F249" s="53"/>
    </row>
    <row r="250" spans="6:6" ht="12.75" customHeight="1" x14ac:dyDescent="0.2">
      <c r="F250" s="53"/>
    </row>
    <row r="251" spans="6:6" ht="12.75" customHeight="1" x14ac:dyDescent="0.2">
      <c r="F251" s="53"/>
    </row>
    <row r="252" spans="6:6" ht="12.75" customHeight="1" x14ac:dyDescent="0.2">
      <c r="F252" s="53"/>
    </row>
    <row r="253" spans="6:6" ht="12.75" customHeight="1" x14ac:dyDescent="0.2">
      <c r="F253" s="53"/>
    </row>
    <row r="254" spans="6:6" ht="12.75" customHeight="1" x14ac:dyDescent="0.2">
      <c r="F254" s="53"/>
    </row>
    <row r="255" spans="6:6" ht="12.75" customHeight="1" x14ac:dyDescent="0.2">
      <c r="F255" s="53"/>
    </row>
    <row r="256" spans="6:6" ht="12.75" customHeight="1" x14ac:dyDescent="0.2">
      <c r="F256" s="53"/>
    </row>
    <row r="257" spans="6:6" ht="12.75" customHeight="1" x14ac:dyDescent="0.2">
      <c r="F257" s="53"/>
    </row>
    <row r="258" spans="6:6" ht="12.75" customHeight="1" x14ac:dyDescent="0.2">
      <c r="F258" s="53"/>
    </row>
    <row r="259" spans="6:6" ht="12.75" customHeight="1" x14ac:dyDescent="0.2">
      <c r="F259" s="53"/>
    </row>
    <row r="260" spans="6:6" ht="12.75" customHeight="1" x14ac:dyDescent="0.2">
      <c r="F260" s="53"/>
    </row>
    <row r="261" spans="6:6" ht="12.75" customHeight="1" x14ac:dyDescent="0.2">
      <c r="F261" s="53"/>
    </row>
    <row r="262" spans="6:6" ht="12.75" customHeight="1" x14ac:dyDescent="0.2">
      <c r="F262" s="53"/>
    </row>
    <row r="263" spans="6:6" ht="12.75" customHeight="1" x14ac:dyDescent="0.2">
      <c r="F263" s="53"/>
    </row>
    <row r="264" spans="6:6" ht="12.75" customHeight="1" x14ac:dyDescent="0.2">
      <c r="F264" s="53"/>
    </row>
    <row r="265" spans="6:6" ht="12.75" customHeight="1" x14ac:dyDescent="0.2">
      <c r="F265" s="53"/>
    </row>
    <row r="266" spans="6:6" ht="12.75" customHeight="1" x14ac:dyDescent="0.2">
      <c r="F266" s="53"/>
    </row>
    <row r="267" spans="6:6" ht="12.75" customHeight="1" x14ac:dyDescent="0.2">
      <c r="F267" s="53"/>
    </row>
    <row r="268" spans="6:6" ht="12.75" customHeight="1" x14ac:dyDescent="0.2">
      <c r="F268" s="53"/>
    </row>
    <row r="269" spans="6:6" ht="12.75" customHeight="1" x14ac:dyDescent="0.2">
      <c r="F269" s="53"/>
    </row>
    <row r="270" spans="6:6" ht="12.75" customHeight="1" x14ac:dyDescent="0.2">
      <c r="F270" s="53"/>
    </row>
    <row r="271" spans="6:6" ht="12.75" customHeight="1" x14ac:dyDescent="0.2">
      <c r="F271" s="53"/>
    </row>
    <row r="272" spans="6:6" ht="12.75" customHeight="1" x14ac:dyDescent="0.2">
      <c r="F272" s="53"/>
    </row>
    <row r="273" spans="6:6" ht="12.75" customHeight="1" x14ac:dyDescent="0.2">
      <c r="F273" s="53"/>
    </row>
    <row r="274" spans="6:6" ht="12.75" customHeight="1" x14ac:dyDescent="0.2">
      <c r="F274" s="53"/>
    </row>
    <row r="275" spans="6:6" ht="12.75" customHeight="1" x14ac:dyDescent="0.2">
      <c r="F275" s="53"/>
    </row>
    <row r="276" spans="6:6" ht="12.75" customHeight="1" x14ac:dyDescent="0.2">
      <c r="F276" s="53"/>
    </row>
    <row r="277" spans="6:6" ht="12.75" customHeight="1" x14ac:dyDescent="0.2">
      <c r="F277" s="53"/>
    </row>
    <row r="278" spans="6:6" ht="12.75" customHeight="1" x14ac:dyDescent="0.2">
      <c r="F278" s="53"/>
    </row>
    <row r="279" spans="6:6" ht="12.75" customHeight="1" x14ac:dyDescent="0.2">
      <c r="F279" s="53"/>
    </row>
    <row r="280" spans="6:6" ht="12.75" customHeight="1" x14ac:dyDescent="0.2">
      <c r="F280" s="53"/>
    </row>
    <row r="281" spans="6:6" ht="12.75" customHeight="1" x14ac:dyDescent="0.2">
      <c r="F281" s="53"/>
    </row>
    <row r="282" spans="6:6" ht="12.75" customHeight="1" x14ac:dyDescent="0.2">
      <c r="F282" s="53"/>
    </row>
    <row r="283" spans="6:6" ht="12.75" customHeight="1" x14ac:dyDescent="0.2">
      <c r="F283" s="53"/>
    </row>
    <row r="284" spans="6:6" ht="12.75" customHeight="1" x14ac:dyDescent="0.2">
      <c r="F284" s="53"/>
    </row>
    <row r="285" spans="6:6" ht="12.75" customHeight="1" x14ac:dyDescent="0.2">
      <c r="F285" s="53"/>
    </row>
    <row r="286" spans="6:6" ht="12.75" customHeight="1" x14ac:dyDescent="0.2">
      <c r="F286" s="53"/>
    </row>
    <row r="287" spans="6:6" ht="12.75" customHeight="1" x14ac:dyDescent="0.2">
      <c r="F287" s="53"/>
    </row>
    <row r="288" spans="6:6" ht="12.75" customHeight="1" x14ac:dyDescent="0.2">
      <c r="F288" s="53"/>
    </row>
    <row r="289" spans="6:6" ht="12.75" customHeight="1" x14ac:dyDescent="0.2">
      <c r="F289" s="53"/>
    </row>
    <row r="290" spans="6:6" ht="12.75" customHeight="1" x14ac:dyDescent="0.2">
      <c r="F290" s="53"/>
    </row>
    <row r="291" spans="6:6" ht="12.75" customHeight="1" x14ac:dyDescent="0.2">
      <c r="F291" s="53"/>
    </row>
    <row r="292" spans="6:6" ht="12.75" customHeight="1" x14ac:dyDescent="0.2">
      <c r="F292" s="53"/>
    </row>
    <row r="293" spans="6:6" ht="12.75" customHeight="1" x14ac:dyDescent="0.2">
      <c r="F293" s="53"/>
    </row>
    <row r="294" spans="6:6" ht="12.75" customHeight="1" x14ac:dyDescent="0.2">
      <c r="F294" s="53"/>
    </row>
    <row r="295" spans="6:6" ht="12.75" customHeight="1" x14ac:dyDescent="0.2">
      <c r="F295" s="53"/>
    </row>
    <row r="296" spans="6:6" ht="12.75" customHeight="1" x14ac:dyDescent="0.2">
      <c r="F296" s="53"/>
    </row>
    <row r="297" spans="6:6" ht="12.75" customHeight="1" x14ac:dyDescent="0.2">
      <c r="F297" s="53"/>
    </row>
    <row r="298" spans="6:6" ht="12.75" customHeight="1" x14ac:dyDescent="0.2">
      <c r="F298" s="53"/>
    </row>
    <row r="299" spans="6:6" ht="12.75" customHeight="1" x14ac:dyDescent="0.2">
      <c r="F299" s="53"/>
    </row>
    <row r="300" spans="6:6" ht="12.75" customHeight="1" x14ac:dyDescent="0.2">
      <c r="F300" s="53"/>
    </row>
    <row r="301" spans="6:6" ht="12.75" customHeight="1" x14ac:dyDescent="0.2">
      <c r="F301" s="53"/>
    </row>
    <row r="302" spans="6:6" ht="12.75" customHeight="1" x14ac:dyDescent="0.2">
      <c r="F302" s="53"/>
    </row>
    <row r="303" spans="6:6" ht="12.75" customHeight="1" x14ac:dyDescent="0.2">
      <c r="F303" s="53"/>
    </row>
    <row r="304" spans="6:6" ht="12.75" customHeight="1" x14ac:dyDescent="0.2">
      <c r="F304" s="53"/>
    </row>
    <row r="305" spans="6:6" ht="12.75" customHeight="1" x14ac:dyDescent="0.2">
      <c r="F305" s="53"/>
    </row>
    <row r="306" spans="6:6" ht="12.75" customHeight="1" x14ac:dyDescent="0.2">
      <c r="F306" s="53"/>
    </row>
    <row r="307" spans="6:6" ht="12.75" customHeight="1" x14ac:dyDescent="0.2">
      <c r="F307" s="53"/>
    </row>
    <row r="308" spans="6:6" ht="12.75" customHeight="1" x14ac:dyDescent="0.2">
      <c r="F308" s="53"/>
    </row>
    <row r="309" spans="6:6" ht="12.75" customHeight="1" x14ac:dyDescent="0.2">
      <c r="F309" s="53"/>
    </row>
    <row r="310" spans="6:6" ht="12.75" customHeight="1" x14ac:dyDescent="0.2">
      <c r="F310" s="53"/>
    </row>
    <row r="311" spans="6:6" ht="12.75" customHeight="1" x14ac:dyDescent="0.2">
      <c r="F311" s="53"/>
    </row>
    <row r="312" spans="6:6" ht="12.75" customHeight="1" x14ac:dyDescent="0.2">
      <c r="F312" s="53"/>
    </row>
    <row r="313" spans="6:6" ht="12.75" customHeight="1" x14ac:dyDescent="0.2">
      <c r="F313" s="53"/>
    </row>
    <row r="314" spans="6:6" ht="12.75" customHeight="1" x14ac:dyDescent="0.2">
      <c r="F314" s="53"/>
    </row>
    <row r="315" spans="6:6" ht="12.75" customHeight="1" x14ac:dyDescent="0.2">
      <c r="F315" s="53"/>
    </row>
    <row r="316" spans="6:6" ht="12.75" customHeight="1" x14ac:dyDescent="0.2">
      <c r="F316" s="53"/>
    </row>
    <row r="317" spans="6:6" ht="12.75" customHeight="1" x14ac:dyDescent="0.2">
      <c r="F317" s="53"/>
    </row>
    <row r="318" spans="6:6" ht="12.75" customHeight="1" x14ac:dyDescent="0.2">
      <c r="F318" s="53"/>
    </row>
    <row r="319" spans="6:6" ht="12.75" customHeight="1" x14ac:dyDescent="0.2">
      <c r="F319" s="53"/>
    </row>
    <row r="320" spans="6:6" ht="12.75" customHeight="1" x14ac:dyDescent="0.2">
      <c r="F320" s="53"/>
    </row>
    <row r="321" spans="6:6" ht="12.75" customHeight="1" x14ac:dyDescent="0.2">
      <c r="F321" s="53"/>
    </row>
    <row r="322" spans="6:6" ht="12.75" customHeight="1" x14ac:dyDescent="0.2">
      <c r="F322" s="53"/>
    </row>
    <row r="323" spans="6:6" ht="12.75" customHeight="1" x14ac:dyDescent="0.2">
      <c r="F323" s="53"/>
    </row>
    <row r="324" spans="6:6" ht="12.75" customHeight="1" x14ac:dyDescent="0.2">
      <c r="F324" s="53"/>
    </row>
    <row r="325" spans="6:6" ht="12.75" customHeight="1" x14ac:dyDescent="0.2">
      <c r="F325" s="53"/>
    </row>
    <row r="326" spans="6:6" ht="12.75" customHeight="1" x14ac:dyDescent="0.2">
      <c r="F326" s="53"/>
    </row>
    <row r="327" spans="6:6" ht="12.75" customHeight="1" x14ac:dyDescent="0.2">
      <c r="F327" s="53"/>
    </row>
    <row r="328" spans="6:6" ht="12.75" customHeight="1" x14ac:dyDescent="0.2">
      <c r="F328" s="53"/>
    </row>
    <row r="329" spans="6:6" ht="12.75" customHeight="1" x14ac:dyDescent="0.2">
      <c r="F329" s="53"/>
    </row>
    <row r="330" spans="6:6" ht="12.75" customHeight="1" x14ac:dyDescent="0.2">
      <c r="F330" s="53"/>
    </row>
    <row r="331" spans="6:6" ht="12.75" customHeight="1" x14ac:dyDescent="0.2">
      <c r="F331" s="53"/>
    </row>
    <row r="332" spans="6:6" ht="12.75" customHeight="1" x14ac:dyDescent="0.2">
      <c r="F332" s="53"/>
    </row>
    <row r="333" spans="6:6" ht="12.75" customHeight="1" x14ac:dyDescent="0.2">
      <c r="F333" s="53"/>
    </row>
    <row r="334" spans="6:6" ht="12.75" customHeight="1" x14ac:dyDescent="0.2">
      <c r="F334" s="53"/>
    </row>
    <row r="335" spans="6:6" ht="12.75" customHeight="1" x14ac:dyDescent="0.2">
      <c r="F335" s="53"/>
    </row>
    <row r="336" spans="6:6" ht="12.75" customHeight="1" x14ac:dyDescent="0.2">
      <c r="F336" s="53"/>
    </row>
    <row r="337" spans="6:6" ht="12.75" customHeight="1" x14ac:dyDescent="0.2">
      <c r="F337" s="53"/>
    </row>
    <row r="338" spans="6:6" ht="12.75" customHeight="1" x14ac:dyDescent="0.2">
      <c r="F338" s="53"/>
    </row>
    <row r="339" spans="6:6" ht="12.75" customHeight="1" x14ac:dyDescent="0.2">
      <c r="F339" s="53"/>
    </row>
    <row r="340" spans="6:6" ht="12.75" customHeight="1" x14ac:dyDescent="0.2">
      <c r="F340" s="53"/>
    </row>
    <row r="341" spans="6:6" ht="12.75" customHeight="1" x14ac:dyDescent="0.2">
      <c r="F341" s="53"/>
    </row>
    <row r="342" spans="6:6" ht="12.75" customHeight="1" x14ac:dyDescent="0.2">
      <c r="F342" s="53"/>
    </row>
    <row r="343" spans="6:6" ht="12.75" customHeight="1" x14ac:dyDescent="0.2">
      <c r="F343" s="53"/>
    </row>
    <row r="344" spans="6:6" ht="12.75" customHeight="1" x14ac:dyDescent="0.2">
      <c r="F344" s="53"/>
    </row>
    <row r="345" spans="6:6" ht="12.75" customHeight="1" x14ac:dyDescent="0.2">
      <c r="F345" s="53"/>
    </row>
    <row r="346" spans="6:6" ht="12.75" customHeight="1" x14ac:dyDescent="0.2">
      <c r="F346" s="53"/>
    </row>
    <row r="347" spans="6:6" ht="12.75" customHeight="1" x14ac:dyDescent="0.2">
      <c r="F347" s="53"/>
    </row>
    <row r="348" spans="6:6" ht="12.75" customHeight="1" x14ac:dyDescent="0.2">
      <c r="F348" s="53"/>
    </row>
    <row r="349" spans="6:6" ht="12.75" customHeight="1" x14ac:dyDescent="0.2">
      <c r="F349" s="53"/>
    </row>
    <row r="350" spans="6:6" ht="12.75" customHeight="1" x14ac:dyDescent="0.2">
      <c r="F350" s="53"/>
    </row>
    <row r="351" spans="6:6" ht="12.75" customHeight="1" x14ac:dyDescent="0.2">
      <c r="F351" s="53"/>
    </row>
    <row r="352" spans="6:6" ht="12.75" customHeight="1" x14ac:dyDescent="0.2">
      <c r="F352" s="53"/>
    </row>
    <row r="353" spans="6:6" ht="12.75" customHeight="1" x14ac:dyDescent="0.2">
      <c r="F353" s="53"/>
    </row>
    <row r="354" spans="6:6" ht="12.75" customHeight="1" x14ac:dyDescent="0.2">
      <c r="F354" s="53"/>
    </row>
    <row r="355" spans="6:6" ht="12.75" customHeight="1" x14ac:dyDescent="0.2">
      <c r="F355" s="53"/>
    </row>
    <row r="356" spans="6:6" ht="12.75" customHeight="1" x14ac:dyDescent="0.2">
      <c r="F356" s="53"/>
    </row>
    <row r="357" spans="6:6" ht="12.75" customHeight="1" x14ac:dyDescent="0.2">
      <c r="F357" s="53"/>
    </row>
    <row r="358" spans="6:6" ht="12.75" customHeight="1" x14ac:dyDescent="0.2">
      <c r="F358" s="53"/>
    </row>
    <row r="359" spans="6:6" ht="12.75" customHeight="1" x14ac:dyDescent="0.2">
      <c r="F359" s="53"/>
    </row>
    <row r="360" spans="6:6" ht="12.75" customHeight="1" x14ac:dyDescent="0.2">
      <c r="F360" s="53"/>
    </row>
    <row r="361" spans="6:6" ht="12.75" customHeight="1" x14ac:dyDescent="0.2">
      <c r="F361" s="53"/>
    </row>
    <row r="362" spans="6:6" ht="12.75" customHeight="1" x14ac:dyDescent="0.2">
      <c r="F362" s="53"/>
    </row>
    <row r="363" spans="6:6" ht="12.75" customHeight="1" x14ac:dyDescent="0.2">
      <c r="F363" s="53"/>
    </row>
    <row r="364" spans="6:6" ht="12.75" customHeight="1" x14ac:dyDescent="0.2">
      <c r="F364" s="53"/>
    </row>
    <row r="365" spans="6:6" ht="12.75" customHeight="1" x14ac:dyDescent="0.2">
      <c r="F365" s="53"/>
    </row>
    <row r="366" spans="6:6" ht="12.75" customHeight="1" x14ac:dyDescent="0.2">
      <c r="F366" s="53"/>
    </row>
    <row r="367" spans="6:6" ht="12.75" customHeight="1" x14ac:dyDescent="0.2">
      <c r="F367" s="53"/>
    </row>
    <row r="368" spans="6:6" ht="12.75" customHeight="1" x14ac:dyDescent="0.2">
      <c r="F368" s="53"/>
    </row>
    <row r="369" spans="6:6" ht="12.75" customHeight="1" x14ac:dyDescent="0.2">
      <c r="F369" s="53"/>
    </row>
    <row r="370" spans="6:6" ht="12.75" customHeight="1" x14ac:dyDescent="0.2">
      <c r="F370" s="53"/>
    </row>
    <row r="371" spans="6:6" ht="12.75" customHeight="1" x14ac:dyDescent="0.2">
      <c r="F371" s="53"/>
    </row>
    <row r="372" spans="6:6" ht="12.75" customHeight="1" x14ac:dyDescent="0.2">
      <c r="F372" s="53"/>
    </row>
    <row r="373" spans="6:6" ht="12.75" customHeight="1" x14ac:dyDescent="0.2">
      <c r="F373" s="53"/>
    </row>
    <row r="374" spans="6:6" ht="12.75" customHeight="1" x14ac:dyDescent="0.2">
      <c r="F374" s="53"/>
    </row>
    <row r="375" spans="6:6" ht="12.75" customHeight="1" x14ac:dyDescent="0.2">
      <c r="F375" s="53"/>
    </row>
    <row r="376" spans="6:6" ht="12.75" customHeight="1" x14ac:dyDescent="0.2">
      <c r="F376" s="53"/>
    </row>
    <row r="377" spans="6:6" ht="12.75" customHeight="1" x14ac:dyDescent="0.2">
      <c r="F377" s="53"/>
    </row>
    <row r="378" spans="6:6" ht="12.75" customHeight="1" x14ac:dyDescent="0.2">
      <c r="F378" s="53"/>
    </row>
    <row r="379" spans="6:6" ht="12.75" customHeight="1" x14ac:dyDescent="0.2">
      <c r="F379" s="53"/>
    </row>
    <row r="380" spans="6:6" ht="12.75" customHeight="1" x14ac:dyDescent="0.2">
      <c r="F380" s="53"/>
    </row>
    <row r="381" spans="6:6" ht="12.75" customHeight="1" x14ac:dyDescent="0.2">
      <c r="F381" s="53"/>
    </row>
    <row r="382" spans="6:6" ht="12.75" customHeight="1" x14ac:dyDescent="0.2">
      <c r="F382" s="53"/>
    </row>
    <row r="383" spans="6:6" ht="12.75" customHeight="1" x14ac:dyDescent="0.2">
      <c r="F383" s="53"/>
    </row>
    <row r="384" spans="6:6" ht="12.75" customHeight="1" x14ac:dyDescent="0.2">
      <c r="F384" s="53"/>
    </row>
    <row r="385" spans="6:6" ht="12.75" customHeight="1" x14ac:dyDescent="0.2">
      <c r="F385" s="53"/>
    </row>
    <row r="386" spans="6:6" ht="12.75" customHeight="1" x14ac:dyDescent="0.2">
      <c r="F386" s="53"/>
    </row>
    <row r="387" spans="6:6" ht="12.75" customHeight="1" x14ac:dyDescent="0.2">
      <c r="F387" s="53"/>
    </row>
    <row r="388" spans="6:6" ht="12.75" customHeight="1" x14ac:dyDescent="0.2">
      <c r="F388" s="53"/>
    </row>
    <row r="389" spans="6:6" ht="12.75" customHeight="1" x14ac:dyDescent="0.2">
      <c r="F389" s="53"/>
    </row>
    <row r="390" spans="6:6" ht="12.75" customHeight="1" x14ac:dyDescent="0.2">
      <c r="F390" s="53"/>
    </row>
    <row r="391" spans="6:6" ht="12.75" customHeight="1" x14ac:dyDescent="0.2">
      <c r="F391" s="53"/>
    </row>
    <row r="392" spans="6:6" ht="12.75" customHeight="1" x14ac:dyDescent="0.2">
      <c r="F392" s="53"/>
    </row>
    <row r="393" spans="6:6" ht="12.75" customHeight="1" x14ac:dyDescent="0.2">
      <c r="F393" s="53"/>
    </row>
    <row r="394" spans="6:6" ht="12.75" customHeight="1" x14ac:dyDescent="0.2">
      <c r="F394" s="53"/>
    </row>
    <row r="395" spans="6:6" ht="12.75" customHeight="1" x14ac:dyDescent="0.2">
      <c r="F395" s="53"/>
    </row>
    <row r="396" spans="6:6" ht="12.75" customHeight="1" x14ac:dyDescent="0.2">
      <c r="F396" s="53"/>
    </row>
    <row r="397" spans="6:6" ht="12.75" customHeight="1" x14ac:dyDescent="0.2">
      <c r="F397" s="53"/>
    </row>
    <row r="398" spans="6:6" ht="12.75" customHeight="1" x14ac:dyDescent="0.2">
      <c r="F398" s="53"/>
    </row>
    <row r="399" spans="6:6" ht="12.75" customHeight="1" x14ac:dyDescent="0.2">
      <c r="F399" s="53"/>
    </row>
    <row r="400" spans="6:6" ht="12.75" customHeight="1" x14ac:dyDescent="0.2">
      <c r="F400" s="53"/>
    </row>
    <row r="401" spans="6:6" ht="12.75" customHeight="1" x14ac:dyDescent="0.2">
      <c r="F401" s="53"/>
    </row>
    <row r="402" spans="6:6" ht="12.75" customHeight="1" x14ac:dyDescent="0.2">
      <c r="F402" s="53"/>
    </row>
    <row r="403" spans="6:6" ht="12.75" customHeight="1" x14ac:dyDescent="0.2">
      <c r="F403" s="53"/>
    </row>
    <row r="404" spans="6:6" ht="12.75" customHeight="1" x14ac:dyDescent="0.2">
      <c r="F404" s="53"/>
    </row>
    <row r="405" spans="6:6" ht="12.75" customHeight="1" x14ac:dyDescent="0.2">
      <c r="F405" s="53"/>
    </row>
    <row r="406" spans="6:6" ht="12.75" customHeight="1" x14ac:dyDescent="0.2">
      <c r="F406" s="53"/>
    </row>
    <row r="407" spans="6:6" ht="12.75" customHeight="1" x14ac:dyDescent="0.2">
      <c r="F407" s="53"/>
    </row>
    <row r="408" spans="6:6" ht="12.75" customHeight="1" x14ac:dyDescent="0.2">
      <c r="F408" s="53"/>
    </row>
    <row r="409" spans="6:6" ht="12.75" customHeight="1" x14ac:dyDescent="0.2">
      <c r="F409" s="53"/>
    </row>
    <row r="410" spans="6:6" ht="12.75" customHeight="1" x14ac:dyDescent="0.2">
      <c r="F410" s="53"/>
    </row>
    <row r="411" spans="6:6" ht="12.75" customHeight="1" x14ac:dyDescent="0.2">
      <c r="F411" s="53"/>
    </row>
    <row r="412" spans="6:6" ht="12.75" customHeight="1" x14ac:dyDescent="0.2">
      <c r="F412" s="53"/>
    </row>
    <row r="413" spans="6:6" ht="12.75" customHeight="1" x14ac:dyDescent="0.2">
      <c r="F413" s="53"/>
    </row>
    <row r="414" spans="6:6" ht="12.75" customHeight="1" x14ac:dyDescent="0.2">
      <c r="F414" s="53"/>
    </row>
    <row r="415" spans="6:6" ht="12.75" customHeight="1" x14ac:dyDescent="0.2">
      <c r="F415" s="53"/>
    </row>
    <row r="416" spans="6:6" ht="12.75" customHeight="1" x14ac:dyDescent="0.2">
      <c r="F416" s="53"/>
    </row>
    <row r="417" spans="6:6" ht="12.75" customHeight="1" x14ac:dyDescent="0.2">
      <c r="F417" s="53"/>
    </row>
    <row r="418" spans="6:6" ht="12.75" customHeight="1" x14ac:dyDescent="0.2">
      <c r="F418" s="53"/>
    </row>
    <row r="419" spans="6:6" ht="12.75" customHeight="1" x14ac:dyDescent="0.2">
      <c r="F419" s="53"/>
    </row>
    <row r="420" spans="6:6" ht="12.75" customHeight="1" x14ac:dyDescent="0.2">
      <c r="F420" s="53"/>
    </row>
    <row r="421" spans="6:6" ht="12.75" customHeight="1" x14ac:dyDescent="0.2">
      <c r="F421" s="53"/>
    </row>
    <row r="422" spans="6:6" ht="12.75" customHeight="1" x14ac:dyDescent="0.2">
      <c r="F422" s="53"/>
    </row>
    <row r="423" spans="6:6" ht="12.75" customHeight="1" x14ac:dyDescent="0.2">
      <c r="F423" s="53"/>
    </row>
    <row r="424" spans="6:6" ht="12.75" customHeight="1" x14ac:dyDescent="0.2">
      <c r="F424" s="53"/>
    </row>
    <row r="425" spans="6:6" ht="12.75" customHeight="1" x14ac:dyDescent="0.2">
      <c r="F425" s="53"/>
    </row>
    <row r="426" spans="6:6" ht="12.75" customHeight="1" x14ac:dyDescent="0.2">
      <c r="F426" s="53"/>
    </row>
    <row r="427" spans="6:6" ht="12.75" customHeight="1" x14ac:dyDescent="0.2">
      <c r="F427" s="53"/>
    </row>
    <row r="428" spans="6:6" ht="12.75" customHeight="1" x14ac:dyDescent="0.2">
      <c r="F428" s="53"/>
    </row>
    <row r="429" spans="6:6" ht="12.75" customHeight="1" x14ac:dyDescent="0.2">
      <c r="F429" s="53"/>
    </row>
    <row r="430" spans="6:6" ht="12.75" customHeight="1" x14ac:dyDescent="0.2">
      <c r="F430" s="53"/>
    </row>
    <row r="431" spans="6:6" ht="12.75" customHeight="1" x14ac:dyDescent="0.2">
      <c r="F431" s="53"/>
    </row>
    <row r="432" spans="6:6" ht="12.75" customHeight="1" x14ac:dyDescent="0.2">
      <c r="F432" s="53"/>
    </row>
    <row r="433" spans="6:6" ht="12.75" customHeight="1" x14ac:dyDescent="0.2">
      <c r="F433" s="53"/>
    </row>
    <row r="434" spans="6:6" ht="12.75" customHeight="1" x14ac:dyDescent="0.2">
      <c r="F434" s="53"/>
    </row>
    <row r="435" spans="6:6" ht="12.75" customHeight="1" x14ac:dyDescent="0.2">
      <c r="F435" s="53"/>
    </row>
    <row r="436" spans="6:6" ht="12.75" customHeight="1" x14ac:dyDescent="0.2">
      <c r="F436" s="53"/>
    </row>
    <row r="437" spans="6:6" ht="12.75" customHeight="1" x14ac:dyDescent="0.2">
      <c r="F437" s="53"/>
    </row>
    <row r="438" spans="6:6" ht="12.75" customHeight="1" x14ac:dyDescent="0.2">
      <c r="F438" s="53"/>
    </row>
    <row r="439" spans="6:6" ht="12.75" customHeight="1" x14ac:dyDescent="0.2">
      <c r="F439" s="53"/>
    </row>
    <row r="440" spans="6:6" ht="12.75" customHeight="1" x14ac:dyDescent="0.2">
      <c r="F440" s="53"/>
    </row>
    <row r="441" spans="6:6" ht="12.75" customHeight="1" x14ac:dyDescent="0.2">
      <c r="F441" s="53"/>
    </row>
    <row r="442" spans="6:6" ht="12.75" customHeight="1" x14ac:dyDescent="0.2">
      <c r="F442" s="53"/>
    </row>
    <row r="443" spans="6:6" ht="12.75" customHeight="1" x14ac:dyDescent="0.2">
      <c r="F443" s="53"/>
    </row>
    <row r="444" spans="6:6" ht="12.75" customHeight="1" x14ac:dyDescent="0.2">
      <c r="F444" s="53"/>
    </row>
    <row r="445" spans="6:6" ht="12.75" customHeight="1" x14ac:dyDescent="0.2">
      <c r="F445" s="53"/>
    </row>
    <row r="446" spans="6:6" ht="12.75" customHeight="1" x14ac:dyDescent="0.2">
      <c r="F446" s="53"/>
    </row>
    <row r="447" spans="6:6" ht="12.75" customHeight="1" x14ac:dyDescent="0.2">
      <c r="F447" s="53"/>
    </row>
    <row r="448" spans="6:6" ht="12.75" customHeight="1" x14ac:dyDescent="0.2">
      <c r="F448" s="53"/>
    </row>
    <row r="449" spans="6:6" ht="12.75" customHeight="1" x14ac:dyDescent="0.2">
      <c r="F449" s="53"/>
    </row>
    <row r="450" spans="6:6" ht="12.75" customHeight="1" x14ac:dyDescent="0.2">
      <c r="F450" s="53"/>
    </row>
    <row r="451" spans="6:6" ht="12.75" customHeight="1" x14ac:dyDescent="0.2">
      <c r="F451" s="53"/>
    </row>
    <row r="452" spans="6:6" ht="12.75" customHeight="1" x14ac:dyDescent="0.2">
      <c r="F452" s="53"/>
    </row>
    <row r="453" spans="6:6" ht="12.75" customHeight="1" x14ac:dyDescent="0.2">
      <c r="F453" s="53"/>
    </row>
    <row r="454" spans="6:6" ht="12.75" customHeight="1" x14ac:dyDescent="0.2">
      <c r="F454" s="53"/>
    </row>
    <row r="455" spans="6:6" ht="12.75" customHeight="1" x14ac:dyDescent="0.2">
      <c r="F455" s="53"/>
    </row>
    <row r="456" spans="6:6" ht="12.75" customHeight="1" x14ac:dyDescent="0.2">
      <c r="F456" s="53"/>
    </row>
    <row r="457" spans="6:6" ht="12.75" customHeight="1" x14ac:dyDescent="0.2">
      <c r="F457" s="53"/>
    </row>
    <row r="458" spans="6:6" ht="12.75" customHeight="1" x14ac:dyDescent="0.2">
      <c r="F458" s="53"/>
    </row>
    <row r="459" spans="6:6" ht="12.75" customHeight="1" x14ac:dyDescent="0.2">
      <c r="F459" s="53"/>
    </row>
    <row r="460" spans="6:6" ht="12.75" customHeight="1" x14ac:dyDescent="0.2">
      <c r="F460" s="53"/>
    </row>
    <row r="461" spans="6:6" ht="12.75" customHeight="1" x14ac:dyDescent="0.2">
      <c r="F461" s="53"/>
    </row>
    <row r="462" spans="6:6" ht="12.75" customHeight="1" x14ac:dyDescent="0.2">
      <c r="F462" s="53"/>
    </row>
    <row r="463" spans="6:6" ht="12.75" customHeight="1" x14ac:dyDescent="0.2">
      <c r="F463" s="53"/>
    </row>
    <row r="464" spans="6:6" ht="12.75" customHeight="1" x14ac:dyDescent="0.2">
      <c r="F464" s="53"/>
    </row>
    <row r="465" spans="6:6" ht="12.75" customHeight="1" x14ac:dyDescent="0.2">
      <c r="F465" s="53"/>
    </row>
    <row r="466" spans="6:6" ht="12.75" customHeight="1" x14ac:dyDescent="0.2">
      <c r="F466" s="53"/>
    </row>
    <row r="467" spans="6:6" ht="12.75" customHeight="1" x14ac:dyDescent="0.2">
      <c r="F467" s="53"/>
    </row>
    <row r="468" spans="6:6" ht="12.75" customHeight="1" x14ac:dyDescent="0.2">
      <c r="F468" s="53"/>
    </row>
    <row r="469" spans="6:6" ht="12.75" customHeight="1" x14ac:dyDescent="0.2">
      <c r="F469" s="53"/>
    </row>
    <row r="470" spans="6:6" ht="12.75" customHeight="1" x14ac:dyDescent="0.2">
      <c r="F470" s="53"/>
    </row>
    <row r="471" spans="6:6" ht="12.75" customHeight="1" x14ac:dyDescent="0.2">
      <c r="F471" s="53"/>
    </row>
    <row r="472" spans="6:6" ht="12.75" customHeight="1" x14ac:dyDescent="0.2">
      <c r="F472" s="53"/>
    </row>
    <row r="473" spans="6:6" ht="12.75" customHeight="1" x14ac:dyDescent="0.2">
      <c r="F473" s="53"/>
    </row>
    <row r="474" spans="6:6" ht="12.75" customHeight="1" x14ac:dyDescent="0.2">
      <c r="F474" s="53"/>
    </row>
    <row r="475" spans="6:6" ht="12.75" customHeight="1" x14ac:dyDescent="0.2">
      <c r="F475" s="53"/>
    </row>
    <row r="476" spans="6:6" ht="12.75" customHeight="1" x14ac:dyDescent="0.2">
      <c r="F476" s="53"/>
    </row>
    <row r="477" spans="6:6" ht="12.75" customHeight="1" x14ac:dyDescent="0.2">
      <c r="F477" s="53"/>
    </row>
    <row r="478" spans="6:6" ht="12.75" customHeight="1" x14ac:dyDescent="0.2">
      <c r="F478" s="53"/>
    </row>
    <row r="479" spans="6:6" ht="12.75" customHeight="1" x14ac:dyDescent="0.2">
      <c r="F479" s="53"/>
    </row>
    <row r="480" spans="6:6" ht="12.75" customHeight="1" x14ac:dyDescent="0.2">
      <c r="F480" s="53"/>
    </row>
    <row r="481" spans="6:6" ht="12.75" customHeight="1" x14ac:dyDescent="0.2">
      <c r="F481" s="53"/>
    </row>
    <row r="482" spans="6:6" ht="12.75" customHeight="1" x14ac:dyDescent="0.2">
      <c r="F482" s="53"/>
    </row>
    <row r="483" spans="6:6" ht="12.75" customHeight="1" x14ac:dyDescent="0.2">
      <c r="F483" s="53"/>
    </row>
    <row r="484" spans="6:6" ht="12.75" customHeight="1" x14ac:dyDescent="0.2">
      <c r="F484" s="53"/>
    </row>
    <row r="485" spans="6:6" ht="12.75" customHeight="1" x14ac:dyDescent="0.2">
      <c r="F485" s="53"/>
    </row>
    <row r="486" spans="6:6" ht="12.75" customHeight="1" x14ac:dyDescent="0.2">
      <c r="F486" s="53"/>
    </row>
    <row r="487" spans="6:6" ht="12.75" customHeight="1" x14ac:dyDescent="0.2">
      <c r="F487" s="53"/>
    </row>
    <row r="488" spans="6:6" ht="12.75" customHeight="1" x14ac:dyDescent="0.2">
      <c r="F488" s="53"/>
    </row>
    <row r="489" spans="6:6" ht="12.75" customHeight="1" x14ac:dyDescent="0.2">
      <c r="F489" s="53"/>
    </row>
    <row r="490" spans="6:6" ht="12.75" customHeight="1" x14ac:dyDescent="0.2">
      <c r="F490" s="53"/>
    </row>
    <row r="491" spans="6:6" ht="12.75" customHeight="1" x14ac:dyDescent="0.2">
      <c r="F491" s="53"/>
    </row>
    <row r="492" spans="6:6" ht="12.75" customHeight="1" x14ac:dyDescent="0.2">
      <c r="F492" s="53"/>
    </row>
    <row r="493" spans="6:6" ht="12.75" customHeight="1" x14ac:dyDescent="0.2">
      <c r="F493" s="53"/>
    </row>
    <row r="494" spans="6:6" ht="12.75" customHeight="1" x14ac:dyDescent="0.2">
      <c r="F494" s="53"/>
    </row>
    <row r="495" spans="6:6" ht="12.75" customHeight="1" x14ac:dyDescent="0.2">
      <c r="F495" s="53"/>
    </row>
    <row r="496" spans="6:6" ht="12.75" customHeight="1" x14ac:dyDescent="0.2">
      <c r="F496" s="53"/>
    </row>
    <row r="497" spans="6:6" ht="12.75" customHeight="1" x14ac:dyDescent="0.2">
      <c r="F497" s="53"/>
    </row>
    <row r="498" spans="6:6" ht="12.75" customHeight="1" x14ac:dyDescent="0.2">
      <c r="F498" s="53"/>
    </row>
    <row r="499" spans="6:6" ht="12.75" customHeight="1" x14ac:dyDescent="0.2">
      <c r="F499" s="53"/>
    </row>
    <row r="500" spans="6:6" ht="12.75" customHeight="1" x14ac:dyDescent="0.2">
      <c r="F500" s="53"/>
    </row>
    <row r="501" spans="6:6" ht="12.75" customHeight="1" x14ac:dyDescent="0.2">
      <c r="F501" s="53"/>
    </row>
    <row r="502" spans="6:6" ht="12.75" customHeight="1" x14ac:dyDescent="0.2">
      <c r="F502" s="53"/>
    </row>
    <row r="503" spans="6:6" ht="12.75" customHeight="1" x14ac:dyDescent="0.2">
      <c r="F503" s="53"/>
    </row>
    <row r="504" spans="6:6" ht="12.75" customHeight="1" x14ac:dyDescent="0.2">
      <c r="F504" s="53"/>
    </row>
    <row r="505" spans="6:6" ht="12.75" customHeight="1" x14ac:dyDescent="0.2">
      <c r="F505" s="53"/>
    </row>
    <row r="506" spans="6:6" ht="12.75" customHeight="1" x14ac:dyDescent="0.2">
      <c r="F506" s="53"/>
    </row>
    <row r="507" spans="6:6" ht="12.75" customHeight="1" x14ac:dyDescent="0.2">
      <c r="F507" s="53"/>
    </row>
    <row r="508" spans="6:6" ht="12.75" customHeight="1" x14ac:dyDescent="0.2">
      <c r="F508" s="53"/>
    </row>
    <row r="509" spans="6:6" ht="12.75" customHeight="1" x14ac:dyDescent="0.2">
      <c r="F509" s="53"/>
    </row>
    <row r="510" spans="6:6" ht="12.75" customHeight="1" x14ac:dyDescent="0.2">
      <c r="F510" s="53"/>
    </row>
    <row r="511" spans="6:6" ht="12.75" customHeight="1" x14ac:dyDescent="0.2">
      <c r="F511" s="53"/>
    </row>
    <row r="512" spans="6:6" ht="12.75" customHeight="1" x14ac:dyDescent="0.2">
      <c r="F512" s="53"/>
    </row>
    <row r="513" spans="6:6" ht="12.75" customHeight="1" x14ac:dyDescent="0.2">
      <c r="F513" s="53"/>
    </row>
    <row r="514" spans="6:6" ht="12.75" customHeight="1" x14ac:dyDescent="0.2">
      <c r="F514" s="53"/>
    </row>
    <row r="515" spans="6:6" ht="12.75" customHeight="1" x14ac:dyDescent="0.2">
      <c r="F515" s="53"/>
    </row>
    <row r="516" spans="6:6" ht="12.75" customHeight="1" x14ac:dyDescent="0.2">
      <c r="F516" s="53"/>
    </row>
    <row r="517" spans="6:6" ht="12.75" customHeight="1" x14ac:dyDescent="0.2">
      <c r="F517" s="53"/>
    </row>
    <row r="518" spans="6:6" ht="12.75" customHeight="1" x14ac:dyDescent="0.2">
      <c r="F518" s="53"/>
    </row>
    <row r="519" spans="6:6" ht="12.75" customHeight="1" x14ac:dyDescent="0.2">
      <c r="F519" s="53"/>
    </row>
    <row r="520" spans="6:6" ht="12.75" customHeight="1" x14ac:dyDescent="0.2">
      <c r="F520" s="53"/>
    </row>
    <row r="521" spans="6:6" ht="12.75" customHeight="1" x14ac:dyDescent="0.2">
      <c r="F521" s="53"/>
    </row>
    <row r="522" spans="6:6" ht="12.75" customHeight="1" x14ac:dyDescent="0.2">
      <c r="F522" s="53"/>
    </row>
    <row r="523" spans="6:6" ht="12.75" customHeight="1" x14ac:dyDescent="0.2">
      <c r="F523" s="53"/>
    </row>
    <row r="524" spans="6:6" ht="12.75" customHeight="1" x14ac:dyDescent="0.2">
      <c r="F524" s="53"/>
    </row>
    <row r="525" spans="6:6" ht="12.75" customHeight="1" x14ac:dyDescent="0.2">
      <c r="F525" s="53"/>
    </row>
    <row r="526" spans="6:6" ht="12.75" customHeight="1" x14ac:dyDescent="0.2">
      <c r="F526" s="53"/>
    </row>
    <row r="527" spans="6:6" ht="12.75" customHeight="1" x14ac:dyDescent="0.2">
      <c r="F527" s="53"/>
    </row>
    <row r="528" spans="6:6" ht="12.75" customHeight="1" x14ac:dyDescent="0.2">
      <c r="F528" s="53"/>
    </row>
    <row r="529" spans="6:6" ht="12.75" customHeight="1" x14ac:dyDescent="0.2">
      <c r="F529" s="53"/>
    </row>
    <row r="530" spans="6:6" ht="12.75" customHeight="1" x14ac:dyDescent="0.2">
      <c r="F530" s="53"/>
    </row>
    <row r="531" spans="6:6" ht="12.75" customHeight="1" x14ac:dyDescent="0.2">
      <c r="F531" s="53"/>
    </row>
    <row r="532" spans="6:6" ht="12.75" customHeight="1" x14ac:dyDescent="0.2">
      <c r="F532" s="53"/>
    </row>
    <row r="533" spans="6:6" ht="12.75" customHeight="1" x14ac:dyDescent="0.2">
      <c r="F533" s="53"/>
    </row>
    <row r="534" spans="6:6" ht="12.75" customHeight="1" x14ac:dyDescent="0.2">
      <c r="F534" s="53"/>
    </row>
    <row r="535" spans="6:6" ht="12.75" customHeight="1" x14ac:dyDescent="0.2">
      <c r="F535" s="53"/>
    </row>
    <row r="536" spans="6:6" ht="12.75" customHeight="1" x14ac:dyDescent="0.2">
      <c r="F536" s="53"/>
    </row>
    <row r="537" spans="6:6" ht="12.75" customHeight="1" x14ac:dyDescent="0.2">
      <c r="F537" s="53"/>
    </row>
    <row r="538" spans="6:6" ht="12.75" customHeight="1" x14ac:dyDescent="0.2">
      <c r="F538" s="53"/>
    </row>
    <row r="539" spans="6:6" ht="12.75" customHeight="1" x14ac:dyDescent="0.2">
      <c r="F539" s="53"/>
    </row>
    <row r="540" spans="6:6" ht="12.75" customHeight="1" x14ac:dyDescent="0.2">
      <c r="F540" s="53"/>
    </row>
    <row r="541" spans="6:6" ht="12.75" customHeight="1" x14ac:dyDescent="0.2">
      <c r="F541" s="53"/>
    </row>
    <row r="542" spans="6:6" ht="12.75" customHeight="1" x14ac:dyDescent="0.2">
      <c r="F542" s="53"/>
    </row>
    <row r="543" spans="6:6" ht="12.75" customHeight="1" x14ac:dyDescent="0.2">
      <c r="F543" s="53"/>
    </row>
    <row r="544" spans="6:6" ht="12.75" customHeight="1" x14ac:dyDescent="0.2">
      <c r="F544" s="53"/>
    </row>
    <row r="545" spans="6:6" ht="12.75" customHeight="1" x14ac:dyDescent="0.2">
      <c r="F545" s="53"/>
    </row>
    <row r="546" spans="6:6" ht="12.75" customHeight="1" x14ac:dyDescent="0.2">
      <c r="F546" s="53"/>
    </row>
    <row r="547" spans="6:6" ht="12.75" customHeight="1" x14ac:dyDescent="0.2">
      <c r="F547" s="53"/>
    </row>
    <row r="548" spans="6:6" ht="12.75" customHeight="1" x14ac:dyDescent="0.2">
      <c r="F548" s="53"/>
    </row>
    <row r="549" spans="6:6" ht="12.75" customHeight="1" x14ac:dyDescent="0.2">
      <c r="F549" s="53"/>
    </row>
    <row r="550" spans="6:6" ht="12.75" customHeight="1" x14ac:dyDescent="0.2">
      <c r="F550" s="53"/>
    </row>
    <row r="551" spans="6:6" ht="12.75" customHeight="1" x14ac:dyDescent="0.2">
      <c r="F551" s="53"/>
    </row>
    <row r="552" spans="6:6" ht="12.75" customHeight="1" x14ac:dyDescent="0.2">
      <c r="F552" s="53"/>
    </row>
    <row r="553" spans="6:6" ht="12.75" customHeight="1" x14ac:dyDescent="0.2">
      <c r="F553" s="53"/>
    </row>
    <row r="554" spans="6:6" ht="12.75" customHeight="1" x14ac:dyDescent="0.2">
      <c r="F554" s="53"/>
    </row>
    <row r="555" spans="6:6" ht="12.75" customHeight="1" x14ac:dyDescent="0.2">
      <c r="F555" s="53"/>
    </row>
    <row r="556" spans="6:6" ht="12.75" customHeight="1" x14ac:dyDescent="0.2">
      <c r="F556" s="53"/>
    </row>
    <row r="557" spans="6:6" ht="12.75" customHeight="1" x14ac:dyDescent="0.2">
      <c r="F557" s="53"/>
    </row>
    <row r="558" spans="6:6" ht="12.75" customHeight="1" x14ac:dyDescent="0.2">
      <c r="F558" s="53"/>
    </row>
    <row r="559" spans="6:6" ht="12.75" customHeight="1" x14ac:dyDescent="0.2">
      <c r="F559" s="53"/>
    </row>
    <row r="560" spans="6:6" ht="12.75" customHeight="1" x14ac:dyDescent="0.2">
      <c r="F560" s="53"/>
    </row>
    <row r="561" spans="6:6" ht="12.75" customHeight="1" x14ac:dyDescent="0.2">
      <c r="F561" s="53"/>
    </row>
    <row r="562" spans="6:6" ht="12.75" customHeight="1" x14ac:dyDescent="0.2">
      <c r="F562" s="53"/>
    </row>
    <row r="563" spans="6:6" ht="12.75" customHeight="1" x14ac:dyDescent="0.2">
      <c r="F563" s="53"/>
    </row>
    <row r="564" spans="6:6" ht="12.75" customHeight="1" x14ac:dyDescent="0.2">
      <c r="F564" s="53"/>
    </row>
    <row r="565" spans="6:6" ht="12.75" customHeight="1" x14ac:dyDescent="0.2">
      <c r="F565" s="53"/>
    </row>
    <row r="566" spans="6:6" ht="12.75" customHeight="1" x14ac:dyDescent="0.2">
      <c r="F566" s="53"/>
    </row>
    <row r="567" spans="6:6" ht="12.75" customHeight="1" x14ac:dyDescent="0.2">
      <c r="F567" s="53"/>
    </row>
    <row r="568" spans="6:6" ht="12.75" customHeight="1" x14ac:dyDescent="0.2">
      <c r="F568" s="53"/>
    </row>
    <row r="569" spans="6:6" ht="12.75" customHeight="1" x14ac:dyDescent="0.2">
      <c r="F569" s="53"/>
    </row>
    <row r="570" spans="6:6" ht="12.75" customHeight="1" x14ac:dyDescent="0.2">
      <c r="F570" s="53"/>
    </row>
    <row r="571" spans="6:6" ht="12.75" customHeight="1" x14ac:dyDescent="0.2">
      <c r="F571" s="53"/>
    </row>
    <row r="572" spans="6:6" ht="12.75" customHeight="1" x14ac:dyDescent="0.2">
      <c r="F572" s="53"/>
    </row>
    <row r="573" spans="6:6" ht="12.75" customHeight="1" x14ac:dyDescent="0.2">
      <c r="F573" s="53"/>
    </row>
    <row r="574" spans="6:6" ht="12.75" customHeight="1" x14ac:dyDescent="0.2">
      <c r="F574" s="53"/>
    </row>
    <row r="575" spans="6:6" ht="12.75" customHeight="1" x14ac:dyDescent="0.2">
      <c r="F575" s="53"/>
    </row>
    <row r="576" spans="6:6" ht="12.75" customHeight="1" x14ac:dyDescent="0.2">
      <c r="F576" s="53"/>
    </row>
    <row r="577" spans="6:6" ht="12.75" customHeight="1" x14ac:dyDescent="0.2">
      <c r="F577" s="53"/>
    </row>
    <row r="578" spans="6:6" ht="12.75" customHeight="1" x14ac:dyDescent="0.2">
      <c r="F578" s="53"/>
    </row>
    <row r="579" spans="6:6" ht="12.75" customHeight="1" x14ac:dyDescent="0.2">
      <c r="F579" s="53"/>
    </row>
    <row r="580" spans="6:6" ht="12.75" customHeight="1" x14ac:dyDescent="0.2">
      <c r="F580" s="53"/>
    </row>
    <row r="581" spans="6:6" ht="12.75" customHeight="1" x14ac:dyDescent="0.2">
      <c r="F581" s="53"/>
    </row>
    <row r="582" spans="6:6" ht="12.75" customHeight="1" x14ac:dyDescent="0.2">
      <c r="F582" s="53"/>
    </row>
    <row r="583" spans="6:6" ht="12.75" customHeight="1" x14ac:dyDescent="0.2">
      <c r="F583" s="53"/>
    </row>
    <row r="584" spans="6:6" ht="12.75" customHeight="1" x14ac:dyDescent="0.2">
      <c r="F584" s="53"/>
    </row>
    <row r="585" spans="6:6" ht="12.75" customHeight="1" x14ac:dyDescent="0.2">
      <c r="F585" s="53"/>
    </row>
    <row r="586" spans="6:6" ht="12.75" customHeight="1" x14ac:dyDescent="0.2">
      <c r="F586" s="53"/>
    </row>
    <row r="587" spans="6:6" ht="12.75" customHeight="1" x14ac:dyDescent="0.2">
      <c r="F587" s="53"/>
    </row>
    <row r="588" spans="6:6" ht="12.75" customHeight="1" x14ac:dyDescent="0.2">
      <c r="F588" s="53"/>
    </row>
    <row r="589" spans="6:6" ht="12.75" customHeight="1" x14ac:dyDescent="0.2">
      <c r="F589" s="53"/>
    </row>
    <row r="590" spans="6:6" ht="12.75" customHeight="1" x14ac:dyDescent="0.2">
      <c r="F590" s="53"/>
    </row>
    <row r="591" spans="6:6" ht="12.75" customHeight="1" x14ac:dyDescent="0.2">
      <c r="F591" s="53"/>
    </row>
    <row r="592" spans="6:6" ht="12.75" customHeight="1" x14ac:dyDescent="0.2">
      <c r="F592" s="53"/>
    </row>
    <row r="593" spans="6:6" ht="12.75" customHeight="1" x14ac:dyDescent="0.2">
      <c r="F593" s="53"/>
    </row>
    <row r="594" spans="6:6" ht="12.75" customHeight="1" x14ac:dyDescent="0.2">
      <c r="F594" s="53"/>
    </row>
    <row r="595" spans="6:6" ht="12.75" customHeight="1" x14ac:dyDescent="0.2">
      <c r="F595" s="53"/>
    </row>
    <row r="596" spans="6:6" ht="12.75" customHeight="1" x14ac:dyDescent="0.2">
      <c r="F596" s="53"/>
    </row>
    <row r="597" spans="6:6" ht="12.75" customHeight="1" x14ac:dyDescent="0.2">
      <c r="F597" s="53"/>
    </row>
    <row r="598" spans="6:6" ht="12.75" customHeight="1" x14ac:dyDescent="0.2">
      <c r="F598" s="53"/>
    </row>
    <row r="599" spans="6:6" ht="12.75" customHeight="1" x14ac:dyDescent="0.2">
      <c r="F599" s="53"/>
    </row>
    <row r="600" spans="6:6" ht="12.75" customHeight="1" x14ac:dyDescent="0.2">
      <c r="F600" s="53"/>
    </row>
    <row r="601" spans="6:6" ht="12.75" customHeight="1" x14ac:dyDescent="0.2">
      <c r="F601" s="53"/>
    </row>
    <row r="602" spans="6:6" ht="12.75" customHeight="1" x14ac:dyDescent="0.2">
      <c r="F602" s="53"/>
    </row>
    <row r="603" spans="6:6" ht="12.75" customHeight="1" x14ac:dyDescent="0.2">
      <c r="F603" s="53"/>
    </row>
    <row r="604" spans="6:6" ht="12.75" customHeight="1" x14ac:dyDescent="0.2">
      <c r="F604" s="53"/>
    </row>
    <row r="605" spans="6:6" ht="12.75" customHeight="1" x14ac:dyDescent="0.2">
      <c r="F605" s="53"/>
    </row>
    <row r="606" spans="6:6" ht="12.75" customHeight="1" x14ac:dyDescent="0.2">
      <c r="F606" s="53"/>
    </row>
    <row r="607" spans="6:6" ht="12.75" customHeight="1" x14ac:dyDescent="0.2">
      <c r="F607" s="53"/>
    </row>
    <row r="608" spans="6:6" ht="12.75" customHeight="1" x14ac:dyDescent="0.2">
      <c r="F608" s="53"/>
    </row>
    <row r="609" spans="6:6" ht="12.75" customHeight="1" x14ac:dyDescent="0.2">
      <c r="F609" s="53"/>
    </row>
    <row r="610" spans="6:6" ht="12.75" customHeight="1" x14ac:dyDescent="0.2">
      <c r="F610" s="53"/>
    </row>
    <row r="611" spans="6:6" ht="12.75" customHeight="1" x14ac:dyDescent="0.2">
      <c r="F611" s="53"/>
    </row>
    <row r="612" spans="6:6" ht="12.75" customHeight="1" x14ac:dyDescent="0.2">
      <c r="F612" s="53"/>
    </row>
    <row r="613" spans="6:6" ht="12.75" customHeight="1" x14ac:dyDescent="0.2">
      <c r="F613" s="53"/>
    </row>
    <row r="614" spans="6:6" ht="12.75" customHeight="1" x14ac:dyDescent="0.2">
      <c r="F614" s="53"/>
    </row>
    <row r="615" spans="6:6" ht="12.75" customHeight="1" x14ac:dyDescent="0.2">
      <c r="F615" s="53"/>
    </row>
    <row r="616" spans="6:6" ht="12.75" customHeight="1" x14ac:dyDescent="0.2">
      <c r="F616" s="53"/>
    </row>
    <row r="617" spans="6:6" ht="12.75" customHeight="1" x14ac:dyDescent="0.2">
      <c r="F617" s="53"/>
    </row>
    <row r="618" spans="6:6" ht="12.75" customHeight="1" x14ac:dyDescent="0.2">
      <c r="F618" s="53"/>
    </row>
    <row r="619" spans="6:6" ht="12.75" customHeight="1" x14ac:dyDescent="0.2">
      <c r="F619" s="53"/>
    </row>
    <row r="620" spans="6:6" ht="12.75" customHeight="1" x14ac:dyDescent="0.2">
      <c r="F620" s="53"/>
    </row>
    <row r="621" spans="6:6" ht="12.75" customHeight="1" x14ac:dyDescent="0.2">
      <c r="F621" s="53"/>
    </row>
    <row r="622" spans="6:6" ht="12.75" customHeight="1" x14ac:dyDescent="0.2">
      <c r="F622" s="53"/>
    </row>
    <row r="623" spans="6:6" ht="12.75" customHeight="1" x14ac:dyDescent="0.2">
      <c r="F623" s="53"/>
    </row>
    <row r="624" spans="6:6" ht="12.75" customHeight="1" x14ac:dyDescent="0.2">
      <c r="F624" s="53"/>
    </row>
    <row r="625" spans="6:6" ht="12.75" customHeight="1" x14ac:dyDescent="0.2">
      <c r="F625" s="53"/>
    </row>
    <row r="626" spans="6:6" ht="12.75" customHeight="1" x14ac:dyDescent="0.2">
      <c r="F626" s="53"/>
    </row>
    <row r="627" spans="6:6" ht="12.75" customHeight="1" x14ac:dyDescent="0.2">
      <c r="F627" s="53"/>
    </row>
    <row r="628" spans="6:6" ht="12.75" customHeight="1" x14ac:dyDescent="0.2">
      <c r="F628" s="53"/>
    </row>
    <row r="629" spans="6:6" ht="12.75" customHeight="1" x14ac:dyDescent="0.2">
      <c r="F629" s="53"/>
    </row>
    <row r="630" spans="6:6" ht="12.75" customHeight="1" x14ac:dyDescent="0.2">
      <c r="F630" s="53"/>
    </row>
    <row r="631" spans="6:6" ht="12.75" customHeight="1" x14ac:dyDescent="0.2">
      <c r="F631" s="53"/>
    </row>
    <row r="632" spans="6:6" ht="12.75" customHeight="1" x14ac:dyDescent="0.2">
      <c r="F632" s="53"/>
    </row>
    <row r="633" spans="6:6" ht="12.75" customHeight="1" x14ac:dyDescent="0.2">
      <c r="F633" s="53"/>
    </row>
    <row r="634" spans="6:6" ht="12.75" customHeight="1" x14ac:dyDescent="0.2">
      <c r="F634" s="53"/>
    </row>
    <row r="635" spans="6:6" ht="12.75" customHeight="1" x14ac:dyDescent="0.2">
      <c r="F635" s="53"/>
    </row>
    <row r="636" spans="6:6" ht="12.75" customHeight="1" x14ac:dyDescent="0.2">
      <c r="F636" s="53"/>
    </row>
    <row r="637" spans="6:6" ht="12.75" customHeight="1" x14ac:dyDescent="0.2">
      <c r="F637" s="53"/>
    </row>
    <row r="638" spans="6:6" ht="12.75" customHeight="1" x14ac:dyDescent="0.2">
      <c r="F638" s="53"/>
    </row>
    <row r="639" spans="6:6" ht="12.75" customHeight="1" x14ac:dyDescent="0.2">
      <c r="F639" s="53"/>
    </row>
    <row r="640" spans="6:6" ht="12.75" customHeight="1" x14ac:dyDescent="0.2">
      <c r="F640" s="53"/>
    </row>
    <row r="641" spans="6:6" ht="12.75" customHeight="1" x14ac:dyDescent="0.2">
      <c r="F641" s="53"/>
    </row>
    <row r="642" spans="6:6" ht="12.75" customHeight="1" x14ac:dyDescent="0.2">
      <c r="F642" s="53"/>
    </row>
    <row r="643" spans="6:6" ht="12.75" customHeight="1" x14ac:dyDescent="0.2">
      <c r="F643" s="53"/>
    </row>
    <row r="644" spans="6:6" ht="12.75" customHeight="1" x14ac:dyDescent="0.2">
      <c r="F644" s="53"/>
    </row>
    <row r="645" spans="6:6" ht="12.75" customHeight="1" x14ac:dyDescent="0.2">
      <c r="F645" s="53"/>
    </row>
    <row r="646" spans="6:6" ht="12.75" customHeight="1" x14ac:dyDescent="0.2">
      <c r="F646" s="53"/>
    </row>
    <row r="647" spans="6:6" ht="12.75" customHeight="1" x14ac:dyDescent="0.2">
      <c r="F647" s="53"/>
    </row>
    <row r="648" spans="6:6" ht="12.75" customHeight="1" x14ac:dyDescent="0.2">
      <c r="F648" s="53"/>
    </row>
    <row r="649" spans="6:6" ht="12.75" customHeight="1" x14ac:dyDescent="0.2">
      <c r="F649" s="53"/>
    </row>
    <row r="650" spans="6:6" ht="12.75" customHeight="1" x14ac:dyDescent="0.2">
      <c r="F650" s="53"/>
    </row>
    <row r="651" spans="6:6" ht="12.75" customHeight="1" x14ac:dyDescent="0.2">
      <c r="F651" s="53"/>
    </row>
    <row r="652" spans="6:6" ht="12.75" customHeight="1" x14ac:dyDescent="0.2">
      <c r="F652" s="53"/>
    </row>
    <row r="653" spans="6:6" ht="12.75" customHeight="1" x14ac:dyDescent="0.2">
      <c r="F653" s="53"/>
    </row>
    <row r="654" spans="6:6" ht="12.75" customHeight="1" x14ac:dyDescent="0.2">
      <c r="F654" s="53"/>
    </row>
    <row r="655" spans="6:6" ht="12.75" customHeight="1" x14ac:dyDescent="0.2">
      <c r="F655" s="53"/>
    </row>
    <row r="656" spans="6:6" ht="12.75" customHeight="1" x14ac:dyDescent="0.2">
      <c r="F656" s="53"/>
    </row>
    <row r="657" spans="6:6" ht="12.75" customHeight="1" x14ac:dyDescent="0.2">
      <c r="F657" s="53"/>
    </row>
    <row r="658" spans="6:6" ht="12.75" customHeight="1" x14ac:dyDescent="0.2">
      <c r="F658" s="53"/>
    </row>
    <row r="659" spans="6:6" ht="12.75" customHeight="1" x14ac:dyDescent="0.2">
      <c r="F659" s="53"/>
    </row>
    <row r="660" spans="6:6" ht="12.75" customHeight="1" x14ac:dyDescent="0.2">
      <c r="F660" s="53"/>
    </row>
    <row r="661" spans="6:6" ht="12.75" customHeight="1" x14ac:dyDescent="0.2">
      <c r="F661" s="53"/>
    </row>
    <row r="662" spans="6:6" ht="12.75" customHeight="1" x14ac:dyDescent="0.2">
      <c r="F662" s="53"/>
    </row>
    <row r="663" spans="6:6" ht="12.75" customHeight="1" x14ac:dyDescent="0.2">
      <c r="F663" s="53"/>
    </row>
    <row r="664" spans="6:6" ht="12.75" customHeight="1" x14ac:dyDescent="0.2">
      <c r="F664" s="53"/>
    </row>
    <row r="665" spans="6:6" ht="12.75" customHeight="1" x14ac:dyDescent="0.2">
      <c r="F665" s="53"/>
    </row>
    <row r="666" spans="6:6" ht="12.75" customHeight="1" x14ac:dyDescent="0.2">
      <c r="F666" s="53"/>
    </row>
    <row r="667" spans="6:6" ht="12.75" customHeight="1" x14ac:dyDescent="0.2">
      <c r="F667" s="53"/>
    </row>
    <row r="668" spans="6:6" ht="12.75" customHeight="1" x14ac:dyDescent="0.2">
      <c r="F668" s="53"/>
    </row>
    <row r="669" spans="6:6" ht="12.75" customHeight="1" x14ac:dyDescent="0.2">
      <c r="F669" s="53"/>
    </row>
    <row r="670" spans="6:6" ht="12.75" customHeight="1" x14ac:dyDescent="0.2">
      <c r="F670" s="53"/>
    </row>
    <row r="671" spans="6:6" ht="12.75" customHeight="1" x14ac:dyDescent="0.2">
      <c r="F671" s="53"/>
    </row>
    <row r="672" spans="6:6" ht="12.75" customHeight="1" x14ac:dyDescent="0.2">
      <c r="F672" s="53"/>
    </row>
    <row r="673" spans="6:6" ht="12.75" customHeight="1" x14ac:dyDescent="0.2">
      <c r="F673" s="53"/>
    </row>
    <row r="674" spans="6:6" ht="12.75" customHeight="1" x14ac:dyDescent="0.2">
      <c r="F674" s="53"/>
    </row>
    <row r="675" spans="6:6" ht="12.75" customHeight="1" x14ac:dyDescent="0.2">
      <c r="F675" s="53"/>
    </row>
    <row r="676" spans="6:6" ht="12.75" customHeight="1" x14ac:dyDescent="0.2">
      <c r="F676" s="53"/>
    </row>
    <row r="677" spans="6:6" ht="12.75" customHeight="1" x14ac:dyDescent="0.2">
      <c r="F677" s="53"/>
    </row>
    <row r="678" spans="6:6" ht="12.75" customHeight="1" x14ac:dyDescent="0.2">
      <c r="F678" s="53"/>
    </row>
    <row r="679" spans="6:6" ht="12.75" customHeight="1" x14ac:dyDescent="0.2">
      <c r="F679" s="53"/>
    </row>
    <row r="680" spans="6:6" ht="12.75" customHeight="1" x14ac:dyDescent="0.2">
      <c r="F680" s="53"/>
    </row>
    <row r="681" spans="6:6" ht="12.75" customHeight="1" x14ac:dyDescent="0.2">
      <c r="F681" s="53"/>
    </row>
    <row r="682" spans="6:6" ht="12.75" customHeight="1" x14ac:dyDescent="0.2">
      <c r="F682" s="53"/>
    </row>
    <row r="683" spans="6:6" ht="12.75" customHeight="1" x14ac:dyDescent="0.2">
      <c r="F683" s="53"/>
    </row>
    <row r="684" spans="6:6" ht="12.75" customHeight="1" x14ac:dyDescent="0.2">
      <c r="F684" s="53"/>
    </row>
    <row r="685" spans="6:6" ht="12.75" customHeight="1" x14ac:dyDescent="0.2">
      <c r="F685" s="53"/>
    </row>
    <row r="686" spans="6:6" ht="12.75" customHeight="1" x14ac:dyDescent="0.2">
      <c r="F686" s="53"/>
    </row>
    <row r="687" spans="6:6" ht="12.75" customHeight="1" x14ac:dyDescent="0.2">
      <c r="F687" s="53"/>
    </row>
    <row r="688" spans="6:6" ht="12.75" customHeight="1" x14ac:dyDescent="0.2">
      <c r="F688" s="53"/>
    </row>
    <row r="689" spans="6:6" ht="12.75" customHeight="1" x14ac:dyDescent="0.2">
      <c r="F689" s="53"/>
    </row>
    <row r="690" spans="6:6" ht="12.75" customHeight="1" x14ac:dyDescent="0.2">
      <c r="F690" s="53"/>
    </row>
    <row r="691" spans="6:6" ht="12.75" customHeight="1" x14ac:dyDescent="0.2">
      <c r="F691" s="53"/>
    </row>
    <row r="692" spans="6:6" ht="12.75" customHeight="1" x14ac:dyDescent="0.2">
      <c r="F692" s="53"/>
    </row>
    <row r="693" spans="6:6" ht="12.75" customHeight="1" x14ac:dyDescent="0.2">
      <c r="F693" s="53"/>
    </row>
    <row r="694" spans="6:6" ht="12.75" customHeight="1" x14ac:dyDescent="0.2">
      <c r="F694" s="53"/>
    </row>
    <row r="695" spans="6:6" ht="12.75" customHeight="1" x14ac:dyDescent="0.2">
      <c r="F695" s="53"/>
    </row>
    <row r="696" spans="6:6" ht="12.75" customHeight="1" x14ac:dyDescent="0.2">
      <c r="F696" s="53"/>
    </row>
    <row r="697" spans="6:6" ht="12.75" customHeight="1" x14ac:dyDescent="0.2">
      <c r="F697" s="53"/>
    </row>
    <row r="698" spans="6:6" ht="12.75" customHeight="1" x14ac:dyDescent="0.2">
      <c r="F698" s="53"/>
    </row>
    <row r="699" spans="6:6" ht="12.75" customHeight="1" x14ac:dyDescent="0.2">
      <c r="F699" s="53"/>
    </row>
    <row r="700" spans="6:6" ht="12.75" customHeight="1" x14ac:dyDescent="0.2">
      <c r="F700" s="53"/>
    </row>
    <row r="701" spans="6:6" ht="12.75" customHeight="1" x14ac:dyDescent="0.2">
      <c r="F701" s="53"/>
    </row>
    <row r="702" spans="6:6" ht="12.75" customHeight="1" x14ac:dyDescent="0.2">
      <c r="F702" s="53"/>
    </row>
    <row r="703" spans="6:6" ht="12.75" customHeight="1" x14ac:dyDescent="0.2">
      <c r="F703" s="53"/>
    </row>
    <row r="704" spans="6:6" ht="12.75" customHeight="1" x14ac:dyDescent="0.2">
      <c r="F704" s="53"/>
    </row>
    <row r="705" spans="6:6" ht="12.75" customHeight="1" x14ac:dyDescent="0.2">
      <c r="F705" s="53"/>
    </row>
    <row r="706" spans="6:6" ht="12.75" customHeight="1" x14ac:dyDescent="0.2">
      <c r="F706" s="53"/>
    </row>
    <row r="707" spans="6:6" ht="12.75" customHeight="1" x14ac:dyDescent="0.2">
      <c r="F707" s="53"/>
    </row>
    <row r="708" spans="6:6" ht="12.75" customHeight="1" x14ac:dyDescent="0.2">
      <c r="F708" s="53"/>
    </row>
    <row r="709" spans="6:6" ht="12.75" customHeight="1" x14ac:dyDescent="0.2">
      <c r="F709" s="53"/>
    </row>
    <row r="710" spans="6:6" ht="12.75" customHeight="1" x14ac:dyDescent="0.2">
      <c r="F710" s="53"/>
    </row>
    <row r="711" spans="6:6" ht="12.75" customHeight="1" x14ac:dyDescent="0.2">
      <c r="F711" s="53"/>
    </row>
    <row r="712" spans="6:6" ht="12.75" customHeight="1" x14ac:dyDescent="0.2">
      <c r="F712" s="53"/>
    </row>
    <row r="713" spans="6:6" ht="12.75" customHeight="1" x14ac:dyDescent="0.2">
      <c r="F713" s="53"/>
    </row>
    <row r="714" spans="6:6" ht="12.75" customHeight="1" x14ac:dyDescent="0.2">
      <c r="F714" s="53"/>
    </row>
    <row r="715" spans="6:6" ht="12.75" customHeight="1" x14ac:dyDescent="0.2">
      <c r="F715" s="53"/>
    </row>
    <row r="716" spans="6:6" ht="12.75" customHeight="1" x14ac:dyDescent="0.2">
      <c r="F716" s="53"/>
    </row>
    <row r="717" spans="6:6" ht="12.75" customHeight="1" x14ac:dyDescent="0.2">
      <c r="F717" s="53"/>
    </row>
    <row r="718" spans="6:6" ht="12.75" customHeight="1" x14ac:dyDescent="0.2">
      <c r="F718" s="53"/>
    </row>
    <row r="719" spans="6:6" ht="12.75" customHeight="1" x14ac:dyDescent="0.2">
      <c r="F719" s="53"/>
    </row>
    <row r="720" spans="6:6" ht="12.75" customHeight="1" x14ac:dyDescent="0.2">
      <c r="F720" s="53"/>
    </row>
    <row r="721" spans="6:6" ht="12.75" customHeight="1" x14ac:dyDescent="0.2">
      <c r="F721" s="53"/>
    </row>
    <row r="722" spans="6:6" ht="12.75" customHeight="1" x14ac:dyDescent="0.2">
      <c r="F722" s="53"/>
    </row>
    <row r="723" spans="6:6" ht="12.75" customHeight="1" x14ac:dyDescent="0.2">
      <c r="F723" s="53"/>
    </row>
    <row r="724" spans="6:6" ht="12.75" customHeight="1" x14ac:dyDescent="0.2">
      <c r="F724" s="53"/>
    </row>
    <row r="725" spans="6:6" ht="12.75" customHeight="1" x14ac:dyDescent="0.2">
      <c r="F725" s="53"/>
    </row>
    <row r="726" spans="6:6" ht="12.75" customHeight="1" x14ac:dyDescent="0.2">
      <c r="F726" s="53"/>
    </row>
    <row r="727" spans="6:6" ht="12.75" customHeight="1" x14ac:dyDescent="0.2">
      <c r="F727" s="53"/>
    </row>
    <row r="728" spans="6:6" ht="12.75" customHeight="1" x14ac:dyDescent="0.2">
      <c r="F728" s="53"/>
    </row>
    <row r="729" spans="6:6" ht="12.75" customHeight="1" x14ac:dyDescent="0.2">
      <c r="F729" s="53"/>
    </row>
    <row r="730" spans="6:6" ht="12.75" customHeight="1" x14ac:dyDescent="0.2">
      <c r="F730" s="53"/>
    </row>
    <row r="731" spans="6:6" ht="12.75" customHeight="1" x14ac:dyDescent="0.2">
      <c r="F731" s="53"/>
    </row>
    <row r="732" spans="6:6" ht="12.75" customHeight="1" x14ac:dyDescent="0.2">
      <c r="F732" s="53"/>
    </row>
    <row r="733" spans="6:6" ht="12.75" customHeight="1" x14ac:dyDescent="0.2">
      <c r="F733" s="53"/>
    </row>
    <row r="734" spans="6:6" ht="12.75" customHeight="1" x14ac:dyDescent="0.2">
      <c r="F734" s="53"/>
    </row>
    <row r="735" spans="6:6" ht="12.75" customHeight="1" x14ac:dyDescent="0.2">
      <c r="F735" s="53"/>
    </row>
    <row r="736" spans="6:6" ht="12.75" customHeight="1" x14ac:dyDescent="0.2">
      <c r="F736" s="53"/>
    </row>
    <row r="737" spans="6:6" ht="12.75" customHeight="1" x14ac:dyDescent="0.2">
      <c r="F737" s="53"/>
    </row>
    <row r="738" spans="6:6" ht="12.75" customHeight="1" x14ac:dyDescent="0.2">
      <c r="F738" s="53"/>
    </row>
    <row r="739" spans="6:6" ht="12.75" customHeight="1" x14ac:dyDescent="0.2">
      <c r="F739" s="53"/>
    </row>
    <row r="740" spans="6:6" ht="12.75" customHeight="1" x14ac:dyDescent="0.2">
      <c r="F740" s="53"/>
    </row>
    <row r="741" spans="6:6" ht="12.75" customHeight="1" x14ac:dyDescent="0.2">
      <c r="F741" s="53"/>
    </row>
    <row r="742" spans="6:6" ht="12.75" customHeight="1" x14ac:dyDescent="0.2">
      <c r="F742" s="53"/>
    </row>
    <row r="743" spans="6:6" ht="12.75" customHeight="1" x14ac:dyDescent="0.2">
      <c r="F743" s="53"/>
    </row>
    <row r="744" spans="6:6" ht="12.75" customHeight="1" x14ac:dyDescent="0.2">
      <c r="F744" s="53"/>
    </row>
    <row r="745" spans="6:6" ht="12.75" customHeight="1" x14ac:dyDescent="0.2">
      <c r="F745" s="53"/>
    </row>
    <row r="746" spans="6:6" ht="12.75" customHeight="1" x14ac:dyDescent="0.2">
      <c r="F746" s="53"/>
    </row>
    <row r="747" spans="6:6" ht="12.75" customHeight="1" x14ac:dyDescent="0.2">
      <c r="F747" s="53"/>
    </row>
    <row r="748" spans="6:6" ht="12.75" customHeight="1" x14ac:dyDescent="0.2">
      <c r="F748" s="53"/>
    </row>
    <row r="749" spans="6:6" ht="12.75" customHeight="1" x14ac:dyDescent="0.2">
      <c r="F749" s="53"/>
    </row>
    <row r="750" spans="6:6" ht="12.75" customHeight="1" x14ac:dyDescent="0.2">
      <c r="F750" s="53"/>
    </row>
    <row r="751" spans="6:6" ht="12.75" customHeight="1" x14ac:dyDescent="0.2">
      <c r="F751" s="53"/>
    </row>
    <row r="752" spans="6:6" ht="12.75" customHeight="1" x14ac:dyDescent="0.2">
      <c r="F752" s="53"/>
    </row>
    <row r="753" spans="6:6" ht="12.75" customHeight="1" x14ac:dyDescent="0.2">
      <c r="F753" s="53"/>
    </row>
    <row r="754" spans="6:6" ht="12.75" customHeight="1" x14ac:dyDescent="0.2">
      <c r="F754" s="53"/>
    </row>
    <row r="755" spans="6:6" ht="12.75" customHeight="1" x14ac:dyDescent="0.2">
      <c r="F755" s="53"/>
    </row>
    <row r="756" spans="6:6" ht="12.75" customHeight="1" x14ac:dyDescent="0.2">
      <c r="F756" s="53"/>
    </row>
    <row r="757" spans="6:6" ht="12.75" customHeight="1" x14ac:dyDescent="0.2">
      <c r="F757" s="53"/>
    </row>
    <row r="758" spans="6:6" ht="12.75" customHeight="1" x14ac:dyDescent="0.2">
      <c r="F758" s="53"/>
    </row>
    <row r="759" spans="6:6" ht="12.75" customHeight="1" x14ac:dyDescent="0.2">
      <c r="F759" s="53"/>
    </row>
    <row r="760" spans="6:6" ht="12.75" customHeight="1" x14ac:dyDescent="0.2">
      <c r="F760" s="53"/>
    </row>
    <row r="761" spans="6:6" ht="12.75" customHeight="1" x14ac:dyDescent="0.2">
      <c r="F761" s="53"/>
    </row>
    <row r="762" spans="6:6" ht="12.75" customHeight="1" x14ac:dyDescent="0.2">
      <c r="F762" s="53"/>
    </row>
    <row r="763" spans="6:6" ht="12.75" customHeight="1" x14ac:dyDescent="0.2">
      <c r="F763" s="53"/>
    </row>
    <row r="764" spans="6:6" ht="12.75" customHeight="1" x14ac:dyDescent="0.2">
      <c r="F764" s="53"/>
    </row>
    <row r="765" spans="6:6" ht="12.75" customHeight="1" x14ac:dyDescent="0.2">
      <c r="F765" s="53"/>
    </row>
    <row r="766" spans="6:6" ht="12.75" customHeight="1" x14ac:dyDescent="0.2">
      <c r="F766" s="53"/>
    </row>
    <row r="767" spans="6:6" ht="12.75" customHeight="1" x14ac:dyDescent="0.2">
      <c r="F767" s="53"/>
    </row>
    <row r="768" spans="6:6" ht="12.75" customHeight="1" x14ac:dyDescent="0.2">
      <c r="F768" s="53"/>
    </row>
    <row r="769" spans="6:6" ht="12.75" customHeight="1" x14ac:dyDescent="0.2">
      <c r="F769" s="53"/>
    </row>
    <row r="770" spans="6:6" ht="12.75" customHeight="1" x14ac:dyDescent="0.2">
      <c r="F770" s="53"/>
    </row>
    <row r="771" spans="6:6" ht="12.75" customHeight="1" x14ac:dyDescent="0.2">
      <c r="F771" s="53"/>
    </row>
    <row r="772" spans="6:6" ht="12.75" customHeight="1" x14ac:dyDescent="0.2">
      <c r="F772" s="53"/>
    </row>
    <row r="773" spans="6:6" ht="12.75" customHeight="1" x14ac:dyDescent="0.2">
      <c r="F773" s="53"/>
    </row>
    <row r="774" spans="6:6" ht="12.75" customHeight="1" x14ac:dyDescent="0.2">
      <c r="F774" s="53"/>
    </row>
    <row r="775" spans="6:6" ht="12.75" customHeight="1" x14ac:dyDescent="0.2">
      <c r="F775" s="53"/>
    </row>
    <row r="776" spans="6:6" ht="12.75" customHeight="1" x14ac:dyDescent="0.2">
      <c r="F776" s="53"/>
    </row>
    <row r="777" spans="6:6" ht="12.75" customHeight="1" x14ac:dyDescent="0.2">
      <c r="F777" s="53"/>
    </row>
    <row r="778" spans="6:6" ht="12.75" customHeight="1" x14ac:dyDescent="0.2">
      <c r="F778" s="53"/>
    </row>
    <row r="779" spans="6:6" ht="12.75" customHeight="1" x14ac:dyDescent="0.2">
      <c r="F779" s="53"/>
    </row>
    <row r="780" spans="6:6" ht="12.75" customHeight="1" x14ac:dyDescent="0.2">
      <c r="F780" s="53"/>
    </row>
    <row r="781" spans="6:6" ht="12.75" customHeight="1" x14ac:dyDescent="0.2">
      <c r="F781" s="53"/>
    </row>
    <row r="782" spans="6:6" ht="12.75" customHeight="1" x14ac:dyDescent="0.2">
      <c r="F782" s="53"/>
    </row>
    <row r="783" spans="6:6" ht="12.75" customHeight="1" x14ac:dyDescent="0.2">
      <c r="F783" s="53"/>
    </row>
    <row r="784" spans="6:6" ht="12.75" customHeight="1" x14ac:dyDescent="0.2">
      <c r="F784" s="53"/>
    </row>
    <row r="785" spans="6:6" ht="12.75" customHeight="1" x14ac:dyDescent="0.2">
      <c r="F785" s="53"/>
    </row>
    <row r="786" spans="6:6" ht="12.75" customHeight="1" x14ac:dyDescent="0.2">
      <c r="F786" s="53"/>
    </row>
    <row r="787" spans="6:6" ht="12.75" customHeight="1" x14ac:dyDescent="0.2">
      <c r="F787" s="53"/>
    </row>
    <row r="788" spans="6:6" ht="12.75" customHeight="1" x14ac:dyDescent="0.2">
      <c r="F788" s="53"/>
    </row>
    <row r="789" spans="6:6" ht="12.75" customHeight="1" x14ac:dyDescent="0.2">
      <c r="F789" s="53"/>
    </row>
    <row r="790" spans="6:6" ht="12.75" customHeight="1" x14ac:dyDescent="0.2">
      <c r="F790" s="53"/>
    </row>
    <row r="791" spans="6:6" ht="12.75" customHeight="1" x14ac:dyDescent="0.2">
      <c r="F791" s="53"/>
    </row>
    <row r="792" spans="6:6" ht="12.75" customHeight="1" x14ac:dyDescent="0.2">
      <c r="F792" s="53"/>
    </row>
    <row r="793" spans="6:6" ht="12.75" customHeight="1" x14ac:dyDescent="0.2">
      <c r="F793" s="53"/>
    </row>
    <row r="794" spans="6:6" ht="12.75" customHeight="1" x14ac:dyDescent="0.2">
      <c r="F794" s="53"/>
    </row>
    <row r="795" spans="6:6" ht="12.75" customHeight="1" x14ac:dyDescent="0.2">
      <c r="F795" s="53"/>
    </row>
    <row r="796" spans="6:6" ht="12.75" customHeight="1" x14ac:dyDescent="0.2">
      <c r="F796" s="53"/>
    </row>
    <row r="797" spans="6:6" ht="12.75" customHeight="1" x14ac:dyDescent="0.2">
      <c r="F797" s="53"/>
    </row>
    <row r="798" spans="6:6" ht="12.75" customHeight="1" x14ac:dyDescent="0.2">
      <c r="F798" s="53"/>
    </row>
    <row r="799" spans="6:6" ht="12.75" customHeight="1" x14ac:dyDescent="0.2">
      <c r="F799" s="53"/>
    </row>
    <row r="800" spans="6:6" ht="12.75" customHeight="1" x14ac:dyDescent="0.2">
      <c r="F800" s="53"/>
    </row>
    <row r="801" spans="6:6" ht="12.75" customHeight="1" x14ac:dyDescent="0.2">
      <c r="F801" s="53"/>
    </row>
    <row r="802" spans="6:6" ht="12.75" customHeight="1" x14ac:dyDescent="0.2">
      <c r="F802" s="53"/>
    </row>
    <row r="803" spans="6:6" ht="12.75" customHeight="1" x14ac:dyDescent="0.2">
      <c r="F803" s="53"/>
    </row>
    <row r="804" spans="6:6" ht="12.75" customHeight="1" x14ac:dyDescent="0.2">
      <c r="F804" s="53"/>
    </row>
    <row r="805" spans="6:6" ht="12.75" customHeight="1" x14ac:dyDescent="0.2">
      <c r="F805" s="53"/>
    </row>
    <row r="806" spans="6:6" ht="12.75" customHeight="1" x14ac:dyDescent="0.2">
      <c r="F806" s="53"/>
    </row>
    <row r="807" spans="6:6" ht="12.75" customHeight="1" x14ac:dyDescent="0.2">
      <c r="F807" s="53"/>
    </row>
    <row r="808" spans="6:6" ht="12.75" customHeight="1" x14ac:dyDescent="0.2">
      <c r="F808" s="53"/>
    </row>
    <row r="809" spans="6:6" ht="12.75" customHeight="1" x14ac:dyDescent="0.2">
      <c r="F809" s="53"/>
    </row>
    <row r="810" spans="6:6" ht="12.75" customHeight="1" x14ac:dyDescent="0.2">
      <c r="F810" s="53"/>
    </row>
    <row r="811" spans="6:6" ht="12.75" customHeight="1" x14ac:dyDescent="0.2">
      <c r="F811" s="53"/>
    </row>
    <row r="812" spans="6:6" ht="12.75" customHeight="1" x14ac:dyDescent="0.2">
      <c r="F812" s="53"/>
    </row>
    <row r="813" spans="6:6" ht="12.75" customHeight="1" x14ac:dyDescent="0.2">
      <c r="F813" s="53"/>
    </row>
    <row r="814" spans="6:6" ht="12.75" customHeight="1" x14ac:dyDescent="0.2">
      <c r="F814" s="53"/>
    </row>
    <row r="815" spans="6:6" ht="12.75" customHeight="1" x14ac:dyDescent="0.2">
      <c r="F815" s="53"/>
    </row>
    <row r="816" spans="6:6" ht="12.75" customHeight="1" x14ac:dyDescent="0.2">
      <c r="F816" s="53"/>
    </row>
    <row r="817" spans="6:6" ht="12.75" customHeight="1" x14ac:dyDescent="0.2">
      <c r="F817" s="53"/>
    </row>
    <row r="818" spans="6:6" ht="12.75" customHeight="1" x14ac:dyDescent="0.2">
      <c r="F818" s="53"/>
    </row>
    <row r="819" spans="6:6" ht="12.75" customHeight="1" x14ac:dyDescent="0.2">
      <c r="F819" s="53"/>
    </row>
    <row r="820" spans="6:6" ht="12.75" customHeight="1" x14ac:dyDescent="0.2">
      <c r="F820" s="53"/>
    </row>
    <row r="821" spans="6:6" ht="12.75" customHeight="1" x14ac:dyDescent="0.2">
      <c r="F821" s="53"/>
    </row>
    <row r="822" spans="6:6" ht="12.75" customHeight="1" x14ac:dyDescent="0.2">
      <c r="F822" s="53"/>
    </row>
    <row r="823" spans="6:6" ht="12.75" customHeight="1" x14ac:dyDescent="0.2">
      <c r="F823" s="53"/>
    </row>
    <row r="824" spans="6:6" ht="12.75" customHeight="1" x14ac:dyDescent="0.2">
      <c r="F824" s="53"/>
    </row>
    <row r="825" spans="6:6" ht="12.75" customHeight="1" x14ac:dyDescent="0.2">
      <c r="F825" s="53"/>
    </row>
    <row r="826" spans="6:6" ht="12.75" customHeight="1" x14ac:dyDescent="0.2">
      <c r="F826" s="53"/>
    </row>
    <row r="827" spans="6:6" ht="12.75" customHeight="1" x14ac:dyDescent="0.2">
      <c r="F827" s="53"/>
    </row>
    <row r="828" spans="6:6" ht="12.75" customHeight="1" x14ac:dyDescent="0.2">
      <c r="F828" s="53"/>
    </row>
    <row r="829" spans="6:6" ht="12.75" customHeight="1" x14ac:dyDescent="0.2">
      <c r="F829" s="53"/>
    </row>
    <row r="830" spans="6:6" ht="12.75" customHeight="1" x14ac:dyDescent="0.2">
      <c r="F830" s="53"/>
    </row>
    <row r="831" spans="6:6" ht="12.75" customHeight="1" x14ac:dyDescent="0.2">
      <c r="F831" s="53"/>
    </row>
    <row r="832" spans="6:6" ht="12.75" customHeight="1" x14ac:dyDescent="0.2">
      <c r="F832" s="53"/>
    </row>
    <row r="833" spans="6:6" ht="12.75" customHeight="1" x14ac:dyDescent="0.2">
      <c r="F833" s="53"/>
    </row>
    <row r="834" spans="6:6" ht="12.75" customHeight="1" x14ac:dyDescent="0.2">
      <c r="F834" s="53"/>
    </row>
    <row r="835" spans="6:6" ht="12.75" customHeight="1" x14ac:dyDescent="0.2">
      <c r="F835" s="53"/>
    </row>
    <row r="836" spans="6:6" ht="12.75" customHeight="1" x14ac:dyDescent="0.2">
      <c r="F836" s="53"/>
    </row>
    <row r="837" spans="6:6" ht="12.75" customHeight="1" x14ac:dyDescent="0.2">
      <c r="F837" s="53"/>
    </row>
    <row r="838" spans="6:6" ht="12.75" customHeight="1" x14ac:dyDescent="0.2">
      <c r="F838" s="53"/>
    </row>
    <row r="839" spans="6:6" ht="12.75" customHeight="1" x14ac:dyDescent="0.2">
      <c r="F839" s="53"/>
    </row>
    <row r="840" spans="6:6" ht="12.75" customHeight="1" x14ac:dyDescent="0.2">
      <c r="F840" s="53"/>
    </row>
    <row r="841" spans="6:6" ht="12.75" customHeight="1" x14ac:dyDescent="0.2">
      <c r="F841" s="53"/>
    </row>
    <row r="842" spans="6:6" ht="12.75" customHeight="1" x14ac:dyDescent="0.2">
      <c r="F842" s="53"/>
    </row>
    <row r="843" spans="6:6" ht="12.75" customHeight="1" x14ac:dyDescent="0.2">
      <c r="F843" s="53"/>
    </row>
    <row r="844" spans="6:6" ht="12.75" customHeight="1" x14ac:dyDescent="0.2">
      <c r="F844" s="53"/>
    </row>
    <row r="845" spans="6:6" ht="12.75" customHeight="1" x14ac:dyDescent="0.2">
      <c r="F845" s="53"/>
    </row>
    <row r="846" spans="6:6" ht="12.75" customHeight="1" x14ac:dyDescent="0.2">
      <c r="F846" s="53"/>
    </row>
    <row r="847" spans="6:6" ht="12.75" customHeight="1" x14ac:dyDescent="0.2">
      <c r="F847" s="53"/>
    </row>
    <row r="848" spans="6:6" ht="12.75" customHeight="1" x14ac:dyDescent="0.2">
      <c r="F848" s="53"/>
    </row>
    <row r="849" spans="6:6" ht="12.75" customHeight="1" x14ac:dyDescent="0.2">
      <c r="F849" s="53"/>
    </row>
    <row r="850" spans="6:6" ht="12.75" customHeight="1" x14ac:dyDescent="0.2">
      <c r="F850" s="53"/>
    </row>
    <row r="851" spans="6:6" ht="12.75" customHeight="1" x14ac:dyDescent="0.2">
      <c r="F851" s="53"/>
    </row>
    <row r="852" spans="6:6" ht="12.75" customHeight="1" x14ac:dyDescent="0.2">
      <c r="F852" s="53"/>
    </row>
    <row r="853" spans="6:6" ht="12.75" customHeight="1" x14ac:dyDescent="0.2">
      <c r="F853" s="53"/>
    </row>
    <row r="854" spans="6:6" ht="12.75" customHeight="1" x14ac:dyDescent="0.2">
      <c r="F854" s="53"/>
    </row>
    <row r="855" spans="6:6" ht="12.75" customHeight="1" x14ac:dyDescent="0.2">
      <c r="F855" s="53"/>
    </row>
    <row r="856" spans="6:6" ht="12.75" customHeight="1" x14ac:dyDescent="0.2">
      <c r="F856" s="53"/>
    </row>
    <row r="857" spans="6:6" ht="12.75" customHeight="1" x14ac:dyDescent="0.2">
      <c r="F857" s="53"/>
    </row>
    <row r="858" spans="6:6" ht="12.75" customHeight="1" x14ac:dyDescent="0.2">
      <c r="F858" s="53"/>
    </row>
    <row r="859" spans="6:6" ht="12.75" customHeight="1" x14ac:dyDescent="0.2">
      <c r="F859" s="53"/>
    </row>
    <row r="860" spans="6:6" ht="12.75" customHeight="1" x14ac:dyDescent="0.2">
      <c r="F860" s="53"/>
    </row>
    <row r="861" spans="6:6" ht="12.75" customHeight="1" x14ac:dyDescent="0.2">
      <c r="F861" s="53"/>
    </row>
    <row r="862" spans="6:6" ht="12.75" customHeight="1" x14ac:dyDescent="0.2">
      <c r="F862" s="53"/>
    </row>
    <row r="863" spans="6:6" ht="12.75" customHeight="1" x14ac:dyDescent="0.2">
      <c r="F863" s="53"/>
    </row>
    <row r="864" spans="6:6" ht="12.75" customHeight="1" x14ac:dyDescent="0.2">
      <c r="F864" s="53"/>
    </row>
    <row r="865" spans="6:6" ht="12.75" customHeight="1" x14ac:dyDescent="0.2">
      <c r="F865" s="53"/>
    </row>
    <row r="866" spans="6:6" ht="12.75" customHeight="1" x14ac:dyDescent="0.2">
      <c r="F866" s="53"/>
    </row>
    <row r="867" spans="6:6" ht="12.75" customHeight="1" x14ac:dyDescent="0.2">
      <c r="F867" s="53"/>
    </row>
    <row r="868" spans="6:6" ht="12.75" customHeight="1" x14ac:dyDescent="0.2">
      <c r="F868" s="53"/>
    </row>
    <row r="869" spans="6:6" ht="12.75" customHeight="1" x14ac:dyDescent="0.2">
      <c r="F869" s="53"/>
    </row>
    <row r="870" spans="6:6" ht="12.75" customHeight="1" x14ac:dyDescent="0.2">
      <c r="F870" s="53"/>
    </row>
    <row r="871" spans="6:6" ht="12.75" customHeight="1" x14ac:dyDescent="0.2">
      <c r="F871" s="53"/>
    </row>
    <row r="872" spans="6:6" ht="12.75" customHeight="1" x14ac:dyDescent="0.2">
      <c r="F872" s="53"/>
    </row>
    <row r="873" spans="6:6" ht="12.75" customHeight="1" x14ac:dyDescent="0.2">
      <c r="F873" s="53"/>
    </row>
    <row r="874" spans="6:6" ht="12.75" customHeight="1" x14ac:dyDescent="0.2">
      <c r="F874" s="53"/>
    </row>
    <row r="875" spans="6:6" ht="12.75" customHeight="1" x14ac:dyDescent="0.2">
      <c r="F875" s="53"/>
    </row>
    <row r="876" spans="6:6" ht="12.75" customHeight="1" x14ac:dyDescent="0.2">
      <c r="F876" s="53"/>
    </row>
    <row r="877" spans="6:6" ht="12.75" customHeight="1" x14ac:dyDescent="0.2">
      <c r="F877" s="53"/>
    </row>
    <row r="878" spans="6:6" ht="12.75" customHeight="1" x14ac:dyDescent="0.2">
      <c r="F878" s="53"/>
    </row>
    <row r="879" spans="6:6" ht="12.75" customHeight="1" x14ac:dyDescent="0.2">
      <c r="F879" s="53"/>
    </row>
    <row r="880" spans="6:6" ht="12.75" customHeight="1" x14ac:dyDescent="0.2">
      <c r="F880" s="53"/>
    </row>
    <row r="881" spans="6:6" ht="12.75" customHeight="1" x14ac:dyDescent="0.2">
      <c r="F881" s="53"/>
    </row>
    <row r="882" spans="6:6" ht="12.75" customHeight="1" x14ac:dyDescent="0.2">
      <c r="F882" s="53"/>
    </row>
    <row r="883" spans="6:6" ht="12.75" customHeight="1" x14ac:dyDescent="0.2">
      <c r="F883" s="53"/>
    </row>
    <row r="884" spans="6:6" ht="12.75" customHeight="1" x14ac:dyDescent="0.2">
      <c r="F884" s="53"/>
    </row>
    <row r="885" spans="6:6" ht="12.75" customHeight="1" x14ac:dyDescent="0.2">
      <c r="F885" s="53"/>
    </row>
    <row r="886" spans="6:6" ht="12.75" customHeight="1" x14ac:dyDescent="0.2">
      <c r="F886" s="53"/>
    </row>
    <row r="887" spans="6:6" ht="12.75" customHeight="1" x14ac:dyDescent="0.2">
      <c r="F887" s="53"/>
    </row>
    <row r="888" spans="6:6" ht="12.75" customHeight="1" x14ac:dyDescent="0.2">
      <c r="F888" s="53"/>
    </row>
    <row r="889" spans="6:6" ht="12.75" customHeight="1" x14ac:dyDescent="0.2">
      <c r="F889" s="53"/>
    </row>
    <row r="890" spans="6:6" ht="12.75" customHeight="1" x14ac:dyDescent="0.2">
      <c r="F890" s="53"/>
    </row>
    <row r="891" spans="6:6" ht="12.75" customHeight="1" x14ac:dyDescent="0.2">
      <c r="F891" s="53"/>
    </row>
    <row r="892" spans="6:6" ht="12.75" customHeight="1" x14ac:dyDescent="0.2">
      <c r="F892" s="53"/>
    </row>
    <row r="893" spans="6:6" ht="12.75" customHeight="1" x14ac:dyDescent="0.2">
      <c r="F893" s="53"/>
    </row>
    <row r="894" spans="6:6" ht="12.75" customHeight="1" x14ac:dyDescent="0.2">
      <c r="F894" s="53"/>
    </row>
    <row r="895" spans="6:6" ht="12.75" customHeight="1" x14ac:dyDescent="0.2">
      <c r="F895" s="53"/>
    </row>
    <row r="896" spans="6:6" ht="12.75" customHeight="1" x14ac:dyDescent="0.2">
      <c r="F896" s="53"/>
    </row>
    <row r="897" spans="6:6" ht="12.75" customHeight="1" x14ac:dyDescent="0.2">
      <c r="F897" s="53"/>
    </row>
    <row r="898" spans="6:6" ht="12.75" customHeight="1" x14ac:dyDescent="0.2">
      <c r="F898" s="53"/>
    </row>
    <row r="899" spans="6:6" ht="12.75" customHeight="1" x14ac:dyDescent="0.2">
      <c r="F899" s="53"/>
    </row>
    <row r="900" spans="6:6" ht="12.75" customHeight="1" x14ac:dyDescent="0.2">
      <c r="F900" s="53"/>
    </row>
    <row r="901" spans="6:6" ht="12.75" customHeight="1" x14ac:dyDescent="0.2">
      <c r="F901" s="53"/>
    </row>
    <row r="902" spans="6:6" ht="12.75" customHeight="1" x14ac:dyDescent="0.2">
      <c r="F902" s="53"/>
    </row>
    <row r="903" spans="6:6" ht="12.75" customHeight="1" x14ac:dyDescent="0.2">
      <c r="F903" s="53"/>
    </row>
    <row r="904" spans="6:6" ht="12.75" customHeight="1" x14ac:dyDescent="0.2">
      <c r="F904" s="53"/>
    </row>
    <row r="905" spans="6:6" ht="12.75" customHeight="1" x14ac:dyDescent="0.2">
      <c r="F905" s="53"/>
    </row>
    <row r="906" spans="6:6" ht="12.75" customHeight="1" x14ac:dyDescent="0.2">
      <c r="F906" s="53"/>
    </row>
    <row r="907" spans="6:6" ht="12.75" customHeight="1" x14ac:dyDescent="0.2">
      <c r="F907" s="53"/>
    </row>
    <row r="908" spans="6:6" ht="12.75" customHeight="1" x14ac:dyDescent="0.2">
      <c r="F908" s="53"/>
    </row>
    <row r="909" spans="6:6" ht="12.75" customHeight="1" x14ac:dyDescent="0.2">
      <c r="F909" s="53"/>
    </row>
    <row r="910" spans="6:6" ht="12.75" customHeight="1" x14ac:dyDescent="0.2">
      <c r="F910" s="53"/>
    </row>
    <row r="911" spans="6:6" ht="12.75" customHeight="1" x14ac:dyDescent="0.2">
      <c r="F911" s="53"/>
    </row>
    <row r="912" spans="6:6" ht="12.75" customHeight="1" x14ac:dyDescent="0.2">
      <c r="F912" s="53"/>
    </row>
    <row r="913" spans="6:6" ht="12.75" customHeight="1" x14ac:dyDescent="0.2">
      <c r="F913" s="53"/>
    </row>
    <row r="914" spans="6:6" ht="12.75" customHeight="1" x14ac:dyDescent="0.2">
      <c r="F914" s="53"/>
    </row>
    <row r="915" spans="6:6" ht="12.75" customHeight="1" x14ac:dyDescent="0.2">
      <c r="F915" s="53"/>
    </row>
    <row r="916" spans="6:6" ht="12.75" customHeight="1" x14ac:dyDescent="0.2">
      <c r="F916" s="53"/>
    </row>
    <row r="917" spans="6:6" ht="12.75" customHeight="1" x14ac:dyDescent="0.2">
      <c r="F917" s="53"/>
    </row>
    <row r="918" spans="6:6" ht="12.75" customHeight="1" x14ac:dyDescent="0.2">
      <c r="F918" s="53"/>
    </row>
    <row r="919" spans="6:6" ht="12.75" customHeight="1" x14ac:dyDescent="0.2">
      <c r="F919" s="53"/>
    </row>
    <row r="920" spans="6:6" ht="12.75" customHeight="1" x14ac:dyDescent="0.2">
      <c r="F920" s="53"/>
    </row>
    <row r="921" spans="6:6" ht="12.75" customHeight="1" x14ac:dyDescent="0.2">
      <c r="F921" s="53"/>
    </row>
    <row r="922" spans="6:6" ht="12.75" customHeight="1" x14ac:dyDescent="0.2">
      <c r="F922" s="53"/>
    </row>
    <row r="923" spans="6:6" ht="12.75" customHeight="1" x14ac:dyDescent="0.2">
      <c r="F923" s="53"/>
    </row>
    <row r="924" spans="6:6" ht="12.75" customHeight="1" x14ac:dyDescent="0.2">
      <c r="F924" s="53"/>
    </row>
    <row r="925" spans="6:6" ht="12.75" customHeight="1" x14ac:dyDescent="0.2">
      <c r="F925" s="53"/>
    </row>
    <row r="926" spans="6:6" ht="12.75" customHeight="1" x14ac:dyDescent="0.2">
      <c r="F926" s="53"/>
    </row>
    <row r="927" spans="6:6" ht="12.75" customHeight="1" x14ac:dyDescent="0.2">
      <c r="F927" s="53"/>
    </row>
    <row r="928" spans="6:6" ht="12.75" customHeight="1" x14ac:dyDescent="0.2">
      <c r="F928" s="53"/>
    </row>
    <row r="929" spans="6:6" ht="12.75" customHeight="1" x14ac:dyDescent="0.2">
      <c r="F929" s="53"/>
    </row>
    <row r="930" spans="6:6" ht="12.75" customHeight="1" x14ac:dyDescent="0.2">
      <c r="F930" s="53"/>
    </row>
    <row r="931" spans="6:6" ht="12.75" customHeight="1" x14ac:dyDescent="0.2">
      <c r="F931" s="53"/>
    </row>
    <row r="932" spans="6:6" ht="12.75" customHeight="1" x14ac:dyDescent="0.2">
      <c r="F932" s="53"/>
    </row>
    <row r="933" spans="6:6" ht="12.75" customHeight="1" x14ac:dyDescent="0.2">
      <c r="F933" s="53"/>
    </row>
    <row r="934" spans="6:6" ht="12.75" customHeight="1" x14ac:dyDescent="0.2">
      <c r="F934" s="53"/>
    </row>
    <row r="935" spans="6:6" ht="12.75" customHeight="1" x14ac:dyDescent="0.2">
      <c r="F935" s="53"/>
    </row>
    <row r="936" spans="6:6" ht="12.75" customHeight="1" x14ac:dyDescent="0.2">
      <c r="F936" s="53"/>
    </row>
    <row r="937" spans="6:6" ht="12.75" customHeight="1" x14ac:dyDescent="0.2">
      <c r="F937" s="53"/>
    </row>
    <row r="938" spans="6:6" ht="12.75" customHeight="1" x14ac:dyDescent="0.2">
      <c r="F938" s="53"/>
    </row>
    <row r="939" spans="6:6" ht="12.75" customHeight="1" x14ac:dyDescent="0.2">
      <c r="F939" s="53"/>
    </row>
    <row r="940" spans="6:6" ht="12.75" customHeight="1" x14ac:dyDescent="0.2">
      <c r="F940" s="53"/>
    </row>
    <row r="941" spans="6:6" ht="12.75" customHeight="1" x14ac:dyDescent="0.2">
      <c r="F941" s="53"/>
    </row>
    <row r="942" spans="6:6" ht="12.75" customHeight="1" x14ac:dyDescent="0.2">
      <c r="F942" s="53"/>
    </row>
    <row r="943" spans="6:6" ht="12.75" customHeight="1" x14ac:dyDescent="0.2">
      <c r="F943" s="53"/>
    </row>
    <row r="944" spans="6:6" ht="12.75" customHeight="1" x14ac:dyDescent="0.2">
      <c r="F944" s="53"/>
    </row>
    <row r="945" spans="6:6" ht="12.75" customHeight="1" x14ac:dyDescent="0.2">
      <c r="F945" s="53"/>
    </row>
    <row r="946" spans="6:6" ht="12.75" customHeight="1" x14ac:dyDescent="0.2">
      <c r="F946" s="53"/>
    </row>
    <row r="947" spans="6:6" ht="12.75" customHeight="1" x14ac:dyDescent="0.2">
      <c r="F947" s="53"/>
    </row>
    <row r="948" spans="6:6" ht="12.75" customHeight="1" x14ac:dyDescent="0.2">
      <c r="F948" s="53"/>
    </row>
    <row r="949" spans="6:6" ht="12.75" customHeight="1" x14ac:dyDescent="0.2">
      <c r="F949" s="53"/>
    </row>
    <row r="950" spans="6:6" ht="12.75" customHeight="1" x14ac:dyDescent="0.2">
      <c r="F950" s="53"/>
    </row>
    <row r="951" spans="6:6" ht="12.75" customHeight="1" x14ac:dyDescent="0.2">
      <c r="F951" s="53"/>
    </row>
    <row r="952" spans="6:6" ht="12.75" customHeight="1" x14ac:dyDescent="0.2">
      <c r="F952" s="53"/>
    </row>
    <row r="953" spans="6:6" ht="12.75" customHeight="1" x14ac:dyDescent="0.2">
      <c r="F953" s="53"/>
    </row>
    <row r="954" spans="6:6" ht="12.75" customHeight="1" x14ac:dyDescent="0.2">
      <c r="F954" s="53"/>
    </row>
    <row r="955" spans="6:6" ht="12.75" customHeight="1" x14ac:dyDescent="0.2">
      <c r="F955" s="53"/>
    </row>
    <row r="956" spans="6:6" ht="12.75" customHeight="1" x14ac:dyDescent="0.2">
      <c r="F956" s="53"/>
    </row>
    <row r="957" spans="6:6" ht="12.75" customHeight="1" x14ac:dyDescent="0.2">
      <c r="F957" s="53"/>
    </row>
    <row r="958" spans="6:6" ht="12.75" customHeight="1" x14ac:dyDescent="0.2">
      <c r="F958" s="53"/>
    </row>
    <row r="959" spans="6:6" ht="12.75" customHeight="1" x14ac:dyDescent="0.2">
      <c r="F959" s="53"/>
    </row>
    <row r="960" spans="6:6" ht="12.75" customHeight="1" x14ac:dyDescent="0.2">
      <c r="F960" s="53"/>
    </row>
    <row r="961" spans="6:6" ht="12.75" customHeight="1" x14ac:dyDescent="0.2">
      <c r="F961" s="53"/>
    </row>
    <row r="962" spans="6:6" ht="12.75" customHeight="1" x14ac:dyDescent="0.2">
      <c r="F962" s="53"/>
    </row>
    <row r="963" spans="6:6" ht="12.75" customHeight="1" x14ac:dyDescent="0.2">
      <c r="F963" s="53"/>
    </row>
    <row r="964" spans="6:6" ht="12.75" customHeight="1" x14ac:dyDescent="0.2">
      <c r="F964" s="53"/>
    </row>
    <row r="965" spans="6:6" ht="12.75" customHeight="1" x14ac:dyDescent="0.2">
      <c r="F965" s="53"/>
    </row>
    <row r="966" spans="6:6" ht="12.75" customHeight="1" x14ac:dyDescent="0.2">
      <c r="F966" s="53"/>
    </row>
    <row r="967" spans="6:6" ht="12.75" customHeight="1" x14ac:dyDescent="0.2">
      <c r="F967" s="53"/>
    </row>
    <row r="968" spans="6:6" ht="12.75" customHeight="1" x14ac:dyDescent="0.2">
      <c r="F968" s="53"/>
    </row>
    <row r="969" spans="6:6" ht="12.75" customHeight="1" x14ac:dyDescent="0.2">
      <c r="F969" s="53"/>
    </row>
    <row r="970" spans="6:6" ht="12.75" customHeight="1" x14ac:dyDescent="0.2">
      <c r="F970" s="53"/>
    </row>
    <row r="971" spans="6:6" ht="12.75" customHeight="1" x14ac:dyDescent="0.2">
      <c r="F971" s="53"/>
    </row>
    <row r="972" spans="6:6" ht="12.75" customHeight="1" x14ac:dyDescent="0.2">
      <c r="F972" s="53"/>
    </row>
    <row r="973" spans="6:6" ht="12.75" customHeight="1" x14ac:dyDescent="0.2">
      <c r="F973" s="53"/>
    </row>
    <row r="974" spans="6:6" ht="12.75" customHeight="1" x14ac:dyDescent="0.2">
      <c r="F974" s="53"/>
    </row>
    <row r="975" spans="6:6" ht="12.75" customHeight="1" x14ac:dyDescent="0.2">
      <c r="F975" s="53"/>
    </row>
    <row r="976" spans="6:6" ht="12.75" customHeight="1" x14ac:dyDescent="0.2">
      <c r="F976" s="53"/>
    </row>
    <row r="977" spans="6:6" ht="12.75" customHeight="1" x14ac:dyDescent="0.2">
      <c r="F977" s="53"/>
    </row>
    <row r="978" spans="6:6" ht="12.75" customHeight="1" x14ac:dyDescent="0.2">
      <c r="F978" s="53"/>
    </row>
    <row r="979" spans="6:6" ht="12.75" customHeight="1" x14ac:dyDescent="0.2">
      <c r="F979" s="53"/>
    </row>
    <row r="980" spans="6:6" ht="12.75" customHeight="1" x14ac:dyDescent="0.2">
      <c r="F980" s="53"/>
    </row>
    <row r="981" spans="6:6" ht="12.75" customHeight="1" x14ac:dyDescent="0.2">
      <c r="F981" s="53"/>
    </row>
    <row r="982" spans="6:6" ht="12.75" customHeight="1" x14ac:dyDescent="0.2">
      <c r="F982" s="53"/>
    </row>
    <row r="983" spans="6:6" ht="12.75" customHeight="1" x14ac:dyDescent="0.2">
      <c r="F983" s="53"/>
    </row>
    <row r="984" spans="6:6" ht="12.75" customHeight="1" x14ac:dyDescent="0.2">
      <c r="F984" s="53"/>
    </row>
    <row r="985" spans="6:6" ht="12.75" customHeight="1" x14ac:dyDescent="0.2">
      <c r="F985" s="53"/>
    </row>
    <row r="986" spans="6:6" ht="12.75" customHeight="1" x14ac:dyDescent="0.2">
      <c r="F986" s="53"/>
    </row>
    <row r="987" spans="6:6" ht="12.75" customHeight="1" x14ac:dyDescent="0.2">
      <c r="F987" s="53"/>
    </row>
    <row r="988" spans="6:6" ht="12.75" customHeight="1" x14ac:dyDescent="0.2">
      <c r="F988" s="53"/>
    </row>
    <row r="989" spans="6:6" ht="12.75" customHeight="1" x14ac:dyDescent="0.2">
      <c r="F989" s="53"/>
    </row>
    <row r="990" spans="6:6" ht="12.75" customHeight="1" x14ac:dyDescent="0.2">
      <c r="F990" s="53"/>
    </row>
    <row r="991" spans="6:6" ht="12.75" customHeight="1" x14ac:dyDescent="0.2">
      <c r="F991" s="53"/>
    </row>
    <row r="992" spans="6:6" ht="12.75" customHeight="1" x14ac:dyDescent="0.2">
      <c r="F992" s="53"/>
    </row>
    <row r="993" spans="6:6" ht="12.75" customHeight="1" x14ac:dyDescent="0.2">
      <c r="F993" s="53"/>
    </row>
    <row r="994" spans="6:6" ht="12.75" customHeight="1" x14ac:dyDescent="0.2">
      <c r="F994" s="53"/>
    </row>
    <row r="995" spans="6:6" ht="12.75" customHeight="1" x14ac:dyDescent="0.2">
      <c r="F995" s="53"/>
    </row>
    <row r="996" spans="6:6" ht="12.75" customHeight="1" x14ac:dyDescent="0.2">
      <c r="F996" s="53"/>
    </row>
    <row r="997" spans="6:6" ht="12.75" customHeight="1" x14ac:dyDescent="0.2">
      <c r="F997" s="53"/>
    </row>
    <row r="998" spans="6:6" ht="12.75" customHeight="1" x14ac:dyDescent="0.2">
      <c r="F998" s="53"/>
    </row>
    <row r="999" spans="6:6" ht="12.75" customHeight="1" x14ac:dyDescent="0.2">
      <c r="F999" s="53"/>
    </row>
    <row r="1000" spans="6:6" ht="12.75" customHeight="1" x14ac:dyDescent="0.2">
      <c r="F1000" s="53"/>
    </row>
  </sheetData>
  <mergeCells count="2">
    <mergeCell ref="B26:J26"/>
    <mergeCell ref="B27:J27"/>
  </mergeCells>
  <conditionalFormatting sqref="B6:E25 G6:J25">
    <cfRule type="expression" dxfId="48" priority="1">
      <formula>MOD(ROW(),2)=0</formula>
    </cfRule>
  </conditionalFormatting>
  <pageMargins left="0.78740157480314965" right="0.78740157480314965" top="1.3779527559055118" bottom="0.59055118110236227" header="0" footer="0"/>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50F4F"/>
    <pageSetUpPr fitToPage="1"/>
  </sheetPr>
  <dimension ref="A1:Z1000"/>
  <sheetViews>
    <sheetView showGridLines="0" workbookViewId="0"/>
  </sheetViews>
  <sheetFormatPr baseColWidth="10" defaultColWidth="14.42578125" defaultRowHeight="15" customHeight="1" x14ac:dyDescent="0.2"/>
  <cols>
    <col min="1" max="2" width="8.7109375" customWidth="1"/>
    <col min="3" max="3" width="27.5703125" customWidth="1"/>
    <col min="4" max="4" width="14.28515625" customWidth="1"/>
    <col min="5" max="5" width="9.140625" customWidth="1"/>
    <col min="6" max="6" width="2.7109375" customWidth="1"/>
    <col min="7" max="8" width="8.7109375" customWidth="1"/>
    <col min="9" max="9" width="15.7109375" customWidth="1"/>
    <col min="10" max="14" width="8.7109375" customWidth="1"/>
    <col min="15" max="15" width="2.7109375" customWidth="1"/>
    <col min="16" max="16" width="8.7109375" customWidth="1"/>
    <col min="17" max="17" width="2.7109375" customWidth="1"/>
    <col min="18" max="26" width="8.7109375" customWidth="1"/>
  </cols>
  <sheetData>
    <row r="1" spans="1:26" ht="12.75" customHeight="1" x14ac:dyDescent="0.2">
      <c r="A1" s="39" t="s">
        <v>236</v>
      </c>
    </row>
    <row r="2" spans="1:26" ht="12.75" customHeight="1" x14ac:dyDescent="0.2">
      <c r="A2" s="41" t="s">
        <v>237</v>
      </c>
    </row>
    <row r="3" spans="1:26" ht="12.75" customHeight="1" x14ac:dyDescent="0.2">
      <c r="A3" s="120"/>
    </row>
    <row r="4" spans="1:26" ht="12.75" customHeight="1" x14ac:dyDescent="0.2">
      <c r="B4" s="140" t="s">
        <v>365</v>
      </c>
      <c r="C4" s="124"/>
      <c r="D4" s="124"/>
      <c r="E4" s="124"/>
      <c r="F4" s="124"/>
      <c r="G4" s="124"/>
      <c r="I4" s="140" t="s">
        <v>366</v>
      </c>
      <c r="J4" s="124"/>
      <c r="K4" s="124"/>
      <c r="L4" s="124"/>
      <c r="M4" s="124"/>
      <c r="N4" s="124"/>
    </row>
    <row r="5" spans="1:26" ht="12.75" customHeight="1" x14ac:dyDescent="0.2">
      <c r="A5" s="61"/>
      <c r="B5" s="42"/>
      <c r="C5" s="42" t="s">
        <v>367</v>
      </c>
      <c r="D5" s="42" t="s">
        <v>368</v>
      </c>
      <c r="E5" s="43" t="s">
        <v>369</v>
      </c>
      <c r="F5" s="42"/>
      <c r="G5" s="43" t="s">
        <v>239</v>
      </c>
      <c r="H5" s="61"/>
      <c r="I5" s="43"/>
      <c r="J5" s="43" t="s">
        <v>47</v>
      </c>
      <c r="K5" s="43" t="s">
        <v>48</v>
      </c>
      <c r="L5" s="43" t="s">
        <v>49</v>
      </c>
      <c r="M5" s="43" t="s">
        <v>50</v>
      </c>
      <c r="N5" s="43" t="s">
        <v>51</v>
      </c>
      <c r="O5" s="43"/>
      <c r="P5" s="43" t="s">
        <v>370</v>
      </c>
      <c r="Q5" s="43"/>
      <c r="R5" s="43" t="s">
        <v>239</v>
      </c>
      <c r="S5" s="61"/>
      <c r="T5" s="61"/>
      <c r="U5" s="61"/>
      <c r="V5" s="61"/>
      <c r="W5" s="61"/>
      <c r="X5" s="61"/>
      <c r="Y5" s="61"/>
      <c r="Z5" s="61"/>
    </row>
    <row r="6" spans="1:26" ht="12.75" customHeight="1" x14ac:dyDescent="0.2">
      <c r="B6" s="30">
        <v>1</v>
      </c>
      <c r="C6" s="30" t="s">
        <v>371</v>
      </c>
      <c r="D6" s="30" t="s">
        <v>99</v>
      </c>
      <c r="E6" s="54">
        <v>989.70153543000004</v>
      </c>
      <c r="F6" s="55" t="str">
        <f t="shared" ref="F6:F16" si="0">IF(G6&lt;0,$A$2,IF(G6&gt;0,$A$1,"-"))</f>
        <v>▼</v>
      </c>
      <c r="G6" s="57">
        <v>-21.977265060305861</v>
      </c>
      <c r="I6" s="30" t="s">
        <v>372</v>
      </c>
      <c r="J6" s="54">
        <v>2089.2900724900001</v>
      </c>
      <c r="K6" s="54">
        <v>2003.15743047</v>
      </c>
      <c r="L6" s="54">
        <v>1857.6619112999999</v>
      </c>
      <c r="M6" s="54">
        <v>1873.6784690700008</v>
      </c>
      <c r="N6" s="54">
        <v>1827.4125657</v>
      </c>
      <c r="O6" s="55" t="str">
        <f t="shared" ref="O6:O10" si="1">IF(P6&lt;0,$A$2,IF(P6&gt;0,$A$1,"-"))</f>
        <v>▼</v>
      </c>
      <c r="P6" s="57">
        <v>-261.8775067900001</v>
      </c>
      <c r="Q6" s="55" t="str">
        <f t="shared" ref="Q6:Q10" si="2">IF(R6&lt;0,$A$2,IF(R6&gt;0,$A$1,"-"))</f>
        <v>▼</v>
      </c>
      <c r="R6" s="57">
        <v>-12.534281871061426</v>
      </c>
    </row>
    <row r="7" spans="1:26" ht="12.75" customHeight="1" x14ac:dyDescent="0.2">
      <c r="B7" s="30">
        <v>2</v>
      </c>
      <c r="C7" s="30" t="s">
        <v>373</v>
      </c>
      <c r="D7" s="30" t="s">
        <v>99</v>
      </c>
      <c r="E7" s="54">
        <v>497.98877532</v>
      </c>
      <c r="F7" s="55" t="str">
        <f t="shared" si="0"/>
        <v>▼</v>
      </c>
      <c r="G7" s="57">
        <v>-3.8799515073570046</v>
      </c>
      <c r="I7" s="30" t="s">
        <v>374</v>
      </c>
      <c r="J7" s="54">
        <v>1612.8273956700007</v>
      </c>
      <c r="K7" s="54">
        <v>1583.0668688099997</v>
      </c>
      <c r="L7" s="54">
        <v>1530.5552978800006</v>
      </c>
      <c r="M7" s="54">
        <v>1558.2942378000005</v>
      </c>
      <c r="N7" s="54">
        <v>1568.7279501999988</v>
      </c>
      <c r="O7" s="55" t="str">
        <f t="shared" si="1"/>
        <v>▼</v>
      </c>
      <c r="P7" s="57">
        <v>-44.099445470001911</v>
      </c>
      <c r="Q7" s="55" t="str">
        <f t="shared" si="2"/>
        <v>▼</v>
      </c>
      <c r="R7" s="57">
        <v>-2.734294171118179</v>
      </c>
    </row>
    <row r="8" spans="1:26" ht="12.75" customHeight="1" x14ac:dyDescent="0.2">
      <c r="B8" s="30">
        <v>3</v>
      </c>
      <c r="C8" s="30" t="s">
        <v>375</v>
      </c>
      <c r="D8" s="30" t="s">
        <v>153</v>
      </c>
      <c r="E8" s="54">
        <v>240.02483137999999</v>
      </c>
      <c r="F8" s="55" t="str">
        <f t="shared" si="0"/>
        <v>▲</v>
      </c>
      <c r="G8" s="57">
        <v>8.4809726077807568</v>
      </c>
      <c r="I8" s="30" t="s">
        <v>376</v>
      </c>
      <c r="J8" s="54">
        <v>119.87858487999998</v>
      </c>
      <c r="K8" s="54">
        <v>115.13649713</v>
      </c>
      <c r="L8" s="54">
        <v>132.91381937999998</v>
      </c>
      <c r="M8" s="54">
        <v>131.13783158999996</v>
      </c>
      <c r="N8" s="54">
        <v>135.18965206000001</v>
      </c>
      <c r="O8" s="55" t="str">
        <f t="shared" si="1"/>
        <v>▲</v>
      </c>
      <c r="P8" s="57">
        <v>15.311067180000038</v>
      </c>
      <c r="Q8" s="55" t="str">
        <f t="shared" si="2"/>
        <v>▲</v>
      </c>
      <c r="R8" s="57">
        <v>12.772145413066571</v>
      </c>
    </row>
    <row r="9" spans="1:26" ht="12.75" customHeight="1" x14ac:dyDescent="0.2">
      <c r="B9" s="30">
        <v>4</v>
      </c>
      <c r="C9" s="30" t="s">
        <v>377</v>
      </c>
      <c r="D9" s="30" t="s">
        <v>156</v>
      </c>
      <c r="E9" s="54">
        <v>232.87892106999999</v>
      </c>
      <c r="F9" s="55" t="str">
        <f t="shared" si="0"/>
        <v>▲</v>
      </c>
      <c r="G9" s="57">
        <v>1.0436075373720044</v>
      </c>
      <c r="I9" s="30" t="s">
        <v>378</v>
      </c>
      <c r="J9" s="54">
        <v>65.433311209999999</v>
      </c>
      <c r="K9" s="54">
        <v>61.03983998999999</v>
      </c>
      <c r="L9" s="54">
        <v>62.589292400000005</v>
      </c>
      <c r="M9" s="54">
        <v>60.707991350000007</v>
      </c>
      <c r="N9" s="54">
        <v>60.604419820000011</v>
      </c>
      <c r="O9" s="55" t="str">
        <f t="shared" si="1"/>
        <v>▼</v>
      </c>
      <c r="P9" s="73">
        <v>-4.8288913899999883</v>
      </c>
      <c r="Q9" s="55" t="str">
        <f t="shared" si="2"/>
        <v>▼</v>
      </c>
      <c r="R9" s="73">
        <v>-7.3798670748944195</v>
      </c>
    </row>
    <row r="10" spans="1:26" ht="12.75" customHeight="1" x14ac:dyDescent="0.2">
      <c r="B10" s="30">
        <v>5</v>
      </c>
      <c r="C10" s="30" t="s">
        <v>379</v>
      </c>
      <c r="D10" s="30" t="s">
        <v>156</v>
      </c>
      <c r="E10" s="54">
        <v>220.42464082999999</v>
      </c>
      <c r="F10" s="55" t="str">
        <f t="shared" si="0"/>
        <v>▼</v>
      </c>
      <c r="G10" s="57">
        <v>-12.50653888711396</v>
      </c>
      <c r="I10" s="97" t="s">
        <v>380</v>
      </c>
      <c r="J10" s="121">
        <v>3887.4293642499993</v>
      </c>
      <c r="K10" s="121">
        <v>3762.4006363999997</v>
      </c>
      <c r="L10" s="121">
        <v>3583.7203209599998</v>
      </c>
      <c r="M10" s="121">
        <v>3623.8185298100002</v>
      </c>
      <c r="N10" s="121">
        <v>3591.934587780001</v>
      </c>
      <c r="O10" s="81" t="str">
        <f t="shared" si="1"/>
        <v>▼</v>
      </c>
      <c r="P10" s="57">
        <v>-295.49477646999821</v>
      </c>
      <c r="Q10" s="81" t="str">
        <f t="shared" si="2"/>
        <v>▼</v>
      </c>
      <c r="R10" s="57">
        <v>-7.6012899214956686</v>
      </c>
    </row>
    <row r="11" spans="1:26" ht="12.75" customHeight="1" x14ac:dyDescent="0.2">
      <c r="B11" s="30">
        <v>6</v>
      </c>
      <c r="C11" s="30" t="s">
        <v>381</v>
      </c>
      <c r="D11" s="30" t="s">
        <v>156</v>
      </c>
      <c r="E11" s="54">
        <v>105.41767102</v>
      </c>
      <c r="F11" s="55" t="str">
        <f t="shared" si="0"/>
        <v>▼</v>
      </c>
      <c r="G11" s="57">
        <v>-22.69637449743659</v>
      </c>
      <c r="I11" s="141" t="s">
        <v>382</v>
      </c>
      <c r="J11" s="138"/>
      <c r="K11" s="138"/>
      <c r="L11" s="138"/>
      <c r="M11" s="138"/>
      <c r="N11" s="138"/>
      <c r="O11" s="138"/>
      <c r="P11" s="138"/>
      <c r="Q11" s="138"/>
      <c r="R11" s="138"/>
    </row>
    <row r="12" spans="1:26" ht="12.75" customHeight="1" x14ac:dyDescent="0.2">
      <c r="B12" s="30">
        <v>7</v>
      </c>
      <c r="C12" s="30" t="s">
        <v>383</v>
      </c>
      <c r="D12" s="30" t="s">
        <v>99</v>
      </c>
      <c r="E12" s="54">
        <v>84.28</v>
      </c>
      <c r="F12" s="55" t="str">
        <f t="shared" si="0"/>
        <v>▲</v>
      </c>
      <c r="G12" s="57">
        <v>8.6802299663298434</v>
      </c>
    </row>
    <row r="13" spans="1:26" ht="12.75" customHeight="1" x14ac:dyDescent="0.2">
      <c r="B13" s="30">
        <v>8</v>
      </c>
      <c r="C13" s="30" t="s">
        <v>384</v>
      </c>
      <c r="D13" s="30" t="s">
        <v>99</v>
      </c>
      <c r="E13" s="54">
        <v>78.295250100000004</v>
      </c>
      <c r="F13" s="55" t="str">
        <f t="shared" si="0"/>
        <v>▲</v>
      </c>
      <c r="G13" s="57">
        <v>33.373713087549817</v>
      </c>
    </row>
    <row r="14" spans="1:26" ht="12.75" customHeight="1" x14ac:dyDescent="0.2">
      <c r="B14" s="30">
        <v>9</v>
      </c>
      <c r="C14" s="30" t="s">
        <v>385</v>
      </c>
      <c r="D14" s="30" t="s">
        <v>157</v>
      </c>
      <c r="E14" s="54">
        <v>74.904246369999996</v>
      </c>
      <c r="F14" s="55" t="str">
        <f t="shared" si="0"/>
        <v>▼</v>
      </c>
      <c r="G14" s="57">
        <v>-0.71685112418479191</v>
      </c>
    </row>
    <row r="15" spans="1:26" ht="12.75" customHeight="1" x14ac:dyDescent="0.2">
      <c r="B15" s="30">
        <v>10</v>
      </c>
      <c r="C15" s="30" t="s">
        <v>386</v>
      </c>
      <c r="D15" s="30" t="s">
        <v>152</v>
      </c>
      <c r="E15" s="54">
        <v>65.444718570000006</v>
      </c>
      <c r="F15" s="55" t="str">
        <f t="shared" si="0"/>
        <v>▲</v>
      </c>
      <c r="G15" s="73">
        <v>2.5898024532238662</v>
      </c>
    </row>
    <row r="16" spans="1:26" ht="12.75" customHeight="1" x14ac:dyDescent="0.2">
      <c r="B16" s="97"/>
      <c r="C16" s="97" t="s">
        <v>387</v>
      </c>
      <c r="D16" s="97"/>
      <c r="E16" s="121">
        <v>3591.934587780001</v>
      </c>
      <c r="F16" s="122" t="str">
        <f t="shared" si="0"/>
        <v>▲</v>
      </c>
      <c r="G16" s="73">
        <v>1.4103359722058117</v>
      </c>
    </row>
    <row r="17" spans="2:7" ht="14.25" customHeight="1" x14ac:dyDescent="0.2">
      <c r="B17" s="142" t="s">
        <v>382</v>
      </c>
      <c r="C17" s="138"/>
      <c r="D17" s="138"/>
      <c r="E17" s="138"/>
      <c r="F17" s="138"/>
      <c r="G17" s="138"/>
    </row>
    <row r="18" spans="2:7" ht="12.75" customHeight="1" x14ac:dyDescent="0.2"/>
    <row r="19" spans="2:7" ht="12.75" customHeight="1" x14ac:dyDescent="0.2"/>
    <row r="20" spans="2:7" ht="12.75" customHeight="1" x14ac:dyDescent="0.2"/>
    <row r="21" spans="2:7" ht="12.75" customHeight="1" x14ac:dyDescent="0.2"/>
    <row r="22" spans="2:7" ht="12.75" customHeight="1" x14ac:dyDescent="0.2"/>
    <row r="23" spans="2:7" ht="12.75" customHeight="1" x14ac:dyDescent="0.2"/>
    <row r="24" spans="2:7" ht="12.75" customHeight="1" x14ac:dyDescent="0.2"/>
    <row r="25" spans="2:7" ht="12.75" customHeight="1" x14ac:dyDescent="0.2"/>
    <row r="26" spans="2:7" ht="12.75" customHeight="1" x14ac:dyDescent="0.2"/>
    <row r="27" spans="2:7" ht="12.75" customHeight="1" x14ac:dyDescent="0.2"/>
    <row r="28" spans="2:7" ht="12.75" customHeight="1" x14ac:dyDescent="0.2"/>
    <row r="29" spans="2:7" ht="12.75" customHeight="1" x14ac:dyDescent="0.2"/>
    <row r="30" spans="2:7" ht="12.75" customHeight="1" x14ac:dyDescent="0.2"/>
    <row r="31" spans="2:7" ht="12.75" customHeight="1" x14ac:dyDescent="0.2"/>
    <row r="32" spans="2: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B4:G4"/>
    <mergeCell ref="I4:N4"/>
    <mergeCell ref="I11:R11"/>
    <mergeCell ref="B17:G17"/>
  </mergeCells>
  <conditionalFormatting sqref="B6:F16">
    <cfRule type="expression" dxfId="47" priority="1">
      <formula>MOD(ROW(),2)=1</formula>
    </cfRule>
  </conditionalFormatting>
  <conditionalFormatting sqref="F6:F16">
    <cfRule type="cellIs" dxfId="46" priority="2" operator="equal">
      <formula>$A$3</formula>
    </cfRule>
  </conditionalFormatting>
  <conditionalFormatting sqref="F6:F16">
    <cfRule type="cellIs" dxfId="45" priority="3" operator="equal">
      <formula>$A$2</formula>
    </cfRule>
  </conditionalFormatting>
  <conditionalFormatting sqref="F6:F16">
    <cfRule type="cellIs" dxfId="44" priority="4" operator="equal">
      <formula>$A$1</formula>
    </cfRule>
  </conditionalFormatting>
  <conditionalFormatting sqref="I6:O10 Q6:Q10">
    <cfRule type="expression" dxfId="43" priority="5">
      <formula>MOD(ROW(),2)=1</formula>
    </cfRule>
  </conditionalFormatting>
  <conditionalFormatting sqref="O6:O9">
    <cfRule type="expression" dxfId="42" priority="6">
      <formula>MOD(ROW(),2)=1</formula>
    </cfRule>
  </conditionalFormatting>
  <conditionalFormatting sqref="O6:O9">
    <cfRule type="cellIs" dxfId="41" priority="7" operator="equal">
      <formula>$A$3</formula>
    </cfRule>
  </conditionalFormatting>
  <conditionalFormatting sqref="O6:O9">
    <cfRule type="cellIs" dxfId="40" priority="8" operator="equal">
      <formula>$A$2</formula>
    </cfRule>
  </conditionalFormatting>
  <conditionalFormatting sqref="O6:O9">
    <cfRule type="cellIs" dxfId="39" priority="9" operator="equal">
      <formula>$A$1</formula>
    </cfRule>
  </conditionalFormatting>
  <conditionalFormatting sqref="O10">
    <cfRule type="expression" dxfId="38" priority="10">
      <formula>MOD(ROW(),2)=1</formula>
    </cfRule>
  </conditionalFormatting>
  <conditionalFormatting sqref="O10">
    <cfRule type="cellIs" dxfId="37" priority="11" operator="equal">
      <formula>$A$3</formula>
    </cfRule>
  </conditionalFormatting>
  <conditionalFormatting sqref="O10">
    <cfRule type="cellIs" dxfId="36" priority="12" operator="equal">
      <formula>$A$2</formula>
    </cfRule>
  </conditionalFormatting>
  <conditionalFormatting sqref="O10">
    <cfRule type="cellIs" dxfId="35" priority="13" operator="equal">
      <formula>$A$1</formula>
    </cfRule>
  </conditionalFormatting>
  <conditionalFormatting sqref="Q6:Q9">
    <cfRule type="expression" dxfId="34" priority="14">
      <formula>MOD(ROW(),2)=1</formula>
    </cfRule>
  </conditionalFormatting>
  <conditionalFormatting sqref="Q6:Q9">
    <cfRule type="cellIs" dxfId="33" priority="15" operator="equal">
      <formula>$A$3</formula>
    </cfRule>
  </conditionalFormatting>
  <conditionalFormatting sqref="Q6:Q9">
    <cfRule type="cellIs" dxfId="32" priority="16" operator="equal">
      <formula>$A$2</formula>
    </cfRule>
  </conditionalFormatting>
  <conditionalFormatting sqref="Q6:Q9">
    <cfRule type="cellIs" dxfId="31" priority="17" operator="equal">
      <formula>$A$1</formula>
    </cfRule>
  </conditionalFormatting>
  <conditionalFormatting sqref="Q10">
    <cfRule type="expression" dxfId="30" priority="18">
      <formula>MOD(ROW(),2)=1</formula>
    </cfRule>
  </conditionalFormatting>
  <conditionalFormatting sqref="Q10">
    <cfRule type="cellIs" dxfId="29" priority="19" operator="equal">
      <formula>$A$3</formula>
    </cfRule>
  </conditionalFormatting>
  <conditionalFormatting sqref="Q10">
    <cfRule type="cellIs" dxfId="28" priority="20" operator="equal">
      <formula>$A$2</formula>
    </cfRule>
  </conditionalFormatting>
  <conditionalFormatting sqref="Q10">
    <cfRule type="cellIs" dxfId="27" priority="21" operator="equal">
      <formula>$A$1</formula>
    </cfRule>
  </conditionalFormatting>
  <conditionalFormatting sqref="G7:G13">
    <cfRule type="expression" dxfId="26" priority="22">
      <formula>MOD(ROW(),2)=1</formula>
    </cfRule>
  </conditionalFormatting>
  <conditionalFormatting sqref="G7:G13">
    <cfRule type="cellIs" dxfId="25" priority="23" operator="lessThan">
      <formula>0</formula>
    </cfRule>
  </conditionalFormatting>
  <conditionalFormatting sqref="G7:G13">
    <cfRule type="cellIs" dxfId="24" priority="24" operator="greaterThan">
      <formula>0</formula>
    </cfRule>
  </conditionalFormatting>
  <conditionalFormatting sqref="G6">
    <cfRule type="expression" dxfId="23" priority="25">
      <formula>MOD(ROW(),2)=1</formula>
    </cfRule>
  </conditionalFormatting>
  <conditionalFormatting sqref="G6">
    <cfRule type="cellIs" dxfId="22" priority="26" operator="lessThan">
      <formula>0</formula>
    </cfRule>
  </conditionalFormatting>
  <conditionalFormatting sqref="G6">
    <cfRule type="cellIs" dxfId="21" priority="27" operator="greaterThan">
      <formula>0</formula>
    </cfRule>
  </conditionalFormatting>
  <conditionalFormatting sqref="G14">
    <cfRule type="expression" dxfId="20" priority="28">
      <formula>MOD(ROW(),2)=1</formula>
    </cfRule>
  </conditionalFormatting>
  <conditionalFormatting sqref="G14">
    <cfRule type="cellIs" dxfId="19" priority="29" operator="lessThan">
      <formula>0</formula>
    </cfRule>
  </conditionalFormatting>
  <conditionalFormatting sqref="G14">
    <cfRule type="cellIs" dxfId="18" priority="30" operator="greaterThan">
      <formula>0</formula>
    </cfRule>
  </conditionalFormatting>
  <conditionalFormatting sqref="G15">
    <cfRule type="expression" dxfId="17" priority="31">
      <formula>MOD(ROW(),2)=1</formula>
    </cfRule>
  </conditionalFormatting>
  <conditionalFormatting sqref="G15">
    <cfRule type="cellIs" dxfId="16" priority="32" operator="lessThan">
      <formula>0</formula>
    </cfRule>
  </conditionalFormatting>
  <conditionalFormatting sqref="G15">
    <cfRule type="cellIs" dxfId="15" priority="33" operator="greaterThan">
      <formula>0</formula>
    </cfRule>
  </conditionalFormatting>
  <conditionalFormatting sqref="G16">
    <cfRule type="expression" dxfId="14" priority="34">
      <formula>MOD(ROW(),2)=1</formula>
    </cfRule>
  </conditionalFormatting>
  <conditionalFormatting sqref="G16">
    <cfRule type="cellIs" dxfId="13" priority="35" operator="lessThan">
      <formula>0</formula>
    </cfRule>
  </conditionalFormatting>
  <conditionalFormatting sqref="G16">
    <cfRule type="cellIs" dxfId="12" priority="36" operator="greaterThan">
      <formula>0</formula>
    </cfRule>
  </conditionalFormatting>
  <conditionalFormatting sqref="R7:R10">
    <cfRule type="expression" dxfId="11" priority="37">
      <formula>MOD(ROW(),2)=1</formula>
    </cfRule>
  </conditionalFormatting>
  <conditionalFormatting sqref="R7:R10">
    <cfRule type="cellIs" dxfId="10" priority="38" operator="lessThan">
      <formula>0</formula>
    </cfRule>
  </conditionalFormatting>
  <conditionalFormatting sqref="R7:R10">
    <cfRule type="cellIs" dxfId="9" priority="39" operator="greaterThan">
      <formula>0</formula>
    </cfRule>
  </conditionalFormatting>
  <conditionalFormatting sqref="R6">
    <cfRule type="expression" dxfId="8" priority="40">
      <formula>MOD(ROW(),2)=1</formula>
    </cfRule>
  </conditionalFormatting>
  <conditionalFormatting sqref="R6">
    <cfRule type="cellIs" dxfId="7" priority="41" operator="lessThan">
      <formula>0</formula>
    </cfRule>
  </conditionalFormatting>
  <conditionalFormatting sqref="R6">
    <cfRule type="cellIs" dxfId="6" priority="42" operator="greaterThan">
      <formula>0</formula>
    </cfRule>
  </conditionalFormatting>
  <conditionalFormatting sqref="P7:P10">
    <cfRule type="expression" dxfId="5" priority="43">
      <formula>MOD(ROW(),2)=1</formula>
    </cfRule>
  </conditionalFormatting>
  <conditionalFormatting sqref="P7:P10">
    <cfRule type="cellIs" dxfId="4" priority="44" operator="lessThan">
      <formula>0</formula>
    </cfRule>
  </conditionalFormatting>
  <conditionalFormatting sqref="P7:P10">
    <cfRule type="cellIs" dxfId="3" priority="45" operator="greaterThan">
      <formula>0</formula>
    </cfRule>
  </conditionalFormatting>
  <conditionalFormatting sqref="P6">
    <cfRule type="expression" dxfId="2" priority="46">
      <formula>MOD(ROW(),2)=1</formula>
    </cfRule>
  </conditionalFormatting>
  <conditionalFormatting sqref="P6">
    <cfRule type="cellIs" dxfId="1" priority="47" operator="lessThan">
      <formula>0</formula>
    </cfRule>
  </conditionalFormatting>
  <conditionalFormatting sqref="P6">
    <cfRule type="cellIs" dxfId="0" priority="48" operator="greaterThan">
      <formula>0</formula>
    </cfRule>
  </conditionalFormatting>
  <pageMargins left="0.78740157480314965" right="0.78740157480314965" top="1.3779527559055118" bottom="0.59055118110236227"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0" ySplit="9" topLeftCell="K10" activePane="bottomRight" state="frozen"/>
      <selection pane="topRight" activeCell="K1" sqref="K1"/>
      <selection pane="bottomLeft" activeCell="A10" sqref="A10"/>
      <selection pane="bottomRight" activeCell="K10" sqref="K10"/>
    </sheetView>
  </sheetViews>
  <sheetFormatPr baseColWidth="10" defaultColWidth="14.42578125" defaultRowHeight="15" customHeight="1" x14ac:dyDescent="0.2"/>
  <cols>
    <col min="1" max="5" width="9.140625" customWidth="1"/>
    <col min="6" max="6" width="13.7109375" customWidth="1"/>
    <col min="7" max="9" width="9.140625" customWidth="1"/>
    <col min="10" max="10" width="36.42578125" customWidth="1"/>
    <col min="11" max="11" width="8.28515625" customWidth="1"/>
    <col min="12" max="12" width="13.140625" customWidth="1"/>
    <col min="13" max="21" width="13.5703125" customWidth="1"/>
    <col min="22" max="22" width="13.140625" customWidth="1"/>
    <col min="23" max="26" width="9.140625" customWidth="1"/>
  </cols>
  <sheetData>
    <row r="1" spans="1:26" ht="14.25" customHeight="1" x14ac:dyDescent="0.2">
      <c r="A1" s="2"/>
      <c r="B1" s="2"/>
      <c r="C1" s="2"/>
      <c r="D1" s="2"/>
      <c r="E1" s="2"/>
      <c r="F1" s="2"/>
      <c r="G1" s="2"/>
      <c r="H1" s="2"/>
      <c r="I1" s="2"/>
      <c r="J1" s="2">
        <v>1</v>
      </c>
      <c r="K1" s="2"/>
      <c r="L1" s="2">
        <v>18</v>
      </c>
      <c r="M1" s="2">
        <v>19</v>
      </c>
      <c r="N1" s="2">
        <v>20</v>
      </c>
      <c r="O1" s="2">
        <v>21</v>
      </c>
      <c r="P1" s="2">
        <v>22</v>
      </c>
      <c r="Q1" s="2">
        <v>23</v>
      </c>
      <c r="R1" s="2">
        <v>24</v>
      </c>
      <c r="S1" s="2">
        <v>25</v>
      </c>
      <c r="T1" s="2">
        <v>26</v>
      </c>
      <c r="U1" s="2">
        <v>27</v>
      </c>
      <c r="V1" s="2">
        <v>28</v>
      </c>
      <c r="W1" s="2"/>
      <c r="X1" s="2"/>
      <c r="Y1" s="2"/>
      <c r="Z1" s="2"/>
    </row>
    <row r="2" spans="1:26" ht="14.25" customHeight="1" x14ac:dyDescent="0.2">
      <c r="A2" s="2"/>
      <c r="B2" s="2" t="s">
        <v>1</v>
      </c>
      <c r="C2" s="2"/>
      <c r="D2" s="16"/>
      <c r="E2" s="16"/>
      <c r="F2" s="16"/>
      <c r="G2" s="16" t="s">
        <v>3</v>
      </c>
      <c r="H2" s="16"/>
      <c r="I2" s="4"/>
      <c r="J2" s="16"/>
      <c r="K2" s="16" t="s">
        <v>3</v>
      </c>
      <c r="L2" s="17">
        <v>2010</v>
      </c>
      <c r="M2" s="17">
        <v>2011</v>
      </c>
      <c r="N2" s="17">
        <v>2012</v>
      </c>
      <c r="O2" s="17">
        <v>2013</v>
      </c>
      <c r="P2" s="17">
        <v>2014</v>
      </c>
      <c r="Q2" s="17">
        <v>2015</v>
      </c>
      <c r="R2" s="17">
        <v>2016</v>
      </c>
      <c r="S2" s="17">
        <v>2017</v>
      </c>
      <c r="T2" s="17">
        <v>2018</v>
      </c>
      <c r="U2" s="17">
        <v>2019</v>
      </c>
      <c r="V2" s="17">
        <v>2020</v>
      </c>
      <c r="W2" s="2"/>
      <c r="X2" s="2"/>
      <c r="Y2" s="2"/>
      <c r="Z2" s="2"/>
    </row>
    <row r="3" spans="1:26" ht="14.25" customHeight="1" x14ac:dyDescent="0.2">
      <c r="A3" s="2"/>
      <c r="B3" s="2" t="s">
        <v>53</v>
      </c>
      <c r="C3" s="2"/>
      <c r="D3" s="2"/>
      <c r="E3" s="2"/>
      <c r="F3" s="2" t="s">
        <v>55</v>
      </c>
      <c r="G3" s="2">
        <v>2020</v>
      </c>
      <c r="H3" s="2">
        <v>22</v>
      </c>
      <c r="I3" s="2"/>
      <c r="J3" s="2"/>
      <c r="K3" s="2"/>
      <c r="L3" s="18">
        <v>19</v>
      </c>
      <c r="M3" s="18">
        <v>20</v>
      </c>
      <c r="N3" s="18">
        <v>21</v>
      </c>
      <c r="O3" s="18">
        <v>22</v>
      </c>
      <c r="P3" s="18">
        <v>23</v>
      </c>
      <c r="Q3" s="18">
        <v>24</v>
      </c>
      <c r="R3" s="18">
        <v>25</v>
      </c>
      <c r="S3" s="18">
        <v>26</v>
      </c>
      <c r="T3" s="18">
        <v>27</v>
      </c>
      <c r="U3" s="18">
        <v>28</v>
      </c>
      <c r="V3" s="18">
        <v>29</v>
      </c>
      <c r="W3" s="2"/>
      <c r="X3" s="2"/>
      <c r="Y3" s="2"/>
      <c r="Z3" s="2"/>
    </row>
    <row r="4" spans="1:26" ht="14.25" customHeight="1" x14ac:dyDescent="0.2">
      <c r="A4" s="2"/>
      <c r="B4" s="2">
        <v>31.1035</v>
      </c>
      <c r="C4" s="2"/>
      <c r="D4" s="2"/>
      <c r="E4" s="2"/>
      <c r="F4" s="2" t="s">
        <v>182</v>
      </c>
      <c r="G4" s="2">
        <v>2019</v>
      </c>
      <c r="H4" s="2">
        <v>21</v>
      </c>
      <c r="I4" s="2"/>
      <c r="J4" s="2"/>
      <c r="K4" s="2"/>
      <c r="L4" s="19"/>
      <c r="M4" s="20"/>
      <c r="N4" s="20"/>
      <c r="O4" s="20"/>
      <c r="P4" s="20"/>
      <c r="Q4" s="20"/>
      <c r="R4" s="20"/>
      <c r="S4" s="20"/>
      <c r="T4" s="20"/>
      <c r="U4" s="20"/>
      <c r="V4" s="19"/>
      <c r="W4" s="2"/>
      <c r="X4" s="2"/>
      <c r="Y4" s="2"/>
      <c r="Z4" s="2"/>
    </row>
    <row r="5" spans="1:26" ht="14.25" customHeight="1" x14ac:dyDescent="0.2">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2">
      <c r="A6" s="2"/>
      <c r="B6" s="2"/>
      <c r="C6" s="2"/>
      <c r="D6" s="8"/>
      <c r="E6" s="8"/>
      <c r="F6" s="8"/>
      <c r="G6" s="8" t="s">
        <v>72</v>
      </c>
      <c r="H6" s="8"/>
      <c r="I6" s="8"/>
      <c r="J6" s="8" t="s">
        <v>72</v>
      </c>
      <c r="K6" s="8" t="s">
        <v>73</v>
      </c>
      <c r="L6" s="8">
        <v>1224.52</v>
      </c>
      <c r="M6" s="8">
        <v>1571.52</v>
      </c>
      <c r="N6" s="8">
        <v>1668.98</v>
      </c>
      <c r="O6" s="8">
        <v>1411.23</v>
      </c>
      <c r="P6" s="8">
        <v>1266.4000000000001</v>
      </c>
      <c r="Q6" s="8">
        <v>1160.06</v>
      </c>
      <c r="R6" s="8">
        <v>1250.8</v>
      </c>
      <c r="S6" s="8">
        <v>1257.1500000000001</v>
      </c>
      <c r="T6" s="8">
        <v>1268.49</v>
      </c>
      <c r="U6" s="8">
        <v>1392.6</v>
      </c>
      <c r="V6" s="8">
        <v>1769.59</v>
      </c>
      <c r="W6" s="2"/>
      <c r="X6" s="2"/>
      <c r="Y6" s="2"/>
      <c r="Z6" s="2"/>
    </row>
    <row r="7" spans="1:26" ht="14.25" customHeight="1" x14ac:dyDescent="0.2">
      <c r="A7" s="2"/>
      <c r="B7" s="2"/>
      <c r="C7" s="2"/>
      <c r="D7" s="2"/>
      <c r="E7" s="2"/>
      <c r="F7" s="2"/>
      <c r="G7" s="2"/>
      <c r="H7" s="2"/>
      <c r="I7" s="2"/>
      <c r="J7" s="2"/>
      <c r="K7" s="2"/>
      <c r="L7" s="2">
        <v>12</v>
      </c>
      <c r="M7" s="2">
        <v>13</v>
      </c>
      <c r="N7" s="2">
        <v>14</v>
      </c>
      <c r="O7" s="2">
        <v>15</v>
      </c>
      <c r="P7" s="2">
        <v>16</v>
      </c>
      <c r="Q7" s="2">
        <v>17</v>
      </c>
      <c r="R7" s="2">
        <v>18</v>
      </c>
      <c r="S7" s="2">
        <v>19</v>
      </c>
      <c r="T7" s="2">
        <v>20</v>
      </c>
      <c r="U7" s="2">
        <v>21</v>
      </c>
      <c r="V7" s="2">
        <v>22</v>
      </c>
      <c r="W7" s="2"/>
      <c r="X7" s="2"/>
      <c r="Y7" s="2"/>
      <c r="Z7" s="2"/>
    </row>
    <row r="8" spans="1:26" ht="14.25" customHeight="1" x14ac:dyDescent="0.2">
      <c r="A8" s="2"/>
      <c r="B8" s="21"/>
      <c r="C8" s="21"/>
      <c r="D8" s="21"/>
      <c r="E8" s="21" t="s">
        <v>74</v>
      </c>
      <c r="F8" s="21" t="s">
        <v>75</v>
      </c>
      <c r="G8" s="21" t="s">
        <v>76</v>
      </c>
      <c r="H8" s="21" t="s">
        <v>77</v>
      </c>
      <c r="I8" s="21"/>
      <c r="J8" s="21" t="s">
        <v>81</v>
      </c>
      <c r="K8" s="21"/>
      <c r="L8" s="21"/>
      <c r="M8" s="21"/>
      <c r="N8" s="21"/>
      <c r="O8" s="21"/>
      <c r="P8" s="21"/>
      <c r="Q8" s="21"/>
      <c r="R8" s="21"/>
      <c r="S8" s="21"/>
      <c r="T8" s="21"/>
      <c r="U8" s="21"/>
      <c r="V8" s="21"/>
      <c r="W8" s="2"/>
      <c r="X8" s="2"/>
      <c r="Y8" s="2"/>
      <c r="Z8" s="2"/>
    </row>
    <row r="9" spans="1:26" ht="14.25" customHeight="1" x14ac:dyDescent="0.2">
      <c r="A9" s="2"/>
      <c r="B9" s="22" t="s">
        <v>82</v>
      </c>
      <c r="C9" s="22"/>
      <c r="D9" s="22"/>
      <c r="E9" s="22"/>
      <c r="F9" s="23" t="s">
        <v>183</v>
      </c>
      <c r="G9" s="22"/>
      <c r="H9" s="23"/>
      <c r="I9" s="22"/>
      <c r="J9" s="22"/>
      <c r="K9" s="22"/>
      <c r="L9" s="22"/>
      <c r="M9" s="22"/>
      <c r="N9" s="22"/>
      <c r="O9" s="22"/>
      <c r="P9" s="22"/>
      <c r="Q9" s="22"/>
      <c r="R9" s="22"/>
      <c r="S9" s="22"/>
      <c r="T9" s="22"/>
      <c r="U9" s="22"/>
      <c r="V9" s="22"/>
      <c r="W9" s="2"/>
      <c r="X9" s="2"/>
      <c r="Y9" s="2"/>
      <c r="Z9" s="2"/>
    </row>
    <row r="10" spans="1:26" ht="14.25" customHeight="1" x14ac:dyDescent="0.2">
      <c r="A10" s="2"/>
      <c r="B10" s="15">
        <v>-0.14997307520662928</v>
      </c>
      <c r="C10" s="2"/>
      <c r="D10" s="2"/>
      <c r="E10" s="2">
        <v>9</v>
      </c>
      <c r="F10" s="24" t="s">
        <v>86</v>
      </c>
      <c r="G10" s="2" t="s">
        <v>85</v>
      </c>
      <c r="H10" s="25"/>
      <c r="I10" s="7"/>
      <c r="J10" s="2" t="s">
        <v>86</v>
      </c>
      <c r="K10" s="2"/>
      <c r="L10" s="14">
        <v>2057.0940780199958</v>
      </c>
      <c r="M10" s="14">
        <v>2104.1488224226205</v>
      </c>
      <c r="N10" s="14">
        <v>2156.9898535871789</v>
      </c>
      <c r="O10" s="14">
        <v>2725.3928740430229</v>
      </c>
      <c r="P10" s="14">
        <v>2533.208920029303</v>
      </c>
      <c r="Q10" s="14">
        <v>2459.8845401292974</v>
      </c>
      <c r="R10" s="14">
        <v>2103.8760310205926</v>
      </c>
      <c r="S10" s="14">
        <v>2241.0107597747628</v>
      </c>
      <c r="T10" s="14">
        <v>2248.4642374991308</v>
      </c>
      <c r="U10" s="14">
        <v>2123.1873073573188</v>
      </c>
      <c r="V10" s="14">
        <v>1401.1394009829971</v>
      </c>
      <c r="W10" s="2"/>
      <c r="X10" s="2"/>
      <c r="Y10" s="2"/>
      <c r="Z10" s="2"/>
    </row>
    <row r="11" spans="1:26" ht="14.25" customHeight="1" x14ac:dyDescent="0.2">
      <c r="A11" s="2"/>
      <c r="B11" s="15">
        <v>-2.5699114283743385E-2</v>
      </c>
      <c r="C11" s="2"/>
      <c r="D11" s="2"/>
      <c r="E11" s="2">
        <v>11</v>
      </c>
      <c r="F11" s="24" t="s">
        <v>87</v>
      </c>
      <c r="G11" s="2" t="s">
        <v>85</v>
      </c>
      <c r="H11" s="25"/>
      <c r="I11" s="7"/>
      <c r="J11" s="2" t="s">
        <v>87</v>
      </c>
      <c r="K11" s="2"/>
      <c r="L11" s="14">
        <v>460.66573688651079</v>
      </c>
      <c r="M11" s="14">
        <v>429.13749626735773</v>
      </c>
      <c r="N11" s="14">
        <v>382.27407424279517</v>
      </c>
      <c r="O11" s="14">
        <v>355.76764797400199</v>
      </c>
      <c r="P11" s="14">
        <v>348.38686768730651</v>
      </c>
      <c r="Q11" s="14">
        <v>331.6737462474382</v>
      </c>
      <c r="R11" s="14">
        <v>322.99565882546284</v>
      </c>
      <c r="S11" s="14">
        <v>332.58496595789683</v>
      </c>
      <c r="T11" s="14">
        <v>334.79464839495608</v>
      </c>
      <c r="U11" s="14">
        <v>325.96458294356682</v>
      </c>
      <c r="V11" s="14">
        <v>302.17665846495987</v>
      </c>
      <c r="W11" s="2"/>
      <c r="X11" s="2"/>
      <c r="Y11" s="2"/>
      <c r="Z11" s="2"/>
    </row>
    <row r="12" spans="1:26" ht="14.25" customHeight="1" x14ac:dyDescent="0.2">
      <c r="A12" s="2"/>
      <c r="B12" s="15">
        <v>0.67882692932557798</v>
      </c>
      <c r="C12" s="2"/>
      <c r="D12" s="2"/>
      <c r="E12" s="2">
        <v>16</v>
      </c>
      <c r="F12" s="24" t="s">
        <v>88</v>
      </c>
      <c r="G12" s="2" t="s">
        <v>85</v>
      </c>
      <c r="H12" s="25"/>
      <c r="I12" s="7"/>
      <c r="J12" s="2" t="s">
        <v>88</v>
      </c>
      <c r="K12" s="2"/>
      <c r="L12" s="14">
        <v>1596.4806710296734</v>
      </c>
      <c r="M12" s="14">
        <v>1769.0220035404077</v>
      </c>
      <c r="N12" s="14">
        <v>1592.3429790824198</v>
      </c>
      <c r="O12" s="14">
        <v>793.22967172301992</v>
      </c>
      <c r="P12" s="14">
        <v>932.17028641797424</v>
      </c>
      <c r="Q12" s="14">
        <v>978.83666712315573</v>
      </c>
      <c r="R12" s="14">
        <v>1655.06373206936</v>
      </c>
      <c r="S12" s="14">
        <v>1309.6275982313896</v>
      </c>
      <c r="T12" s="14">
        <v>1173.3196796781149</v>
      </c>
      <c r="U12" s="14">
        <v>1274.8789874435283</v>
      </c>
      <c r="V12" s="14">
        <v>1773.4760616491546</v>
      </c>
      <c r="W12" s="2"/>
      <c r="X12" s="2"/>
      <c r="Y12" s="2"/>
      <c r="Z12" s="2"/>
    </row>
    <row r="13" spans="1:26" ht="14.25" customHeight="1" x14ac:dyDescent="0.2">
      <c r="A13" s="2"/>
      <c r="B13" s="15">
        <v>-2.2489595238123328E-2</v>
      </c>
      <c r="C13" s="2"/>
      <c r="D13" s="2"/>
      <c r="E13" s="2">
        <v>17</v>
      </c>
      <c r="F13" s="24" t="s">
        <v>93</v>
      </c>
      <c r="G13" s="2" t="s">
        <v>85</v>
      </c>
      <c r="H13" s="25"/>
      <c r="I13" s="7"/>
      <c r="J13" s="2" t="s">
        <v>93</v>
      </c>
      <c r="K13" s="2"/>
      <c r="L13" s="14">
        <v>1204.2688776796736</v>
      </c>
      <c r="M13" s="14">
        <v>1501.9154240504074</v>
      </c>
      <c r="N13" s="14">
        <v>1322.2474309024196</v>
      </c>
      <c r="O13" s="14">
        <v>1729.5896717230198</v>
      </c>
      <c r="P13" s="14">
        <v>1066.5002864179742</v>
      </c>
      <c r="Q13" s="14">
        <v>1091.4066671231558</v>
      </c>
      <c r="R13" s="14">
        <v>1073.1037320693599</v>
      </c>
      <c r="S13" s="14">
        <v>1043.8975982313896</v>
      </c>
      <c r="T13" s="14">
        <v>1090.2896796781149</v>
      </c>
      <c r="U13" s="14">
        <v>866.65898744352842</v>
      </c>
      <c r="V13" s="14">
        <v>899.56606164915445</v>
      </c>
      <c r="W13" s="2"/>
      <c r="X13" s="2"/>
      <c r="Y13" s="2"/>
      <c r="Z13" s="2"/>
    </row>
    <row r="14" spans="1:26" ht="14.25" customHeight="1" x14ac:dyDescent="0.2">
      <c r="A14" s="2"/>
      <c r="B14" s="15">
        <v>-5.1461870834889725</v>
      </c>
      <c r="C14" s="2"/>
      <c r="D14" s="2"/>
      <c r="E14" s="2">
        <v>21</v>
      </c>
      <c r="F14" s="24" t="s">
        <v>94</v>
      </c>
      <c r="G14" s="2" t="s">
        <v>85</v>
      </c>
      <c r="H14" s="25"/>
      <c r="I14" s="7"/>
      <c r="J14" s="2" t="s">
        <v>94</v>
      </c>
      <c r="K14" s="2"/>
      <c r="L14" s="14">
        <v>392.21179334999999</v>
      </c>
      <c r="M14" s="14">
        <v>267.10657949</v>
      </c>
      <c r="N14" s="14">
        <v>270.09554818000004</v>
      </c>
      <c r="O14" s="14">
        <v>-936.3599999999999</v>
      </c>
      <c r="P14" s="14">
        <v>-134.32999999999998</v>
      </c>
      <c r="Q14" s="14">
        <v>-112.57</v>
      </c>
      <c r="R14" s="14">
        <v>581.96</v>
      </c>
      <c r="S14" s="14">
        <v>265.73</v>
      </c>
      <c r="T14" s="14">
        <v>83.029999999999987</v>
      </c>
      <c r="U14" s="14">
        <v>408.21999999999997</v>
      </c>
      <c r="V14" s="14">
        <v>873.91000000000008</v>
      </c>
      <c r="W14" s="2"/>
      <c r="X14" s="2"/>
      <c r="Y14" s="2"/>
      <c r="Z14" s="2"/>
    </row>
    <row r="15" spans="1:26" ht="14.25" customHeight="1" x14ac:dyDescent="0.2">
      <c r="A15" s="2"/>
      <c r="B15" s="15">
        <v>-0.34576969046241912</v>
      </c>
      <c r="C15" s="2"/>
      <c r="D15" s="2"/>
      <c r="E15" s="2">
        <v>23</v>
      </c>
      <c r="F15" s="24" t="s">
        <v>89</v>
      </c>
      <c r="G15" s="2" t="s">
        <v>85</v>
      </c>
      <c r="H15" s="25"/>
      <c r="I15" s="7"/>
      <c r="J15" s="2" t="s">
        <v>89</v>
      </c>
      <c r="K15" s="2"/>
      <c r="L15" s="14">
        <v>79.150502504475867</v>
      </c>
      <c r="M15" s="14">
        <v>480.78649740721318</v>
      </c>
      <c r="N15" s="14">
        <v>569.18328835170644</v>
      </c>
      <c r="O15" s="14">
        <v>629.45035188500765</v>
      </c>
      <c r="P15" s="14">
        <v>601.13204687360803</v>
      </c>
      <c r="Q15" s="14">
        <v>579.55029563183905</v>
      </c>
      <c r="R15" s="14">
        <v>394.85982464640819</v>
      </c>
      <c r="S15" s="14">
        <v>378.5560927022172</v>
      </c>
      <c r="T15" s="14">
        <v>656.2262881272253</v>
      </c>
      <c r="U15" s="14">
        <v>605.40528481783031</v>
      </c>
      <c r="V15" s="14">
        <v>254.95297174224385</v>
      </c>
      <c r="W15" s="2"/>
      <c r="X15" s="2"/>
      <c r="Y15" s="2"/>
      <c r="Z15" s="2"/>
    </row>
    <row r="16" spans="1:26" ht="14.25" customHeight="1" x14ac:dyDescent="0.2">
      <c r="A16" s="2"/>
      <c r="B16" s="15">
        <v>1.616696409961782E-2</v>
      </c>
      <c r="C16" s="2"/>
      <c r="D16" s="2"/>
      <c r="E16" s="2">
        <v>25</v>
      </c>
      <c r="F16" s="24" t="s">
        <v>84</v>
      </c>
      <c r="G16" s="2" t="s">
        <v>85</v>
      </c>
      <c r="H16" s="25"/>
      <c r="I16" s="7"/>
      <c r="J16" s="2" t="s">
        <v>84</v>
      </c>
      <c r="K16" s="2"/>
      <c r="L16" s="14">
        <v>4193.3909884406557</v>
      </c>
      <c r="M16" s="14">
        <v>4783.0948196375994</v>
      </c>
      <c r="N16" s="14">
        <v>4700.7901952640996</v>
      </c>
      <c r="O16" s="14">
        <v>4503.840545625053</v>
      </c>
      <c r="P16" s="14">
        <v>4414.898121008192</v>
      </c>
      <c r="Q16" s="14">
        <v>4349.9452491317306</v>
      </c>
      <c r="R16" s="14">
        <v>4476.7952465618237</v>
      </c>
      <c r="S16" s="14">
        <v>4261.7794166662661</v>
      </c>
      <c r="T16" s="14">
        <v>4412.8048536994274</v>
      </c>
      <c r="U16" s="14">
        <v>4329.4361625622441</v>
      </c>
      <c r="V16" s="14">
        <v>3731.7450928393555</v>
      </c>
      <c r="W16" s="2"/>
      <c r="X16" s="2"/>
      <c r="Y16" s="2"/>
      <c r="Z16" s="2"/>
    </row>
    <row r="17" spans="1:26" ht="14.25" customHeight="1" x14ac:dyDescent="0.2">
      <c r="A17" s="2"/>
      <c r="B17" s="22" t="s">
        <v>82</v>
      </c>
      <c r="C17" s="22"/>
      <c r="D17" s="22"/>
      <c r="E17" s="22"/>
      <c r="F17" s="23" t="s">
        <v>184</v>
      </c>
      <c r="G17" s="22"/>
      <c r="H17" s="23"/>
      <c r="I17" s="22"/>
      <c r="J17" s="22"/>
      <c r="K17" s="22"/>
      <c r="L17" s="22"/>
      <c r="M17" s="22"/>
      <c r="N17" s="22"/>
      <c r="O17" s="22"/>
      <c r="P17" s="22"/>
      <c r="Q17" s="22"/>
      <c r="R17" s="22"/>
      <c r="S17" s="22"/>
      <c r="T17" s="22"/>
      <c r="U17" s="22"/>
      <c r="V17" s="22"/>
      <c r="W17" s="2"/>
      <c r="X17" s="2"/>
      <c r="Y17" s="2"/>
      <c r="Z17" s="2"/>
    </row>
    <row r="18" spans="1:26" ht="14.25" customHeight="1" x14ac:dyDescent="0.2">
      <c r="A18" s="2"/>
      <c r="B18" s="15">
        <v>-0.14997307520662928</v>
      </c>
      <c r="C18" s="2"/>
      <c r="D18" s="2"/>
      <c r="E18" s="2">
        <v>9</v>
      </c>
      <c r="F18" s="24" t="s">
        <v>86</v>
      </c>
      <c r="G18" s="2" t="s">
        <v>85</v>
      </c>
      <c r="H18" s="25"/>
      <c r="I18" s="7"/>
      <c r="J18" s="2" t="s">
        <v>86</v>
      </c>
      <c r="K18" s="2"/>
      <c r="L18" s="14">
        <v>2057.0940780199958</v>
      </c>
      <c r="M18" s="14">
        <v>2104.1488224226205</v>
      </c>
      <c r="N18" s="14">
        <v>2156.9898535871789</v>
      </c>
      <c r="O18" s="14">
        <v>2725.3928740430229</v>
      </c>
      <c r="P18" s="14">
        <v>2533.208920029303</v>
      </c>
      <c r="Q18" s="14">
        <v>2459.8845401292974</v>
      </c>
      <c r="R18" s="14">
        <v>2103.8760310205926</v>
      </c>
      <c r="S18" s="14">
        <v>2241.0107597747628</v>
      </c>
      <c r="T18" s="14">
        <v>2248.4642374991308</v>
      </c>
      <c r="U18" s="14">
        <v>2123.1873073573188</v>
      </c>
      <c r="V18" s="14">
        <v>1401.1394009829971</v>
      </c>
      <c r="W18" s="2"/>
      <c r="X18" s="2"/>
      <c r="Y18" s="2"/>
      <c r="Z18" s="2"/>
    </row>
    <row r="19" spans="1:26" ht="14.25" customHeight="1" x14ac:dyDescent="0.2">
      <c r="A19" s="2"/>
      <c r="B19" s="15">
        <v>-2.5699114283743385E-2</v>
      </c>
      <c r="C19" s="2"/>
      <c r="D19" s="2"/>
      <c r="E19" s="2">
        <v>11</v>
      </c>
      <c r="F19" s="24" t="s">
        <v>87</v>
      </c>
      <c r="G19" s="2" t="s">
        <v>85</v>
      </c>
      <c r="H19" s="25"/>
      <c r="I19" s="7"/>
      <c r="J19" s="2" t="s">
        <v>87</v>
      </c>
      <c r="K19" s="2"/>
      <c r="L19" s="14">
        <v>460.66573688651079</v>
      </c>
      <c r="M19" s="14">
        <v>429.13749626735773</v>
      </c>
      <c r="N19" s="14">
        <v>382.27407424279517</v>
      </c>
      <c r="O19" s="14">
        <v>355.76764797400199</v>
      </c>
      <c r="P19" s="14">
        <v>348.38686768730651</v>
      </c>
      <c r="Q19" s="14">
        <v>331.6737462474382</v>
      </c>
      <c r="R19" s="14">
        <v>322.99565882546284</v>
      </c>
      <c r="S19" s="14">
        <v>332.58496595789683</v>
      </c>
      <c r="T19" s="14">
        <v>334.79464839495608</v>
      </c>
      <c r="U19" s="14">
        <v>325.96458294356682</v>
      </c>
      <c r="V19" s="14">
        <v>302.17665846495987</v>
      </c>
      <c r="W19" s="2"/>
      <c r="X19" s="2"/>
      <c r="Y19" s="2"/>
      <c r="Z19" s="2"/>
    </row>
    <row r="20" spans="1:26" ht="14.25" customHeight="1" x14ac:dyDescent="0.2">
      <c r="A20" s="2"/>
      <c r="B20" s="15">
        <v>-2.4583228095608867E-2</v>
      </c>
      <c r="C20" s="2"/>
      <c r="D20" s="2"/>
      <c r="E20" s="2">
        <v>12</v>
      </c>
      <c r="F20" s="24" t="s">
        <v>108</v>
      </c>
      <c r="G20" s="2" t="s">
        <v>85</v>
      </c>
      <c r="H20" s="25"/>
      <c r="I20" s="7"/>
      <c r="J20" s="2" t="s">
        <v>108</v>
      </c>
      <c r="K20" s="2"/>
      <c r="L20" s="14">
        <v>326.727982491516</v>
      </c>
      <c r="M20" s="14">
        <v>316.57149928531334</v>
      </c>
      <c r="N20" s="14">
        <v>289.12551157146612</v>
      </c>
      <c r="O20" s="14">
        <v>279.2361599758558</v>
      </c>
      <c r="P20" s="14">
        <v>277.53006671465721</v>
      </c>
      <c r="Q20" s="14">
        <v>262.14095427531697</v>
      </c>
      <c r="R20" s="14">
        <v>255.61368340316631</v>
      </c>
      <c r="S20" s="14">
        <v>265.58199333633183</v>
      </c>
      <c r="T20" s="14">
        <v>268.36293214516019</v>
      </c>
      <c r="U20" s="14">
        <v>262.2563306650228</v>
      </c>
      <c r="V20" s="14">
        <v>248.32991372663997</v>
      </c>
      <c r="W20" s="2"/>
      <c r="X20" s="2"/>
      <c r="Y20" s="2"/>
      <c r="Z20" s="2"/>
    </row>
    <row r="21" spans="1:26" ht="14.25" customHeight="1" x14ac:dyDescent="0.2">
      <c r="A21" s="2"/>
      <c r="B21" s="15">
        <v>-2.3860179412358962E-2</v>
      </c>
      <c r="C21" s="2"/>
      <c r="D21" s="2"/>
      <c r="E21" s="2">
        <v>13</v>
      </c>
      <c r="F21" s="24" t="s">
        <v>109</v>
      </c>
      <c r="G21" s="2" t="s">
        <v>85</v>
      </c>
      <c r="H21" s="25"/>
      <c r="I21" s="7"/>
      <c r="J21" s="2" t="s">
        <v>109</v>
      </c>
      <c r="K21" s="2"/>
      <c r="L21" s="14">
        <v>88.326099620880044</v>
      </c>
      <c r="M21" s="14">
        <v>76.393060963517939</v>
      </c>
      <c r="N21" s="14">
        <v>64.726977451472848</v>
      </c>
      <c r="O21" s="14">
        <v>53.684871435646215</v>
      </c>
      <c r="P21" s="14">
        <v>51.223125972649342</v>
      </c>
      <c r="Q21" s="14">
        <v>50.974601072121231</v>
      </c>
      <c r="R21" s="14">
        <v>49.756734958296562</v>
      </c>
      <c r="S21" s="14">
        <v>50.661248069724977</v>
      </c>
      <c r="T21" s="14">
        <v>51.160002542730282</v>
      </c>
      <c r="U21" s="14">
        <v>49.778407328566281</v>
      </c>
      <c r="V21" s="14">
        <v>41.99067384710186</v>
      </c>
      <c r="W21" s="2"/>
      <c r="X21" s="2"/>
      <c r="Y21" s="2"/>
      <c r="Z21" s="2"/>
    </row>
    <row r="22" spans="1:26" ht="14.25" customHeight="1" x14ac:dyDescent="0.2">
      <c r="A22" s="2"/>
      <c r="B22" s="15">
        <v>-4.6176852809437396E-2</v>
      </c>
      <c r="C22" s="2"/>
      <c r="D22" s="2"/>
      <c r="E22" s="2">
        <v>14</v>
      </c>
      <c r="F22" s="24" t="s">
        <v>110</v>
      </c>
      <c r="G22" s="2" t="s">
        <v>85</v>
      </c>
      <c r="H22" s="25"/>
      <c r="I22" s="7"/>
      <c r="J22" s="2" t="s">
        <v>110</v>
      </c>
      <c r="K22" s="2"/>
      <c r="L22" s="14">
        <v>45.611654774114747</v>
      </c>
      <c r="M22" s="14">
        <v>36.172936018526485</v>
      </c>
      <c r="N22" s="14">
        <v>28.421585219856158</v>
      </c>
      <c r="O22" s="14">
        <v>22.8466165625</v>
      </c>
      <c r="P22" s="14">
        <v>19.633675000000004</v>
      </c>
      <c r="Q22" s="14">
        <v>18.5581909</v>
      </c>
      <c r="R22" s="14">
        <v>17.625240464000001</v>
      </c>
      <c r="S22" s="14">
        <v>16.341724551839999</v>
      </c>
      <c r="T22" s="14">
        <v>15.271713707065601</v>
      </c>
      <c r="U22" s="14">
        <v>13.929844949977754</v>
      </c>
      <c r="V22" s="14">
        <v>11.856070891218073</v>
      </c>
      <c r="W22" s="2"/>
      <c r="X22" s="2"/>
      <c r="Y22" s="2"/>
      <c r="Z22" s="2"/>
    </row>
    <row r="23" spans="1:26" ht="14.25" customHeight="1" x14ac:dyDescent="0.2">
      <c r="A23" s="2"/>
      <c r="B23" s="15">
        <v>0.67882692932557798</v>
      </c>
      <c r="C23" s="2"/>
      <c r="D23" s="2"/>
      <c r="E23" s="2">
        <v>16</v>
      </c>
      <c r="F23" s="24" t="s">
        <v>88</v>
      </c>
      <c r="G23" s="2" t="s">
        <v>85</v>
      </c>
      <c r="H23" s="25"/>
      <c r="I23" s="7"/>
      <c r="J23" s="2" t="s">
        <v>88</v>
      </c>
      <c r="K23" s="2"/>
      <c r="L23" s="14">
        <v>1596.4806710296734</v>
      </c>
      <c r="M23" s="14">
        <v>1769.0220035404077</v>
      </c>
      <c r="N23" s="14">
        <v>1592.3429790824198</v>
      </c>
      <c r="O23" s="14">
        <v>793.22967172301992</v>
      </c>
      <c r="P23" s="14">
        <v>932.17028641797424</v>
      </c>
      <c r="Q23" s="14">
        <v>978.83666712315573</v>
      </c>
      <c r="R23" s="14">
        <v>1655.06373206936</v>
      </c>
      <c r="S23" s="14">
        <v>1309.6275982313896</v>
      </c>
      <c r="T23" s="14">
        <v>1173.3196796781149</v>
      </c>
      <c r="U23" s="14">
        <v>1274.8789874435283</v>
      </c>
      <c r="V23" s="14">
        <v>1773.4760616491546</v>
      </c>
      <c r="W23" s="2"/>
      <c r="X23" s="2"/>
      <c r="Y23" s="2"/>
      <c r="Z23" s="2"/>
    </row>
    <row r="24" spans="1:26" ht="14.25" customHeight="1" x14ac:dyDescent="0.2">
      <c r="A24" s="2"/>
      <c r="B24" s="15">
        <v>-2.2489595238123328E-2</v>
      </c>
      <c r="C24" s="2"/>
      <c r="D24" s="2"/>
      <c r="E24" s="2">
        <v>17</v>
      </c>
      <c r="F24" s="24" t="s">
        <v>111</v>
      </c>
      <c r="G24" s="2" t="s">
        <v>85</v>
      </c>
      <c r="H24" s="25"/>
      <c r="I24" s="7"/>
      <c r="J24" s="2" t="s">
        <v>111</v>
      </c>
      <c r="K24" s="2"/>
      <c r="L24" s="14">
        <v>1204.2688776796736</v>
      </c>
      <c r="M24" s="14">
        <v>1501.9154240504074</v>
      </c>
      <c r="N24" s="14">
        <v>1322.2474309024196</v>
      </c>
      <c r="O24" s="14">
        <v>1729.5896717230198</v>
      </c>
      <c r="P24" s="14">
        <v>1066.5002864179742</v>
      </c>
      <c r="Q24" s="14">
        <v>1091.4066671231558</v>
      </c>
      <c r="R24" s="14">
        <v>1073.1037320693599</v>
      </c>
      <c r="S24" s="14">
        <v>1043.8975982313896</v>
      </c>
      <c r="T24" s="14">
        <v>1090.2896796781149</v>
      </c>
      <c r="U24" s="14">
        <v>866.65898744352842</v>
      </c>
      <c r="V24" s="14">
        <v>899.56606164915445</v>
      </c>
      <c r="W24" s="2"/>
      <c r="X24" s="2"/>
      <c r="Y24" s="2"/>
      <c r="Z24" s="2"/>
    </row>
    <row r="25" spans="1:26" ht="14.25" customHeight="1" x14ac:dyDescent="0.2">
      <c r="A25" s="2"/>
      <c r="B25" s="15">
        <v>3.9397499449920215E-3</v>
      </c>
      <c r="C25" s="2"/>
      <c r="D25" s="2"/>
      <c r="E25" s="2">
        <v>18</v>
      </c>
      <c r="F25" s="24" t="s">
        <v>112</v>
      </c>
      <c r="G25" s="2" t="s">
        <v>85</v>
      </c>
      <c r="H25" s="25"/>
      <c r="I25" s="7"/>
      <c r="J25" s="2" t="s">
        <v>112</v>
      </c>
      <c r="K25" s="2"/>
      <c r="L25" s="14">
        <v>921.16293601167968</v>
      </c>
      <c r="M25" s="14">
        <v>1189.4603102046594</v>
      </c>
      <c r="N25" s="14">
        <v>1023.1160113034895</v>
      </c>
      <c r="O25" s="14">
        <v>1357.2820392465601</v>
      </c>
      <c r="P25" s="14">
        <v>780.38696812602734</v>
      </c>
      <c r="Q25" s="14">
        <v>790.22928569112753</v>
      </c>
      <c r="R25" s="14">
        <v>797.20233904596319</v>
      </c>
      <c r="S25" s="14">
        <v>779.68231565704002</v>
      </c>
      <c r="T25" s="14">
        <v>775.42273197874658</v>
      </c>
      <c r="U25" s="14">
        <v>579.2342007918561</v>
      </c>
      <c r="V25" s="14">
        <v>537.57169560629598</v>
      </c>
      <c r="W25" s="2"/>
      <c r="X25" s="2"/>
      <c r="Y25" s="2"/>
      <c r="Z25" s="2"/>
    </row>
    <row r="26" spans="1:26" ht="14.25" customHeight="1" x14ac:dyDescent="0.2">
      <c r="A26" s="2"/>
      <c r="B26" s="15">
        <v>-7.6044654319724625E-2</v>
      </c>
      <c r="C26" s="2"/>
      <c r="D26" s="2"/>
      <c r="E26" s="2">
        <v>19</v>
      </c>
      <c r="F26" s="24" t="s">
        <v>113</v>
      </c>
      <c r="G26" s="2" t="s">
        <v>85</v>
      </c>
      <c r="H26" s="25"/>
      <c r="I26" s="7"/>
      <c r="J26" s="2" t="s">
        <v>113</v>
      </c>
      <c r="K26" s="2"/>
      <c r="L26" s="14">
        <v>195.89858204174735</v>
      </c>
      <c r="M26" s="14">
        <v>228.28539794894084</v>
      </c>
      <c r="N26" s="14">
        <v>187.45717148341737</v>
      </c>
      <c r="O26" s="14">
        <v>270.87501590156137</v>
      </c>
      <c r="P26" s="14">
        <v>205.46208172919387</v>
      </c>
      <c r="Q26" s="14">
        <v>225.18700404379041</v>
      </c>
      <c r="R26" s="14">
        <v>208.24201284407116</v>
      </c>
      <c r="S26" s="14">
        <v>188.11860375416322</v>
      </c>
      <c r="T26" s="14">
        <v>241.88378780834404</v>
      </c>
      <c r="U26" s="14">
        <v>220.65228378871751</v>
      </c>
      <c r="V26" s="14">
        <v>292.86887299365856</v>
      </c>
      <c r="W26" s="2"/>
      <c r="X26" s="2"/>
      <c r="Y26" s="2"/>
      <c r="Z26" s="2"/>
    </row>
    <row r="27" spans="1:26" ht="14.25" customHeight="1" x14ac:dyDescent="0.2">
      <c r="A27" s="2"/>
      <c r="B27" s="15">
        <v>-0.13233302242639766</v>
      </c>
      <c r="C27" s="2"/>
      <c r="D27" s="2"/>
      <c r="E27" s="2">
        <v>20</v>
      </c>
      <c r="F27" s="24" t="s">
        <v>114</v>
      </c>
      <c r="G27" s="2" t="s">
        <v>85</v>
      </c>
      <c r="H27" s="25"/>
      <c r="I27" s="7"/>
      <c r="J27" s="2" t="s">
        <v>114</v>
      </c>
      <c r="K27" s="2"/>
      <c r="L27" s="14">
        <v>87.207359626246614</v>
      </c>
      <c r="M27" s="14">
        <v>84.169715896807404</v>
      </c>
      <c r="N27" s="14">
        <v>111.6742481155127</v>
      </c>
      <c r="O27" s="14">
        <v>101.43261657489867</v>
      </c>
      <c r="P27" s="14">
        <v>80.651236562753112</v>
      </c>
      <c r="Q27" s="14">
        <v>75.990377388237661</v>
      </c>
      <c r="R27" s="14">
        <v>67.65938017932541</v>
      </c>
      <c r="S27" s="14">
        <v>76.096678820186241</v>
      </c>
      <c r="T27" s="14">
        <v>72.9831598910243</v>
      </c>
      <c r="U27" s="14">
        <v>66.772502862954809</v>
      </c>
      <c r="V27" s="14">
        <v>69.125493049199875</v>
      </c>
      <c r="W27" s="2"/>
      <c r="X27" s="2"/>
      <c r="Y27" s="2"/>
      <c r="Z27" s="2"/>
    </row>
    <row r="28" spans="1:26" ht="14.25" customHeight="1" x14ac:dyDescent="0.2">
      <c r="A28" s="2"/>
      <c r="B28" s="15">
        <v>-5.1461870834889725</v>
      </c>
      <c r="C28" s="2"/>
      <c r="D28" s="2"/>
      <c r="E28" s="2">
        <v>21</v>
      </c>
      <c r="F28" s="24" t="s">
        <v>115</v>
      </c>
      <c r="G28" s="2" t="s">
        <v>85</v>
      </c>
      <c r="H28" s="25"/>
      <c r="I28" s="7"/>
      <c r="J28" s="2" t="s">
        <v>115</v>
      </c>
      <c r="K28" s="2"/>
      <c r="L28" s="14">
        <v>392.21179334999999</v>
      </c>
      <c r="M28" s="14">
        <v>267.10657949</v>
      </c>
      <c r="N28" s="14">
        <v>270.09554818000004</v>
      </c>
      <c r="O28" s="14">
        <v>-936.3599999999999</v>
      </c>
      <c r="P28" s="14">
        <v>-134.32999999999998</v>
      </c>
      <c r="Q28" s="14">
        <v>-112.57</v>
      </c>
      <c r="R28" s="14">
        <v>581.96</v>
      </c>
      <c r="S28" s="14">
        <v>265.73</v>
      </c>
      <c r="T28" s="14">
        <v>83.029999999999987</v>
      </c>
      <c r="U28" s="14">
        <v>408.21999999999997</v>
      </c>
      <c r="V28" s="14">
        <v>873.91000000000008</v>
      </c>
      <c r="W28" s="2"/>
      <c r="X28" s="2"/>
      <c r="Y28" s="2"/>
      <c r="Z28" s="2"/>
    </row>
    <row r="29" spans="1:26" ht="14.25" customHeight="1" x14ac:dyDescent="0.2">
      <c r="A29" s="2"/>
      <c r="B29" s="15">
        <v>-0.34576969046241912</v>
      </c>
      <c r="C29" s="2"/>
      <c r="D29" s="2"/>
      <c r="E29" s="2">
        <v>23</v>
      </c>
      <c r="F29" s="24" t="s">
        <v>116</v>
      </c>
      <c r="G29" s="2" t="s">
        <v>85</v>
      </c>
      <c r="H29" s="25"/>
      <c r="I29" s="7"/>
      <c r="J29" s="2" t="s">
        <v>116</v>
      </c>
      <c r="K29" s="2"/>
      <c r="L29" s="14">
        <v>79.150502504475867</v>
      </c>
      <c r="M29" s="14">
        <v>480.78649740721318</v>
      </c>
      <c r="N29" s="14">
        <v>569.18328835170644</v>
      </c>
      <c r="O29" s="14">
        <v>629.45035188500765</v>
      </c>
      <c r="P29" s="14">
        <v>601.13204687360803</v>
      </c>
      <c r="Q29" s="14">
        <v>579.55029563183905</v>
      </c>
      <c r="R29" s="14">
        <v>394.85982464640819</v>
      </c>
      <c r="S29" s="14">
        <v>378.5560927022172</v>
      </c>
      <c r="T29" s="14">
        <v>656.2262881272253</v>
      </c>
      <c r="U29" s="14">
        <v>605.40528481783031</v>
      </c>
      <c r="V29" s="14">
        <v>254.95297174224385</v>
      </c>
      <c r="W29" s="2"/>
      <c r="X29" s="2"/>
      <c r="Y29" s="2"/>
      <c r="Z29" s="2"/>
    </row>
    <row r="30" spans="1:26" ht="14.25" customHeight="1" x14ac:dyDescent="0.2">
      <c r="A30" s="2"/>
      <c r="B30" s="15">
        <v>1.616696409961782E-2</v>
      </c>
      <c r="C30" s="2"/>
      <c r="D30" s="2"/>
      <c r="E30" s="2">
        <v>25</v>
      </c>
      <c r="F30" s="24" t="s">
        <v>84</v>
      </c>
      <c r="G30" s="2" t="s">
        <v>85</v>
      </c>
      <c r="H30" s="25"/>
      <c r="I30" s="7"/>
      <c r="J30" s="2" t="s">
        <v>84</v>
      </c>
      <c r="K30" s="2"/>
      <c r="L30" s="14">
        <v>4193.3909884406557</v>
      </c>
      <c r="M30" s="14">
        <v>4783.0948196375994</v>
      </c>
      <c r="N30" s="14">
        <v>4700.7901952640996</v>
      </c>
      <c r="O30" s="14">
        <v>4503.840545625053</v>
      </c>
      <c r="P30" s="14">
        <v>4414.898121008192</v>
      </c>
      <c r="Q30" s="14">
        <v>4349.9452491317306</v>
      </c>
      <c r="R30" s="14">
        <v>4476.7952465618237</v>
      </c>
      <c r="S30" s="14">
        <v>4261.7794166662661</v>
      </c>
      <c r="T30" s="14">
        <v>4412.8048536994274</v>
      </c>
      <c r="U30" s="14">
        <v>4329.4361625622441</v>
      </c>
      <c r="V30" s="14">
        <v>3731.7450928393555</v>
      </c>
      <c r="W30" s="2"/>
      <c r="X30" s="2"/>
      <c r="Y30" s="2"/>
      <c r="Z30" s="2"/>
    </row>
    <row r="31" spans="1:26" ht="14.25" customHeight="1" x14ac:dyDescent="0.2">
      <c r="A31" s="2"/>
      <c r="B31" s="22" t="s">
        <v>82</v>
      </c>
      <c r="C31" s="22"/>
      <c r="D31" s="22"/>
      <c r="E31" s="22"/>
      <c r="F31" s="23" t="s">
        <v>117</v>
      </c>
      <c r="G31" s="22"/>
      <c r="H31" s="23"/>
      <c r="I31" s="22"/>
      <c r="J31" s="22"/>
      <c r="K31" s="22"/>
      <c r="L31" s="22"/>
      <c r="M31" s="22"/>
      <c r="N31" s="22"/>
      <c r="O31" s="22"/>
      <c r="P31" s="22"/>
      <c r="Q31" s="22"/>
      <c r="R31" s="22"/>
      <c r="S31" s="22"/>
      <c r="T31" s="22"/>
      <c r="U31" s="22"/>
      <c r="V31" s="22"/>
      <c r="W31" s="2"/>
      <c r="X31" s="2"/>
      <c r="Y31" s="2"/>
      <c r="Z31" s="2"/>
    </row>
    <row r="32" spans="1:26" ht="14.25" customHeight="1" x14ac:dyDescent="0.2">
      <c r="A32" s="2"/>
      <c r="B32" s="15">
        <v>1.095137988635364E-2</v>
      </c>
      <c r="C32" s="2"/>
      <c r="D32" s="2"/>
      <c r="E32" s="2">
        <v>10</v>
      </c>
      <c r="F32" s="24" t="s">
        <v>118</v>
      </c>
      <c r="G32" s="2" t="s">
        <v>91</v>
      </c>
      <c r="H32" s="25"/>
      <c r="I32" s="7">
        <v>1</v>
      </c>
      <c r="J32" s="2" t="s">
        <v>118</v>
      </c>
      <c r="K32" s="2"/>
      <c r="L32" s="14">
        <v>2754.465101471073</v>
      </c>
      <c r="M32" s="14">
        <v>2876.8619230876575</v>
      </c>
      <c r="N32" s="14">
        <v>2957.2012943324589</v>
      </c>
      <c r="O32" s="14">
        <v>3166.7568795545903</v>
      </c>
      <c r="P32" s="14">
        <v>3271.5692054156002</v>
      </c>
      <c r="Q32" s="14">
        <v>3366.3438321773756</v>
      </c>
      <c r="R32" s="14">
        <v>3515.2931103124042</v>
      </c>
      <c r="S32" s="14">
        <v>3578.8949584432321</v>
      </c>
      <c r="T32" s="14">
        <v>3653.3690304639535</v>
      </c>
      <c r="U32" s="14">
        <v>3599.1633660217262</v>
      </c>
      <c r="V32" s="14">
        <v>3473.1878364685608</v>
      </c>
      <c r="W32" s="2"/>
      <c r="X32" s="2"/>
      <c r="Y32" s="2"/>
      <c r="Z32" s="2"/>
    </row>
    <row r="33" spans="1:26" ht="14.25" customHeight="1" x14ac:dyDescent="0.2">
      <c r="A33" s="2"/>
      <c r="B33" s="15">
        <v>1.4190616177068809</v>
      </c>
      <c r="C33" s="2"/>
      <c r="D33" s="2"/>
      <c r="E33" s="2">
        <v>11</v>
      </c>
      <c r="F33" s="24" t="s">
        <v>119</v>
      </c>
      <c r="G33" s="2" t="s">
        <v>91</v>
      </c>
      <c r="H33" s="25"/>
      <c r="I33" s="7">
        <v>2</v>
      </c>
      <c r="J33" s="2" t="s">
        <v>119</v>
      </c>
      <c r="K33" s="2"/>
      <c r="L33" s="14">
        <v>-108.80840917327276</v>
      </c>
      <c r="M33" s="14">
        <v>22.525496606473641</v>
      </c>
      <c r="N33" s="14">
        <v>-45.315363912319754</v>
      </c>
      <c r="O33" s="14">
        <v>-27.939442342360163</v>
      </c>
      <c r="P33" s="14">
        <v>104.90729816395279</v>
      </c>
      <c r="Q33" s="14">
        <v>12.891944982681281</v>
      </c>
      <c r="R33" s="14">
        <v>37.634305365560209</v>
      </c>
      <c r="S33" s="14">
        <v>-25.520056013517632</v>
      </c>
      <c r="T33" s="14">
        <v>-12.476358472903339</v>
      </c>
      <c r="U33" s="14">
        <v>6.1753485057647026</v>
      </c>
      <c r="V33" s="14">
        <v>-51.869135118075391</v>
      </c>
      <c r="W33" s="2"/>
      <c r="X33" s="2"/>
      <c r="Y33" s="2"/>
      <c r="Z33" s="2"/>
    </row>
    <row r="34" spans="1:26" ht="14.25" customHeight="1" x14ac:dyDescent="0.2">
      <c r="A34" s="2"/>
      <c r="B34" s="15">
        <v>1.6828242662203508E-2</v>
      </c>
      <c r="C34" s="2"/>
      <c r="D34" s="2"/>
      <c r="E34" s="2">
        <v>12</v>
      </c>
      <c r="F34" s="24" t="s">
        <v>102</v>
      </c>
      <c r="G34" s="2" t="s">
        <v>91</v>
      </c>
      <c r="H34" s="25"/>
      <c r="I34" s="7">
        <v>3</v>
      </c>
      <c r="J34" s="2" t="s">
        <v>102</v>
      </c>
      <c r="K34" s="2"/>
      <c r="L34" s="14">
        <v>2645.6566922978004</v>
      </c>
      <c r="M34" s="14">
        <v>2899.387419694131</v>
      </c>
      <c r="N34" s="14">
        <v>2911.8859304201392</v>
      </c>
      <c r="O34" s="14">
        <v>3138.8174372122303</v>
      </c>
      <c r="P34" s="14">
        <v>3376.4765035795531</v>
      </c>
      <c r="Q34" s="14">
        <v>3379.2357771600568</v>
      </c>
      <c r="R34" s="14">
        <v>3552.9274156779643</v>
      </c>
      <c r="S34" s="14">
        <v>3553.3749024297144</v>
      </c>
      <c r="T34" s="14">
        <v>3640.8926719910501</v>
      </c>
      <c r="U34" s="14">
        <v>3605.338714527491</v>
      </c>
      <c r="V34" s="14">
        <v>3421.3187013504853</v>
      </c>
      <c r="W34" s="2"/>
      <c r="X34" s="2"/>
      <c r="Y34" s="2"/>
      <c r="Z34" s="2"/>
    </row>
    <row r="35" spans="1:26" ht="14.25" customHeight="1" x14ac:dyDescent="0.2">
      <c r="A35" s="2"/>
      <c r="B35" s="15">
        <v>0.15757480707847504</v>
      </c>
      <c r="C35" s="2"/>
      <c r="D35" s="2"/>
      <c r="E35" s="2">
        <v>13</v>
      </c>
      <c r="F35" s="24" t="s">
        <v>103</v>
      </c>
      <c r="G35" s="2" t="s">
        <v>91</v>
      </c>
      <c r="H35" s="25"/>
      <c r="I35" s="7">
        <v>4</v>
      </c>
      <c r="J35" s="2" t="s">
        <v>103</v>
      </c>
      <c r="K35" s="2"/>
      <c r="L35" s="14">
        <v>1671.0719654124919</v>
      </c>
      <c r="M35" s="14">
        <v>1626.0682952887596</v>
      </c>
      <c r="N35" s="14">
        <v>1637.1472370073338</v>
      </c>
      <c r="O35" s="14">
        <v>1197.0429507245021</v>
      </c>
      <c r="P35" s="14">
        <v>1131.5000626595047</v>
      </c>
      <c r="Q35" s="14">
        <v>1069.6016412034792</v>
      </c>
      <c r="R35" s="14">
        <v>1232.7208911587836</v>
      </c>
      <c r="S35" s="14">
        <v>1111.3551635105368</v>
      </c>
      <c r="T35" s="14">
        <v>1132.046657607415</v>
      </c>
      <c r="U35" s="14">
        <v>1272.9875273654957</v>
      </c>
      <c r="V35" s="14">
        <v>1302.2098752833488</v>
      </c>
      <c r="W35" s="2"/>
      <c r="X35" s="2"/>
      <c r="Y35" s="2"/>
      <c r="Z35" s="2"/>
    </row>
    <row r="36" spans="1:26" ht="14.25" customHeight="1" x14ac:dyDescent="0.2">
      <c r="A36" s="2"/>
      <c r="B36" s="15">
        <v>5.3024799639369791E-2</v>
      </c>
      <c r="C36" s="2"/>
      <c r="D36" s="2"/>
      <c r="E36" s="2">
        <v>14</v>
      </c>
      <c r="F36" s="24" t="s">
        <v>120</v>
      </c>
      <c r="G36" s="2" t="s">
        <v>91</v>
      </c>
      <c r="H36" s="25"/>
      <c r="I36" s="7">
        <v>5</v>
      </c>
      <c r="J36" s="2" t="s">
        <v>120</v>
      </c>
      <c r="K36" s="2"/>
      <c r="L36" s="14">
        <v>4316.7286577102923</v>
      </c>
      <c r="M36" s="14">
        <v>4525.4557149828906</v>
      </c>
      <c r="N36" s="14">
        <v>4549.033167427473</v>
      </c>
      <c r="O36" s="14">
        <v>4335.8603879367329</v>
      </c>
      <c r="P36" s="14">
        <v>4507.9765662390582</v>
      </c>
      <c r="Q36" s="14">
        <v>4448.837418363536</v>
      </c>
      <c r="R36" s="14">
        <v>4785.6483068367479</v>
      </c>
      <c r="S36" s="14">
        <v>4664.7300659402517</v>
      </c>
      <c r="T36" s="14">
        <v>4772.9393295984646</v>
      </c>
      <c r="U36" s="14">
        <v>4878.3262418929862</v>
      </c>
      <c r="V36" s="14">
        <v>4723.5285766338338</v>
      </c>
      <c r="W36" s="2"/>
      <c r="X36" s="2"/>
      <c r="Y36" s="2"/>
      <c r="Z36" s="2"/>
    </row>
    <row r="37" spans="1:26" ht="14.25" customHeight="1" x14ac:dyDescent="0.2">
      <c r="A37" s="2"/>
      <c r="B37" s="15">
        <v>-0.18732739696475365</v>
      </c>
      <c r="C37" s="2"/>
      <c r="D37" s="2"/>
      <c r="E37" s="2">
        <v>17</v>
      </c>
      <c r="F37" s="24" t="s">
        <v>121</v>
      </c>
      <c r="G37" s="2" t="s">
        <v>91</v>
      </c>
      <c r="H37" s="25"/>
      <c r="I37" s="7">
        <v>6</v>
      </c>
      <c r="J37" s="2" t="s">
        <v>121</v>
      </c>
      <c r="K37" s="2"/>
      <c r="L37" s="14">
        <v>2044.9447704384129</v>
      </c>
      <c r="M37" s="14">
        <v>2096.3685505525709</v>
      </c>
      <c r="N37" s="14">
        <v>2140.8662611860095</v>
      </c>
      <c r="O37" s="14">
        <v>2735.2961807841766</v>
      </c>
      <c r="P37" s="14">
        <v>2544.3805846292857</v>
      </c>
      <c r="Q37" s="14">
        <v>2479.2399364624448</v>
      </c>
      <c r="R37" s="14">
        <v>2018.7699849725204</v>
      </c>
      <c r="S37" s="14">
        <v>2257.4701032545681</v>
      </c>
      <c r="T37" s="14">
        <v>2284.6452200747262</v>
      </c>
      <c r="U37" s="14">
        <v>2137.7206026306944</v>
      </c>
      <c r="V37" s="14">
        <v>1326.9600715537156</v>
      </c>
      <c r="W37" s="2"/>
      <c r="X37" s="2"/>
      <c r="Y37" s="2"/>
      <c r="Z37" s="2"/>
    </row>
    <row r="38" spans="1:26" ht="14.25" customHeight="1" x14ac:dyDescent="0.2">
      <c r="A38" s="2"/>
      <c r="B38" s="15">
        <v>-2.5699114283743607E-2</v>
      </c>
      <c r="C38" s="2"/>
      <c r="D38" s="2"/>
      <c r="E38" s="2">
        <v>18</v>
      </c>
      <c r="F38" s="24" t="s">
        <v>122</v>
      </c>
      <c r="G38" s="2" t="s">
        <v>91</v>
      </c>
      <c r="H38" s="25"/>
      <c r="I38" s="7">
        <v>7</v>
      </c>
      <c r="J38" s="2" t="s">
        <v>122</v>
      </c>
      <c r="K38" s="2"/>
      <c r="L38" s="14">
        <v>460.66573688651079</v>
      </c>
      <c r="M38" s="14">
        <v>429.13749626735773</v>
      </c>
      <c r="N38" s="14">
        <v>382.27407424279517</v>
      </c>
      <c r="O38" s="14">
        <v>355.76764797400199</v>
      </c>
      <c r="P38" s="14">
        <v>348.38686768730651</v>
      </c>
      <c r="Q38" s="14">
        <v>331.6737462474382</v>
      </c>
      <c r="R38" s="14">
        <v>322.99565882546284</v>
      </c>
      <c r="S38" s="14">
        <v>332.58496595789683</v>
      </c>
      <c r="T38" s="14">
        <v>334.79464839495608</v>
      </c>
      <c r="U38" s="14">
        <v>325.96458294356682</v>
      </c>
      <c r="V38" s="14">
        <v>302.17665846495987</v>
      </c>
      <c r="W38" s="2"/>
      <c r="X38" s="2"/>
      <c r="Y38" s="2"/>
      <c r="Z38" s="2"/>
    </row>
    <row r="39" spans="1:26" ht="14.25" customHeight="1" x14ac:dyDescent="0.2">
      <c r="A39" s="2"/>
      <c r="B39" s="15">
        <v>-0.16802470595002061</v>
      </c>
      <c r="C39" s="2"/>
      <c r="D39" s="2"/>
      <c r="E39" s="2">
        <v>19</v>
      </c>
      <c r="F39" s="24" t="s">
        <v>123</v>
      </c>
      <c r="G39" s="2" t="s">
        <v>91</v>
      </c>
      <c r="H39" s="25"/>
      <c r="I39" s="7">
        <v>8</v>
      </c>
      <c r="J39" s="2" t="s">
        <v>123</v>
      </c>
      <c r="K39" s="2"/>
      <c r="L39" s="14">
        <v>2505.6105073249237</v>
      </c>
      <c r="M39" s="14">
        <v>2525.5060468199285</v>
      </c>
      <c r="N39" s="14">
        <v>2523.1403354288045</v>
      </c>
      <c r="O39" s="14">
        <v>3091.0638287581787</v>
      </c>
      <c r="P39" s="14">
        <v>2892.7674523165924</v>
      </c>
      <c r="Q39" s="14">
        <v>2810.9136827098828</v>
      </c>
      <c r="R39" s="14">
        <v>2341.7656437979831</v>
      </c>
      <c r="S39" s="14">
        <v>2590.0550692124648</v>
      </c>
      <c r="T39" s="14">
        <v>2619.4398684696826</v>
      </c>
      <c r="U39" s="14">
        <v>2463.6851855742611</v>
      </c>
      <c r="V39" s="14">
        <v>1629.1367300186755</v>
      </c>
      <c r="W39" s="2"/>
      <c r="X39" s="2"/>
      <c r="Y39" s="2"/>
      <c r="Z39" s="2"/>
    </row>
    <row r="40" spans="1:26" ht="14.25" customHeight="1" x14ac:dyDescent="0.2">
      <c r="A40" s="2"/>
      <c r="B40" s="15">
        <v>-2.2489595238123328E-2</v>
      </c>
      <c r="C40" s="2"/>
      <c r="D40" s="2"/>
      <c r="E40" s="2">
        <v>20</v>
      </c>
      <c r="F40" s="24" t="s">
        <v>124</v>
      </c>
      <c r="G40" s="2" t="s">
        <v>91</v>
      </c>
      <c r="H40" s="25"/>
      <c r="I40" s="7">
        <v>9</v>
      </c>
      <c r="J40" s="2" t="s">
        <v>124</v>
      </c>
      <c r="K40" s="2"/>
      <c r="L40" s="14">
        <v>1204.2688776796736</v>
      </c>
      <c r="M40" s="14">
        <v>1501.9154240504074</v>
      </c>
      <c r="N40" s="14">
        <v>1322.2474309024196</v>
      </c>
      <c r="O40" s="14">
        <v>1729.5896717230198</v>
      </c>
      <c r="P40" s="14">
        <v>1066.5002864179742</v>
      </c>
      <c r="Q40" s="14">
        <v>1091.4066671231558</v>
      </c>
      <c r="R40" s="14">
        <v>1073.1037320693599</v>
      </c>
      <c r="S40" s="14">
        <v>1043.8975982313896</v>
      </c>
      <c r="T40" s="14">
        <v>1090.2896796781149</v>
      </c>
      <c r="U40" s="14">
        <v>866.65898744352842</v>
      </c>
      <c r="V40" s="14">
        <v>899.56606164915445</v>
      </c>
      <c r="W40" s="2"/>
      <c r="X40" s="2"/>
      <c r="Y40" s="2"/>
      <c r="Z40" s="2"/>
    </row>
    <row r="41" spans="1:26" ht="14.25" customHeight="1" x14ac:dyDescent="0.2">
      <c r="A41" s="2"/>
      <c r="B41" s="15">
        <v>-5.1461870834889725</v>
      </c>
      <c r="C41" s="2"/>
      <c r="D41" s="2"/>
      <c r="E41" s="2">
        <v>21</v>
      </c>
      <c r="F41" s="24" t="s">
        <v>115</v>
      </c>
      <c r="G41" s="2" t="s">
        <v>91</v>
      </c>
      <c r="H41" s="25"/>
      <c r="I41" s="7">
        <v>10</v>
      </c>
      <c r="J41" s="2" t="s">
        <v>115</v>
      </c>
      <c r="K41" s="2"/>
      <c r="L41" s="14">
        <v>392.21179334999999</v>
      </c>
      <c r="M41" s="14">
        <v>267.10657949</v>
      </c>
      <c r="N41" s="14">
        <v>270.09554818000004</v>
      </c>
      <c r="O41" s="14">
        <v>-936.3599999999999</v>
      </c>
      <c r="P41" s="14">
        <v>-134.32999999999998</v>
      </c>
      <c r="Q41" s="14">
        <v>-112.57</v>
      </c>
      <c r="R41" s="14">
        <v>581.96</v>
      </c>
      <c r="S41" s="14">
        <v>265.73</v>
      </c>
      <c r="T41" s="14">
        <v>83.029999999999987</v>
      </c>
      <c r="U41" s="14">
        <v>408.21999999999997</v>
      </c>
      <c r="V41" s="14">
        <v>873.91000000000008</v>
      </c>
      <c r="W41" s="2"/>
      <c r="X41" s="2"/>
      <c r="Y41" s="2"/>
      <c r="Z41" s="2"/>
    </row>
    <row r="42" spans="1:26" ht="14.25" customHeight="1" x14ac:dyDescent="0.2">
      <c r="A42" s="2"/>
      <c r="B42" s="15">
        <v>-0.34576969046241912</v>
      </c>
      <c r="C42" s="2"/>
      <c r="D42" s="2"/>
      <c r="E42" s="2">
        <v>22</v>
      </c>
      <c r="F42" s="24" t="s">
        <v>116</v>
      </c>
      <c r="G42" s="2" t="s">
        <v>91</v>
      </c>
      <c r="H42" s="25"/>
      <c r="I42" s="7">
        <v>11</v>
      </c>
      <c r="J42" s="2" t="s">
        <v>116</v>
      </c>
      <c r="K42" s="2"/>
      <c r="L42" s="14">
        <v>79.150502504475867</v>
      </c>
      <c r="M42" s="14">
        <v>480.78649740721318</v>
      </c>
      <c r="N42" s="14">
        <v>569.18328835170644</v>
      </c>
      <c r="O42" s="14">
        <v>629.45035188500765</v>
      </c>
      <c r="P42" s="14">
        <v>601.13204687360803</v>
      </c>
      <c r="Q42" s="14">
        <v>579.55029563183905</v>
      </c>
      <c r="R42" s="14">
        <v>394.85982464640819</v>
      </c>
      <c r="S42" s="14">
        <v>378.5560927022172</v>
      </c>
      <c r="T42" s="14">
        <v>656.2262881272253</v>
      </c>
      <c r="U42" s="14">
        <v>605.40528481783031</v>
      </c>
      <c r="V42" s="14">
        <v>254.95297174224385</v>
      </c>
      <c r="W42" s="2"/>
      <c r="X42" s="2"/>
      <c r="Y42" s="2"/>
      <c r="Z42" s="2"/>
    </row>
    <row r="43" spans="1:26" ht="14.25" customHeight="1" x14ac:dyDescent="0.2">
      <c r="A43" s="2"/>
      <c r="B43" s="15">
        <v>-6.9624773566635545E-3</v>
      </c>
      <c r="C43" s="2"/>
      <c r="D43" s="2"/>
      <c r="E43" s="2">
        <v>23</v>
      </c>
      <c r="F43" s="24" t="s">
        <v>84</v>
      </c>
      <c r="G43" s="2" t="s">
        <v>91</v>
      </c>
      <c r="H43" s="25"/>
      <c r="I43" s="7">
        <v>12</v>
      </c>
      <c r="J43" s="2" t="s">
        <v>84</v>
      </c>
      <c r="K43" s="2"/>
      <c r="L43" s="14">
        <v>4181.2416808590733</v>
      </c>
      <c r="M43" s="14">
        <v>4775.3145477675489</v>
      </c>
      <c r="N43" s="14">
        <v>4684.6666028629306</v>
      </c>
      <c r="O43" s="14">
        <v>4513.7438523662067</v>
      </c>
      <c r="P43" s="14">
        <v>4426.0697856081752</v>
      </c>
      <c r="Q43" s="14">
        <v>4369.3006454648776</v>
      </c>
      <c r="R43" s="14">
        <v>4391.6892005137515</v>
      </c>
      <c r="S43" s="14">
        <v>4278.2387601460714</v>
      </c>
      <c r="T43" s="14">
        <v>4448.9858362750228</v>
      </c>
      <c r="U43" s="14">
        <v>4343.9694578356193</v>
      </c>
      <c r="V43" s="14">
        <v>3657.5657634100735</v>
      </c>
      <c r="W43" s="2"/>
      <c r="X43" s="2"/>
      <c r="Y43" s="2"/>
      <c r="Z43" s="2"/>
    </row>
    <row r="44" spans="1:26" ht="14.25" customHeight="1" x14ac:dyDescent="0.2">
      <c r="A44" s="2"/>
      <c r="B44" s="15">
        <v>4.3920645375496967</v>
      </c>
      <c r="C44" s="2"/>
      <c r="D44" s="2"/>
      <c r="E44" s="2">
        <v>24</v>
      </c>
      <c r="F44" s="24" t="s">
        <v>125</v>
      </c>
      <c r="G44" s="2" t="s">
        <v>91</v>
      </c>
      <c r="H44" s="25"/>
      <c r="I44" s="7">
        <v>13</v>
      </c>
      <c r="J44" s="2" t="s">
        <v>125</v>
      </c>
      <c r="K44" s="2"/>
      <c r="L44" s="14">
        <v>135.48697685121897</v>
      </c>
      <c r="M44" s="14">
        <v>-249.85883278465826</v>
      </c>
      <c r="N44" s="14">
        <v>-135.63343543545761</v>
      </c>
      <c r="O44" s="14">
        <v>-177.88346442947386</v>
      </c>
      <c r="P44" s="14">
        <v>81.906780630883077</v>
      </c>
      <c r="Q44" s="14">
        <v>79.536772898658455</v>
      </c>
      <c r="R44" s="14">
        <v>393.95910632299638</v>
      </c>
      <c r="S44" s="14">
        <v>386.49130579418033</v>
      </c>
      <c r="T44" s="14">
        <v>323.95349332344176</v>
      </c>
      <c r="U44" s="14">
        <v>534.35678405736689</v>
      </c>
      <c r="V44" s="14">
        <v>1065.9628132237603</v>
      </c>
      <c r="W44" s="2"/>
      <c r="X44" s="2"/>
      <c r="Y44" s="2"/>
      <c r="Z44" s="2"/>
    </row>
    <row r="45" spans="1:26" ht="14.25" customHeight="1" x14ac:dyDescent="0.2">
      <c r="A45" s="2"/>
      <c r="B45" s="15">
        <v>5.3024799639369791E-2</v>
      </c>
      <c r="C45" s="2"/>
      <c r="D45" s="2"/>
      <c r="E45" s="2">
        <v>25</v>
      </c>
      <c r="F45" s="24" t="s">
        <v>126</v>
      </c>
      <c r="G45" s="2" t="s">
        <v>91</v>
      </c>
      <c r="H45" s="25"/>
      <c r="I45" s="7">
        <v>14</v>
      </c>
      <c r="J45" s="2" t="s">
        <v>126</v>
      </c>
      <c r="K45" s="2"/>
      <c r="L45" s="14">
        <v>4316.7286577102923</v>
      </c>
      <c r="M45" s="14">
        <v>4525.4557149828906</v>
      </c>
      <c r="N45" s="14">
        <v>4549.033167427473</v>
      </c>
      <c r="O45" s="14">
        <v>4335.8603879367329</v>
      </c>
      <c r="P45" s="14">
        <v>4507.9765662390582</v>
      </c>
      <c r="Q45" s="14">
        <v>4448.837418363536</v>
      </c>
      <c r="R45" s="14">
        <v>4785.6483068367479</v>
      </c>
      <c r="S45" s="14">
        <v>4664.7300659402517</v>
      </c>
      <c r="T45" s="14">
        <v>4772.9393295984646</v>
      </c>
      <c r="U45" s="14">
        <v>4878.3262418929862</v>
      </c>
      <c r="V45" s="14">
        <v>4723.5285766338338</v>
      </c>
      <c r="W45" s="2"/>
      <c r="X45" s="2"/>
      <c r="Y45" s="2"/>
      <c r="Z45" s="2"/>
    </row>
    <row r="46" spans="1:26" ht="14.25" customHeight="1" x14ac:dyDescent="0.2">
      <c r="A46" s="2"/>
      <c r="B46" s="22" t="s">
        <v>82</v>
      </c>
      <c r="C46" s="22"/>
      <c r="D46" s="22"/>
      <c r="E46" s="22"/>
      <c r="F46" s="23" t="s">
        <v>86</v>
      </c>
      <c r="G46" s="22"/>
      <c r="H46" s="23"/>
      <c r="I46" s="22"/>
      <c r="J46" s="22"/>
      <c r="K46" s="22"/>
      <c r="L46" s="22"/>
      <c r="M46" s="22"/>
      <c r="N46" s="22"/>
      <c r="O46" s="22"/>
      <c r="P46" s="22"/>
      <c r="Q46" s="22"/>
      <c r="R46" s="22"/>
      <c r="S46" s="22"/>
      <c r="T46" s="22"/>
      <c r="U46" s="22"/>
      <c r="V46" s="22"/>
      <c r="W46" s="2"/>
      <c r="X46" s="2"/>
      <c r="Y46" s="2"/>
      <c r="Z46" s="2"/>
    </row>
    <row r="47" spans="1:26" ht="14.25" customHeight="1" x14ac:dyDescent="0.2">
      <c r="A47" s="2"/>
      <c r="B47" s="15">
        <v>-0.2382439479202052</v>
      </c>
      <c r="C47" s="2"/>
      <c r="D47" s="2"/>
      <c r="E47" s="2">
        <v>9</v>
      </c>
      <c r="F47" s="24" t="s">
        <v>95</v>
      </c>
      <c r="G47" s="2" t="s">
        <v>106</v>
      </c>
      <c r="H47" s="25"/>
      <c r="I47" s="7"/>
      <c r="J47" s="2" t="s">
        <v>95</v>
      </c>
      <c r="K47" s="2"/>
      <c r="L47" s="14">
        <v>661.65670656183181</v>
      </c>
      <c r="M47" s="14">
        <v>619.31126175185261</v>
      </c>
      <c r="N47" s="14">
        <v>595.16753270612003</v>
      </c>
      <c r="O47" s="14">
        <v>617.42978121961733</v>
      </c>
      <c r="P47" s="14">
        <v>627.49133060767122</v>
      </c>
      <c r="Q47" s="14">
        <v>662.29704032189329</v>
      </c>
      <c r="R47" s="14">
        <v>504.50877873973809</v>
      </c>
      <c r="S47" s="14">
        <v>601.90119398280206</v>
      </c>
      <c r="T47" s="14">
        <v>598.00563827814119</v>
      </c>
      <c r="U47" s="14">
        <v>544.62566415173626</v>
      </c>
      <c r="V47" s="14">
        <v>315.92637130472451</v>
      </c>
      <c r="W47" s="2"/>
      <c r="X47" s="2"/>
      <c r="Y47" s="2"/>
      <c r="Z47" s="2"/>
    </row>
    <row r="48" spans="1:26" ht="14.25" customHeight="1" x14ac:dyDescent="0.2">
      <c r="A48" s="2"/>
      <c r="B48" s="15">
        <v>0.13142124586492598</v>
      </c>
      <c r="C48" s="2"/>
      <c r="D48" s="2"/>
      <c r="E48" s="2">
        <v>10</v>
      </c>
      <c r="F48" s="24" t="s">
        <v>127</v>
      </c>
      <c r="G48" s="2" t="s">
        <v>106</v>
      </c>
      <c r="H48" s="25"/>
      <c r="I48" s="7"/>
      <c r="J48" s="2" t="s">
        <v>127</v>
      </c>
      <c r="K48" s="2"/>
      <c r="L48" s="14">
        <v>26.473250137262077</v>
      </c>
      <c r="M48" s="14">
        <v>24.20401820255767</v>
      </c>
      <c r="N48" s="14">
        <v>26.14634799399116</v>
      </c>
      <c r="O48" s="14">
        <v>23.331891202885004</v>
      </c>
      <c r="P48" s="14">
        <v>21.849328195230392</v>
      </c>
      <c r="Q48" s="14">
        <v>23.173513572089732</v>
      </c>
      <c r="R48" s="14">
        <v>26.219005596801534</v>
      </c>
      <c r="S48" s="14">
        <v>28.066187614775341</v>
      </c>
      <c r="T48" s="14">
        <v>25.389562640784618</v>
      </c>
      <c r="U48" s="14">
        <v>23.791199898743386</v>
      </c>
      <c r="V48" s="14">
        <v>16.824540708264678</v>
      </c>
      <c r="W48" s="2"/>
      <c r="X48" s="2"/>
      <c r="Y48" s="2"/>
      <c r="Z48" s="2"/>
    </row>
    <row r="49" spans="1:26" ht="14.25" customHeight="1" x14ac:dyDescent="0.2">
      <c r="A49" s="2"/>
      <c r="B49" s="15">
        <v>-2.4190932160208289E-2</v>
      </c>
      <c r="C49" s="2"/>
      <c r="D49" s="2"/>
      <c r="E49" s="2">
        <v>11</v>
      </c>
      <c r="F49" s="24" t="s">
        <v>128</v>
      </c>
      <c r="G49" s="2" t="s">
        <v>106</v>
      </c>
      <c r="H49" s="25"/>
      <c r="I49" s="7"/>
      <c r="J49" s="2" t="s">
        <v>128</v>
      </c>
      <c r="K49" s="2"/>
      <c r="L49" s="14">
        <v>0</v>
      </c>
      <c r="M49" s="14">
        <v>0</v>
      </c>
      <c r="N49" s="14">
        <v>0</v>
      </c>
      <c r="O49" s="14">
        <v>0</v>
      </c>
      <c r="P49" s="14">
        <v>9.1224999999999987</v>
      </c>
      <c r="Q49" s="14">
        <v>10.66085</v>
      </c>
      <c r="R49" s="14">
        <v>10.471097299999997</v>
      </c>
      <c r="S49" s="14">
        <v>11.181414629999999</v>
      </c>
      <c r="T49" s="14">
        <v>9.6047718610000015</v>
      </c>
      <c r="U49" s="14">
        <v>7.8870487193700001</v>
      </c>
      <c r="V49" s="14">
        <v>4.2723289511385003</v>
      </c>
      <c r="W49" s="2"/>
      <c r="X49" s="2"/>
      <c r="Y49" s="2"/>
      <c r="Z49" s="2"/>
    </row>
    <row r="50" spans="1:26" ht="14.25" customHeight="1" x14ac:dyDescent="0.2">
      <c r="A50" s="2"/>
      <c r="B50" s="15">
        <v>-0.16597694754447823</v>
      </c>
      <c r="C50" s="2"/>
      <c r="D50" s="2"/>
      <c r="E50" s="2">
        <v>12</v>
      </c>
      <c r="F50" s="24" t="s">
        <v>129</v>
      </c>
      <c r="G50" s="2" t="s">
        <v>106</v>
      </c>
      <c r="H50" s="25"/>
      <c r="I50" s="7"/>
      <c r="J50" s="2" t="s">
        <v>129</v>
      </c>
      <c r="K50" s="2"/>
      <c r="L50" s="14">
        <v>492.68569929718961</v>
      </c>
      <c r="M50" s="14">
        <v>606.55146653525105</v>
      </c>
      <c r="N50" s="14">
        <v>654.20748702521632</v>
      </c>
      <c r="O50" s="14">
        <v>1031.3078753841869</v>
      </c>
      <c r="P50" s="14">
        <v>875.27560505670954</v>
      </c>
      <c r="Q50" s="14">
        <v>825.85011885394874</v>
      </c>
      <c r="R50" s="14">
        <v>692.86245686565189</v>
      </c>
      <c r="S50" s="14">
        <v>715.71750772348526</v>
      </c>
      <c r="T50" s="14">
        <v>742.9633376077104</v>
      </c>
      <c r="U50" s="14">
        <v>681.78802681909156</v>
      </c>
      <c r="V50" s="14">
        <v>433.28282834761234</v>
      </c>
      <c r="W50" s="2"/>
      <c r="X50" s="2"/>
      <c r="Y50" s="2"/>
      <c r="Z50" s="2"/>
    </row>
    <row r="51" spans="1:26" ht="14.25" customHeight="1" x14ac:dyDescent="0.2">
      <c r="A51" s="2"/>
      <c r="B51" s="15">
        <v>-0.16509528931521322</v>
      </c>
      <c r="C51" s="2"/>
      <c r="D51" s="2"/>
      <c r="E51" s="2">
        <v>13</v>
      </c>
      <c r="F51" s="24" t="s">
        <v>97</v>
      </c>
      <c r="G51" s="2" t="s">
        <v>106</v>
      </c>
      <c r="H51" s="25"/>
      <c r="I51" s="7"/>
      <c r="J51" s="2" t="s">
        <v>97</v>
      </c>
      <c r="K51" s="2"/>
      <c r="L51" s="14">
        <v>461.94805385360314</v>
      </c>
      <c r="M51" s="14">
        <v>557.17953512455631</v>
      </c>
      <c r="N51" s="14">
        <v>599.35801637019154</v>
      </c>
      <c r="O51" s="14">
        <v>938.79550356213849</v>
      </c>
      <c r="P51" s="14">
        <v>806.83356824988664</v>
      </c>
      <c r="Q51" s="14">
        <v>767.44614220395886</v>
      </c>
      <c r="R51" s="14">
        <v>644.81647597606843</v>
      </c>
      <c r="S51" s="14">
        <v>665.16699308736031</v>
      </c>
      <c r="T51" s="14">
        <v>686.31230692541044</v>
      </c>
      <c r="U51" s="14">
        <v>638.00704596565402</v>
      </c>
      <c r="V51" s="14">
        <v>413.77982834761235</v>
      </c>
      <c r="W51" s="2"/>
      <c r="X51" s="2"/>
      <c r="Y51" s="2"/>
      <c r="Z51" s="2"/>
    </row>
    <row r="52" spans="1:26" ht="14.25" customHeight="1" x14ac:dyDescent="0.2">
      <c r="A52" s="2"/>
      <c r="B52" s="15">
        <v>-0.1932805751893607</v>
      </c>
      <c r="C52" s="2"/>
      <c r="D52" s="2"/>
      <c r="E52" s="2">
        <v>14</v>
      </c>
      <c r="F52" s="24" t="s">
        <v>130</v>
      </c>
      <c r="G52" s="2" t="s">
        <v>106</v>
      </c>
      <c r="H52" s="25"/>
      <c r="I52" s="7"/>
      <c r="J52" s="2" t="s">
        <v>130</v>
      </c>
      <c r="K52" s="2"/>
      <c r="L52" s="14">
        <v>22.997214503944171</v>
      </c>
      <c r="M52" s="14">
        <v>42.2651016993007</v>
      </c>
      <c r="N52" s="14">
        <v>47.638410492700736</v>
      </c>
      <c r="O52" s="14">
        <v>82.606999999999999</v>
      </c>
      <c r="P52" s="14">
        <v>60.042000000000002</v>
      </c>
      <c r="Q52" s="14">
        <v>51.356999999999999</v>
      </c>
      <c r="R52" s="14">
        <v>41.4306895</v>
      </c>
      <c r="S52" s="14">
        <v>44.273460807999996</v>
      </c>
      <c r="T52" s="14">
        <v>50.641030682299998</v>
      </c>
      <c r="U52" s="14">
        <v>38.3409808534375</v>
      </c>
      <c r="V52" s="14">
        <v>15.363</v>
      </c>
      <c r="W52" s="2"/>
      <c r="X52" s="2"/>
      <c r="Y52" s="2"/>
      <c r="Z52" s="2"/>
    </row>
    <row r="53" spans="1:26" ht="14.25" customHeight="1" x14ac:dyDescent="0.2">
      <c r="A53" s="2"/>
      <c r="B53" s="15">
        <v>-6.1258222050018851E-2</v>
      </c>
      <c r="C53" s="2"/>
      <c r="D53" s="2"/>
      <c r="E53" s="2">
        <v>15</v>
      </c>
      <c r="F53" s="24" t="s">
        <v>131</v>
      </c>
      <c r="G53" s="2" t="s">
        <v>106</v>
      </c>
      <c r="H53" s="25"/>
      <c r="I53" s="7"/>
      <c r="J53" s="2" t="s">
        <v>131</v>
      </c>
      <c r="K53" s="2"/>
      <c r="L53" s="14">
        <v>7.7404309396422821</v>
      </c>
      <c r="M53" s="14">
        <v>7.1068297113940879</v>
      </c>
      <c r="N53" s="14">
        <v>7.2110601623241122</v>
      </c>
      <c r="O53" s="14">
        <v>9.9053718220484459</v>
      </c>
      <c r="P53" s="14">
        <v>8.4000368068228557</v>
      </c>
      <c r="Q53" s="14">
        <v>7.0469766499898707</v>
      </c>
      <c r="R53" s="14">
        <v>6.6152913895834935</v>
      </c>
      <c r="S53" s="14">
        <v>6.2770538281249992</v>
      </c>
      <c r="T53" s="14">
        <v>6.01</v>
      </c>
      <c r="U53" s="14">
        <v>5.44</v>
      </c>
      <c r="V53" s="14">
        <v>4.1400000000000006</v>
      </c>
      <c r="W53" s="2"/>
      <c r="X53" s="2"/>
      <c r="Y53" s="2"/>
      <c r="Z53" s="2"/>
    </row>
    <row r="54" spans="1:26" ht="14.25" customHeight="1" x14ac:dyDescent="0.2">
      <c r="A54" s="2"/>
      <c r="B54" s="15">
        <v>3.0558023437769588E-2</v>
      </c>
      <c r="C54" s="2"/>
      <c r="D54" s="2"/>
      <c r="E54" s="2">
        <v>16</v>
      </c>
      <c r="F54" s="24" t="s">
        <v>132</v>
      </c>
      <c r="G54" s="2" t="s">
        <v>106</v>
      </c>
      <c r="H54" s="25"/>
      <c r="I54" s="7"/>
      <c r="J54" s="2" t="s">
        <v>132</v>
      </c>
      <c r="K54" s="2"/>
      <c r="L54" s="14">
        <v>20.752929448639424</v>
      </c>
      <c r="M54" s="14">
        <v>15.925840909298252</v>
      </c>
      <c r="N54" s="14">
        <v>16.111873862644646</v>
      </c>
      <c r="O54" s="14">
        <v>16.952167236713521</v>
      </c>
      <c r="P54" s="14">
        <v>16.449725311152172</v>
      </c>
      <c r="Q54" s="14">
        <v>16.50694112367712</v>
      </c>
      <c r="R54" s="14">
        <v>16.926071909073691</v>
      </c>
      <c r="S54" s="14">
        <v>16.615226784168982</v>
      </c>
      <c r="T54" s="14">
        <v>16.454580736898361</v>
      </c>
      <c r="U54" s="14">
        <v>17.003901884581232</v>
      </c>
      <c r="V54" s="14">
        <v>13.836298896407367</v>
      </c>
      <c r="W54" s="2"/>
      <c r="X54" s="2"/>
      <c r="Y54" s="2"/>
      <c r="Z54" s="2"/>
    </row>
    <row r="55" spans="1:26" ht="14.25" customHeight="1" x14ac:dyDescent="0.2">
      <c r="A55" s="2"/>
      <c r="B55" s="15">
        <v>-1.3675348734076831E-2</v>
      </c>
      <c r="C55" s="2"/>
      <c r="D55" s="2"/>
      <c r="E55" s="2">
        <v>17</v>
      </c>
      <c r="F55" s="24" t="s">
        <v>133</v>
      </c>
      <c r="G55" s="2" t="s">
        <v>106</v>
      </c>
      <c r="H55" s="25"/>
      <c r="I55" s="7"/>
      <c r="J55" s="2" t="s">
        <v>133</v>
      </c>
      <c r="K55" s="2"/>
      <c r="L55" s="14">
        <v>33.402897766679018</v>
      </c>
      <c r="M55" s="14">
        <v>33.388808682277947</v>
      </c>
      <c r="N55" s="14">
        <v>35.220113652666747</v>
      </c>
      <c r="O55" s="14">
        <v>41.173682035880191</v>
      </c>
      <c r="P55" s="14">
        <v>36.482704848543065</v>
      </c>
      <c r="Q55" s="14">
        <v>38.89268807259846</v>
      </c>
      <c r="R55" s="14">
        <v>38.360817000000004</v>
      </c>
      <c r="S55" s="14">
        <v>38.559016057500003</v>
      </c>
      <c r="T55" s="14">
        <v>41.885188294046259</v>
      </c>
      <c r="U55" s="14">
        <v>40.3800312362442</v>
      </c>
      <c r="V55" s="14">
        <v>20.864946879139097</v>
      </c>
      <c r="W55" s="2"/>
      <c r="X55" s="2"/>
      <c r="Y55" s="2"/>
      <c r="Z55" s="2"/>
    </row>
    <row r="56" spans="1:26" ht="14.25" customHeight="1" x14ac:dyDescent="0.2">
      <c r="A56" s="2"/>
      <c r="B56" s="15">
        <v>-7.4653349480151454E-2</v>
      </c>
      <c r="C56" s="2"/>
      <c r="D56" s="2"/>
      <c r="E56" s="2">
        <v>18</v>
      </c>
      <c r="F56" s="24" t="s">
        <v>134</v>
      </c>
      <c r="G56" s="2" t="s">
        <v>106</v>
      </c>
      <c r="H56" s="25"/>
      <c r="I56" s="7"/>
      <c r="J56" s="2" t="s">
        <v>134</v>
      </c>
      <c r="K56" s="2"/>
      <c r="L56" s="14">
        <v>11.497740804892738</v>
      </c>
      <c r="M56" s="14">
        <v>10.640686747291639</v>
      </c>
      <c r="N56" s="14">
        <v>12.960855482703284</v>
      </c>
      <c r="O56" s="14">
        <v>18.323186416656945</v>
      </c>
      <c r="P56" s="14">
        <v>18.626594741350655</v>
      </c>
      <c r="Q56" s="14">
        <v>15.311181570359977</v>
      </c>
      <c r="R56" s="14">
        <v>14.168150581633842</v>
      </c>
      <c r="S56" s="14">
        <v>13.301658012577734</v>
      </c>
      <c r="T56" s="14">
        <v>12.919999999999998</v>
      </c>
      <c r="U56" s="14">
        <v>12.21</v>
      </c>
      <c r="V56" s="14">
        <v>9.1615000000000002</v>
      </c>
      <c r="W56" s="2"/>
      <c r="X56" s="2"/>
      <c r="Y56" s="2"/>
      <c r="Z56" s="2"/>
    </row>
    <row r="57" spans="1:26" ht="14.25" customHeight="1" x14ac:dyDescent="0.2">
      <c r="A57" s="2"/>
      <c r="B57" s="15">
        <v>-4.702680287296146E-3</v>
      </c>
      <c r="C57" s="2"/>
      <c r="D57" s="2"/>
      <c r="E57" s="2">
        <v>19</v>
      </c>
      <c r="F57" s="24" t="s">
        <v>135</v>
      </c>
      <c r="G57" s="2" t="s">
        <v>106</v>
      </c>
      <c r="H57" s="25"/>
      <c r="I57" s="7"/>
      <c r="J57" s="2" t="s">
        <v>135</v>
      </c>
      <c r="K57" s="2"/>
      <c r="L57" s="14">
        <v>8.5376019642345025</v>
      </c>
      <c r="M57" s="14">
        <v>8.8677792080862776</v>
      </c>
      <c r="N57" s="14">
        <v>9.6761052951487105</v>
      </c>
      <c r="O57" s="14">
        <v>14.349940925318117</v>
      </c>
      <c r="P57" s="14">
        <v>14.007963965811756</v>
      </c>
      <c r="Q57" s="14">
        <v>12.158451816630372</v>
      </c>
      <c r="R57" s="14">
        <v>12.101274504948265</v>
      </c>
      <c r="S57" s="14">
        <v>11.817428470359133</v>
      </c>
      <c r="T57" s="14">
        <v>11.519375</v>
      </c>
      <c r="U57" s="14">
        <v>10.540000000000001</v>
      </c>
      <c r="V57" s="14">
        <v>5.6979999999999995</v>
      </c>
      <c r="W57" s="2"/>
      <c r="X57" s="2"/>
      <c r="Y57" s="2"/>
      <c r="Z57" s="2"/>
    </row>
    <row r="58" spans="1:26" ht="14.25" customHeight="1" x14ac:dyDescent="0.2">
      <c r="A58" s="2"/>
      <c r="B58" s="15">
        <v>-7.4331419366961193E-2</v>
      </c>
      <c r="C58" s="2"/>
      <c r="D58" s="2"/>
      <c r="E58" s="2">
        <v>20</v>
      </c>
      <c r="F58" s="24" t="s">
        <v>136</v>
      </c>
      <c r="G58" s="2" t="s">
        <v>106</v>
      </c>
      <c r="H58" s="25"/>
      <c r="I58" s="7"/>
      <c r="J58" s="2" t="s">
        <v>136</v>
      </c>
      <c r="K58" s="2"/>
      <c r="L58" s="14">
        <v>17.844291853733459</v>
      </c>
      <c r="M58" s="14">
        <v>18.630854066985648</v>
      </c>
      <c r="N58" s="14">
        <v>16.615126842350744</v>
      </c>
      <c r="O58" s="14">
        <v>22.903835937499998</v>
      </c>
      <c r="P58" s="14">
        <v>22.933124999999997</v>
      </c>
      <c r="Q58" s="14">
        <v>25.605</v>
      </c>
      <c r="R58" s="14">
        <v>24.070499999999999</v>
      </c>
      <c r="S58" s="14">
        <v>22.667625000000001</v>
      </c>
      <c r="T58" s="14">
        <v>21.704333999999999</v>
      </c>
      <c r="U58" s="14">
        <v>19.46</v>
      </c>
      <c r="V58" s="14">
        <v>16.375</v>
      </c>
      <c r="W58" s="2"/>
      <c r="X58" s="2"/>
      <c r="Y58" s="2"/>
      <c r="Z58" s="2"/>
    </row>
    <row r="59" spans="1:26" ht="14.25" customHeight="1" x14ac:dyDescent="0.2">
      <c r="A59" s="2"/>
      <c r="B59" s="15">
        <v>-3.1077501669396934E-2</v>
      </c>
      <c r="C59" s="2"/>
      <c r="D59" s="2"/>
      <c r="E59" s="2">
        <v>21</v>
      </c>
      <c r="F59" s="24" t="s">
        <v>137</v>
      </c>
      <c r="G59" s="2" t="s">
        <v>106</v>
      </c>
      <c r="H59" s="25"/>
      <c r="I59" s="7"/>
      <c r="J59" s="2" t="s">
        <v>137</v>
      </c>
      <c r="K59" s="2"/>
      <c r="L59" s="14">
        <v>7.0600656847133765</v>
      </c>
      <c r="M59" s="14">
        <v>6.9248076923076916</v>
      </c>
      <c r="N59" s="14">
        <v>9.1488372093023251</v>
      </c>
      <c r="O59" s="14">
        <v>14.874625</v>
      </c>
      <c r="P59" s="14">
        <v>12.369</v>
      </c>
      <c r="Q59" s="14">
        <v>12.227640075</v>
      </c>
      <c r="R59" s="14">
        <v>11.847635570156402</v>
      </c>
      <c r="S59" s="14">
        <v>11.441273145528369</v>
      </c>
      <c r="T59" s="14">
        <v>12.093805228164143</v>
      </c>
      <c r="U59" s="14">
        <v>11.093788405228159</v>
      </c>
      <c r="V59" s="14">
        <v>5.8458497607075923</v>
      </c>
      <c r="W59" s="2"/>
      <c r="X59" s="2"/>
      <c r="Y59" s="2"/>
      <c r="Z59" s="2"/>
    </row>
    <row r="60" spans="1:26" ht="14.25" customHeight="1" x14ac:dyDescent="0.2">
      <c r="A60" s="2"/>
      <c r="B60" s="15">
        <v>-1.3992155804808615E-2</v>
      </c>
      <c r="C60" s="2"/>
      <c r="D60" s="2"/>
      <c r="E60" s="2">
        <v>22</v>
      </c>
      <c r="F60" s="24" t="s">
        <v>138</v>
      </c>
      <c r="G60" s="2" t="s">
        <v>106</v>
      </c>
      <c r="H60" s="25"/>
      <c r="I60" s="7"/>
      <c r="J60" s="2" t="s">
        <v>138</v>
      </c>
      <c r="K60" s="2"/>
      <c r="L60" s="14">
        <v>14.166197848045673</v>
      </c>
      <c r="M60" s="14">
        <v>12.836228097195793</v>
      </c>
      <c r="N60" s="14">
        <v>10.471896892454522</v>
      </c>
      <c r="O60" s="14">
        <v>11.774157608695653</v>
      </c>
      <c r="P60" s="14">
        <v>12.5</v>
      </c>
      <c r="Q60" s="14">
        <v>15.630133749999999</v>
      </c>
      <c r="R60" s="14">
        <v>15.411434483320001</v>
      </c>
      <c r="S60" s="14">
        <v>16.493969662795472</v>
      </c>
      <c r="T60" s="14">
        <v>18.211236544445512</v>
      </c>
      <c r="U60" s="14">
        <v>17.289411785307998</v>
      </c>
      <c r="V60" s="14">
        <v>10.738128894678828</v>
      </c>
      <c r="W60" s="2"/>
      <c r="X60" s="2"/>
      <c r="Y60" s="2"/>
      <c r="Z60" s="2"/>
    </row>
    <row r="61" spans="1:26" ht="14.25" customHeight="1" x14ac:dyDescent="0.2">
      <c r="A61" s="2"/>
      <c r="B61" s="15">
        <v>-0.17894987453395561</v>
      </c>
      <c r="C61" s="2"/>
      <c r="D61" s="2"/>
      <c r="E61" s="2">
        <v>23</v>
      </c>
      <c r="F61" s="24" t="s">
        <v>98</v>
      </c>
      <c r="G61" s="2" t="s">
        <v>106</v>
      </c>
      <c r="H61" s="25"/>
      <c r="I61" s="7"/>
      <c r="J61" s="2" t="s">
        <v>98</v>
      </c>
      <c r="K61" s="2"/>
      <c r="L61" s="14">
        <v>254.26154231445187</v>
      </c>
      <c r="M61" s="14">
        <v>212.99882090211455</v>
      </c>
      <c r="N61" s="14">
        <v>209.64724192043519</v>
      </c>
      <c r="O61" s="14">
        <v>277.65166234535894</v>
      </c>
      <c r="P61" s="14">
        <v>253.98585728209633</v>
      </c>
      <c r="Q61" s="14">
        <v>237.98557936659861</v>
      </c>
      <c r="R61" s="14">
        <v>198.97624414290223</v>
      </c>
      <c r="S61" s="14">
        <v>198.75659605944094</v>
      </c>
      <c r="T61" s="14">
        <v>172.49416707534513</v>
      </c>
      <c r="U61" s="14">
        <v>170.21776246578571</v>
      </c>
      <c r="V61" s="14">
        <v>113.32142303448265</v>
      </c>
      <c r="W61" s="2"/>
      <c r="X61" s="2"/>
      <c r="Y61" s="2"/>
      <c r="Z61" s="2"/>
    </row>
    <row r="62" spans="1:26" ht="14.25" customHeight="1" x14ac:dyDescent="0.2">
      <c r="A62" s="2"/>
      <c r="B62" s="15">
        <v>-0.2892385358852444</v>
      </c>
      <c r="C62" s="2"/>
      <c r="D62" s="2"/>
      <c r="E62" s="2">
        <v>24</v>
      </c>
      <c r="F62" s="24" t="s">
        <v>140</v>
      </c>
      <c r="G62" s="2" t="s">
        <v>106</v>
      </c>
      <c r="H62" s="25"/>
      <c r="I62" s="7"/>
      <c r="J62" s="2" t="s">
        <v>140</v>
      </c>
      <c r="K62" s="2"/>
      <c r="L62" s="14">
        <v>69.914157254711355</v>
      </c>
      <c r="M62" s="14">
        <v>54.742374384039096</v>
      </c>
      <c r="N62" s="14">
        <v>49.004296145911127</v>
      </c>
      <c r="O62" s="14">
        <v>66.421026990152356</v>
      </c>
      <c r="P62" s="14">
        <v>68.375948465591193</v>
      </c>
      <c r="Q62" s="14">
        <v>69.509531880924158</v>
      </c>
      <c r="R62" s="14">
        <v>49.404696649616938</v>
      </c>
      <c r="S62" s="14">
        <v>44.447255835847457</v>
      </c>
      <c r="T62" s="14">
        <v>39.378776623573138</v>
      </c>
      <c r="U62" s="14">
        <v>37.15998341038123</v>
      </c>
      <c r="V62" s="14">
        <v>22.69863846673028</v>
      </c>
      <c r="W62" s="2"/>
      <c r="X62" s="2"/>
      <c r="Y62" s="2"/>
      <c r="Z62" s="2"/>
    </row>
    <row r="63" spans="1:26" ht="14.25" customHeight="1" x14ac:dyDescent="0.2">
      <c r="A63" s="2"/>
      <c r="B63" s="15">
        <v>-0.16363860761406734</v>
      </c>
      <c r="C63" s="2"/>
      <c r="D63" s="2"/>
      <c r="E63" s="2">
        <v>25</v>
      </c>
      <c r="F63" s="24" t="s">
        <v>141</v>
      </c>
      <c r="G63" s="2" t="s">
        <v>106</v>
      </c>
      <c r="H63" s="25"/>
      <c r="I63" s="7"/>
      <c r="J63" s="2" t="s">
        <v>141</v>
      </c>
      <c r="K63" s="2"/>
      <c r="L63" s="14">
        <v>66.942832562723311</v>
      </c>
      <c r="M63" s="14">
        <v>56.344669689304943</v>
      </c>
      <c r="N63" s="14">
        <v>49.361620164381186</v>
      </c>
      <c r="O63" s="14">
        <v>64.361212278310362</v>
      </c>
      <c r="P63" s="14">
        <v>56.012267509341157</v>
      </c>
      <c r="Q63" s="14">
        <v>51.40966972778719</v>
      </c>
      <c r="R63" s="14">
        <v>45.183784263203108</v>
      </c>
      <c r="S63" s="14">
        <v>46.690815471248165</v>
      </c>
      <c r="T63" s="14">
        <v>36.175375393102534</v>
      </c>
      <c r="U63" s="14">
        <v>34.013328550638583</v>
      </c>
      <c r="V63" s="14">
        <v>21.496678832314039</v>
      </c>
      <c r="W63" s="2"/>
      <c r="X63" s="2"/>
      <c r="Y63" s="2"/>
      <c r="Z63" s="2"/>
    </row>
    <row r="64" spans="1:26" ht="14.25" customHeight="1" x14ac:dyDescent="0.2">
      <c r="A64" s="2"/>
      <c r="B64" s="15">
        <v>-4.6414385904969047E-2</v>
      </c>
      <c r="C64" s="2"/>
      <c r="D64" s="2"/>
      <c r="E64" s="2">
        <v>26</v>
      </c>
      <c r="F64" s="24" t="s">
        <v>142</v>
      </c>
      <c r="G64" s="2" t="s">
        <v>106</v>
      </c>
      <c r="H64" s="25"/>
      <c r="I64" s="7"/>
      <c r="J64" s="2" t="s">
        <v>142</v>
      </c>
      <c r="K64" s="2"/>
      <c r="L64" s="14">
        <v>8.9703643653502034</v>
      </c>
      <c r="M64" s="14">
        <v>8.3683846332028065</v>
      </c>
      <c r="N64" s="14">
        <v>7.6780776070867685</v>
      </c>
      <c r="O64" s="14">
        <v>11.674912969870952</v>
      </c>
      <c r="P64" s="14">
        <v>14.187805551611071</v>
      </c>
      <c r="Q64" s="14">
        <v>13.170969087400001</v>
      </c>
      <c r="R64" s="14">
        <v>12.559646645435</v>
      </c>
      <c r="S64" s="14">
        <v>13.884438660593752</v>
      </c>
      <c r="T64" s="14">
        <v>14.046187062499438</v>
      </c>
      <c r="U64" s="14">
        <v>13.293400236310671</v>
      </c>
      <c r="V64" s="14">
        <v>10.310403723100613</v>
      </c>
      <c r="W64" s="2"/>
      <c r="X64" s="2"/>
      <c r="Y64" s="2"/>
      <c r="Z64" s="2"/>
    </row>
    <row r="65" spans="1:26" ht="14.25" customHeight="1" x14ac:dyDescent="0.2">
      <c r="A65" s="2"/>
      <c r="B65" s="15">
        <v>-0.33323300495115848</v>
      </c>
      <c r="C65" s="2"/>
      <c r="D65" s="2"/>
      <c r="E65" s="2">
        <v>27</v>
      </c>
      <c r="F65" s="24" t="s">
        <v>143</v>
      </c>
      <c r="G65" s="2" t="s">
        <v>106</v>
      </c>
      <c r="H65" s="25"/>
      <c r="I65" s="7"/>
      <c r="J65" s="2" t="s">
        <v>143</v>
      </c>
      <c r="K65" s="2"/>
      <c r="L65" s="14">
        <v>52.99244765373659</v>
      </c>
      <c r="M65" s="14">
        <v>34.062988063851321</v>
      </c>
      <c r="N65" s="14">
        <v>42.080194726112794</v>
      </c>
      <c r="O65" s="14">
        <v>45.646590261739433</v>
      </c>
      <c r="P65" s="14">
        <v>45.115205849040805</v>
      </c>
      <c r="Q65" s="14">
        <v>38.258207129808774</v>
      </c>
      <c r="R65" s="14">
        <v>25.509309803898759</v>
      </c>
      <c r="S65" s="14">
        <v>21.982294717224498</v>
      </c>
      <c r="T65" s="14">
        <v>24.614443315191437</v>
      </c>
      <c r="U65" s="14">
        <v>26.512418143511727</v>
      </c>
      <c r="V65" s="14">
        <v>19.712682011307596</v>
      </c>
      <c r="W65" s="2"/>
      <c r="X65" s="2"/>
      <c r="Y65" s="2"/>
      <c r="Z65" s="2"/>
    </row>
    <row r="66" spans="1:26" ht="14.25" customHeight="1" x14ac:dyDescent="0.2">
      <c r="A66" s="2"/>
      <c r="B66" s="15">
        <v>0.1019548057413262</v>
      </c>
      <c r="C66" s="2"/>
      <c r="D66" s="2"/>
      <c r="E66" s="2">
        <v>28</v>
      </c>
      <c r="F66" s="24" t="s">
        <v>144</v>
      </c>
      <c r="G66" s="2" t="s">
        <v>106</v>
      </c>
      <c r="H66" s="25"/>
      <c r="I66" s="7"/>
      <c r="J66" s="2" t="s">
        <v>144</v>
      </c>
      <c r="K66" s="2"/>
      <c r="L66" s="14">
        <v>41.528146044895784</v>
      </c>
      <c r="M66" s="14">
        <v>44.964425436730849</v>
      </c>
      <c r="N66" s="14">
        <v>45.16010436276671</v>
      </c>
      <c r="O66" s="14">
        <v>63.659739823747287</v>
      </c>
      <c r="P66" s="14">
        <v>39.298197304151742</v>
      </c>
      <c r="Q66" s="14">
        <v>37.217273141418616</v>
      </c>
      <c r="R66" s="14">
        <v>40.511752994773829</v>
      </c>
      <c r="S66" s="14">
        <v>45.375292838509765</v>
      </c>
      <c r="T66" s="14">
        <v>29.373255222543516</v>
      </c>
      <c r="U66" s="14">
        <v>30.541891411403537</v>
      </c>
      <c r="V66" s="14">
        <v>20.009731451529138</v>
      </c>
      <c r="W66" s="2"/>
      <c r="X66" s="2"/>
      <c r="Y66" s="2"/>
      <c r="Z66" s="2"/>
    </row>
    <row r="67" spans="1:26" ht="14.25" customHeight="1" x14ac:dyDescent="0.2">
      <c r="A67" s="2"/>
      <c r="B67" s="15">
        <v>-0.14938749695313003</v>
      </c>
      <c r="C67" s="2"/>
      <c r="D67" s="2"/>
      <c r="E67" s="2">
        <v>29</v>
      </c>
      <c r="F67" s="24" t="s">
        <v>145</v>
      </c>
      <c r="G67" s="2" t="s">
        <v>106</v>
      </c>
      <c r="H67" s="25"/>
      <c r="I67" s="7"/>
      <c r="J67" s="2" t="s">
        <v>145</v>
      </c>
      <c r="K67" s="2"/>
      <c r="L67" s="14">
        <v>13.913594433034596</v>
      </c>
      <c r="M67" s="14">
        <v>14.515978694985535</v>
      </c>
      <c r="N67" s="14">
        <v>16.362948914176624</v>
      </c>
      <c r="O67" s="14">
        <v>25.88818002153857</v>
      </c>
      <c r="P67" s="14">
        <v>30.99643260236035</v>
      </c>
      <c r="Q67" s="14">
        <v>28.419928399259877</v>
      </c>
      <c r="R67" s="14">
        <v>25.807053785974592</v>
      </c>
      <c r="S67" s="14">
        <v>26.376498536017266</v>
      </c>
      <c r="T67" s="14">
        <v>28.906129458435053</v>
      </c>
      <c r="U67" s="14">
        <v>28.696740713539967</v>
      </c>
      <c r="V67" s="14">
        <v>19.09328854950099</v>
      </c>
      <c r="W67" s="2"/>
      <c r="X67" s="2"/>
      <c r="Y67" s="2"/>
      <c r="Z67" s="2"/>
    </row>
    <row r="68" spans="1:26" ht="14.25" customHeight="1" x14ac:dyDescent="0.2">
      <c r="A68" s="2"/>
      <c r="B68" s="15">
        <v>-0.16809982004202972</v>
      </c>
      <c r="C68" s="2"/>
      <c r="D68" s="2"/>
      <c r="E68" s="2">
        <v>30</v>
      </c>
      <c r="F68" s="24" t="s">
        <v>146</v>
      </c>
      <c r="G68" s="2" t="s">
        <v>106</v>
      </c>
      <c r="H68" s="25"/>
      <c r="I68" s="7"/>
      <c r="J68" s="2" t="s">
        <v>146</v>
      </c>
      <c r="K68" s="2"/>
      <c r="L68" s="14">
        <v>67.883408910409358</v>
      </c>
      <c r="M68" s="14">
        <v>73.579378801478327</v>
      </c>
      <c r="N68" s="14">
        <v>65.863883634451383</v>
      </c>
      <c r="O68" s="14">
        <v>79.863719925364691</v>
      </c>
      <c r="P68" s="14">
        <v>68.079708558128658</v>
      </c>
      <c r="Q68" s="14">
        <v>49.009646144526982</v>
      </c>
      <c r="R68" s="14">
        <v>40.771133447308443</v>
      </c>
      <c r="S68" s="14">
        <v>41.201122143143365</v>
      </c>
      <c r="T68" s="14">
        <v>36.402791205338765</v>
      </c>
      <c r="U68" s="14">
        <v>36.726733959001258</v>
      </c>
      <c r="V68" s="14">
        <v>25.978277861056391</v>
      </c>
      <c r="W68" s="2"/>
      <c r="X68" s="2"/>
      <c r="Y68" s="2"/>
      <c r="Z68" s="2"/>
    </row>
    <row r="69" spans="1:26" ht="14.25" customHeight="1" x14ac:dyDescent="0.2">
      <c r="A69" s="2"/>
      <c r="B69" s="15">
        <v>-0.10990526315789462</v>
      </c>
      <c r="C69" s="2"/>
      <c r="D69" s="2"/>
      <c r="E69" s="2">
        <v>31</v>
      </c>
      <c r="F69" s="24" t="s">
        <v>147</v>
      </c>
      <c r="G69" s="2" t="s">
        <v>106</v>
      </c>
      <c r="H69" s="25"/>
      <c r="I69" s="7"/>
      <c r="J69" s="2" t="s">
        <v>147</v>
      </c>
      <c r="K69" s="2"/>
      <c r="L69" s="14">
        <v>60.331146228484116</v>
      </c>
      <c r="M69" s="14">
        <v>64.351035548686241</v>
      </c>
      <c r="N69" s="14">
        <v>67.656104525862048</v>
      </c>
      <c r="O69" s="14">
        <v>79.704222187499994</v>
      </c>
      <c r="P69" s="14">
        <v>67.58962111755568</v>
      </c>
      <c r="Q69" s="14">
        <v>43.148042150967115</v>
      </c>
      <c r="R69" s="14">
        <v>38.313456520722795</v>
      </c>
      <c r="S69" s="14">
        <v>39.808478910012425</v>
      </c>
      <c r="T69" s="14">
        <v>42.969371167437615</v>
      </c>
      <c r="U69" s="14">
        <v>44.450751344758203</v>
      </c>
      <c r="V69" s="14">
        <v>29.823632727919996</v>
      </c>
      <c r="W69" s="2"/>
      <c r="X69" s="2"/>
      <c r="Y69" s="2"/>
      <c r="Z69" s="2"/>
    </row>
    <row r="70" spans="1:26" ht="14.25" customHeight="1" x14ac:dyDescent="0.2">
      <c r="A70" s="2"/>
      <c r="B70" s="15">
        <v>-1.1062617546742981E-2</v>
      </c>
      <c r="C70" s="2"/>
      <c r="D70" s="2"/>
      <c r="E70" s="2">
        <v>32</v>
      </c>
      <c r="F70" s="24" t="s">
        <v>148</v>
      </c>
      <c r="G70" s="2" t="s">
        <v>106</v>
      </c>
      <c r="H70" s="25"/>
      <c r="I70" s="7"/>
      <c r="J70" s="2" t="s">
        <v>148</v>
      </c>
      <c r="K70" s="2"/>
      <c r="L70" s="14">
        <v>190.58860359519966</v>
      </c>
      <c r="M70" s="14">
        <v>174.42852414569461</v>
      </c>
      <c r="N70" s="14">
        <v>162.56919588373586</v>
      </c>
      <c r="O70" s="14">
        <v>165.81123120076154</v>
      </c>
      <c r="P70" s="14">
        <v>168.51811069050964</v>
      </c>
      <c r="Q70" s="14">
        <v>170.27115734648672</v>
      </c>
      <c r="R70" s="14">
        <v>167.45061075910041</v>
      </c>
      <c r="S70" s="14">
        <v>173.53997617116286</v>
      </c>
      <c r="T70" s="14">
        <v>178.67611265666844</v>
      </c>
      <c r="U70" s="14">
        <v>180.93354373935537</v>
      </c>
      <c r="V70" s="14">
        <v>158.29942792742804</v>
      </c>
      <c r="W70" s="2"/>
      <c r="X70" s="2"/>
      <c r="Y70" s="2"/>
      <c r="Z70" s="2"/>
    </row>
    <row r="71" spans="1:26" ht="14.25" customHeight="1" x14ac:dyDescent="0.2">
      <c r="A71" s="2"/>
      <c r="B71" s="15">
        <v>-6.0087489236445579E-3</v>
      </c>
      <c r="C71" s="2"/>
      <c r="D71" s="2"/>
      <c r="E71" s="2">
        <v>33</v>
      </c>
      <c r="F71" s="24" t="s">
        <v>99</v>
      </c>
      <c r="G71" s="2" t="s">
        <v>106</v>
      </c>
      <c r="H71" s="25"/>
      <c r="I71" s="7"/>
      <c r="J71" s="2" t="s">
        <v>99</v>
      </c>
      <c r="K71" s="2"/>
      <c r="L71" s="14">
        <v>122.33281211308571</v>
      </c>
      <c r="M71" s="14">
        <v>115.88160749906325</v>
      </c>
      <c r="N71" s="14">
        <v>107.05386929056775</v>
      </c>
      <c r="O71" s="14">
        <v>112.50252781914477</v>
      </c>
      <c r="P71" s="14">
        <v>116.55751744856846</v>
      </c>
      <c r="Q71" s="14">
        <v>119.49657516903576</v>
      </c>
      <c r="R71" s="14">
        <v>118.77624333553348</v>
      </c>
      <c r="S71" s="14">
        <v>123.65757419730505</v>
      </c>
      <c r="T71" s="14">
        <v>128.37651231462507</v>
      </c>
      <c r="U71" s="14">
        <v>131.1</v>
      </c>
      <c r="V71" s="14">
        <v>118.2</v>
      </c>
      <c r="W71" s="2"/>
      <c r="X71" s="2"/>
      <c r="Y71" s="2"/>
      <c r="Z71" s="2"/>
    </row>
    <row r="72" spans="1:26" ht="14.25" customHeight="1" x14ac:dyDescent="0.2">
      <c r="A72" s="2"/>
      <c r="B72" s="15">
        <v>-2.6641066997956542E-2</v>
      </c>
      <c r="C72" s="2"/>
      <c r="D72" s="2"/>
      <c r="E72" s="2">
        <v>34</v>
      </c>
      <c r="F72" s="24" t="s">
        <v>149</v>
      </c>
      <c r="G72" s="2" t="s">
        <v>106</v>
      </c>
      <c r="H72" s="25"/>
      <c r="I72" s="7"/>
      <c r="J72" s="2" t="s">
        <v>149</v>
      </c>
      <c r="K72" s="2"/>
      <c r="L72" s="14">
        <v>16.740439621901906</v>
      </c>
      <c r="M72" s="14">
        <v>14.611983590032867</v>
      </c>
      <c r="N72" s="14">
        <v>13.191312351935418</v>
      </c>
      <c r="O72" s="14">
        <v>13.198213964747957</v>
      </c>
      <c r="P72" s="14">
        <v>13.956399999999999</v>
      </c>
      <c r="Q72" s="14">
        <v>14.16685</v>
      </c>
      <c r="R72" s="14">
        <v>13.789429999999999</v>
      </c>
      <c r="S72" s="14">
        <v>14.116610000000001</v>
      </c>
      <c r="T72" s="14">
        <v>14.274000000000001</v>
      </c>
      <c r="U72" s="14">
        <v>14.443999999999999</v>
      </c>
      <c r="V72" s="14">
        <v>13.055999999999999</v>
      </c>
      <c r="W72" s="2"/>
      <c r="X72" s="2"/>
      <c r="Y72" s="2"/>
      <c r="Z72" s="2"/>
    </row>
    <row r="73" spans="1:26" ht="14.25" customHeight="1" x14ac:dyDescent="0.2">
      <c r="A73" s="2"/>
      <c r="B73" s="15">
        <v>1.4923505931595527E-2</v>
      </c>
      <c r="C73" s="2"/>
      <c r="D73" s="2"/>
      <c r="E73" s="2">
        <v>35</v>
      </c>
      <c r="F73" s="24" t="s">
        <v>150</v>
      </c>
      <c r="G73" s="2" t="s">
        <v>106</v>
      </c>
      <c r="H73" s="25"/>
      <c r="I73" s="7"/>
      <c r="J73" s="2" t="s">
        <v>150</v>
      </c>
      <c r="K73" s="2"/>
      <c r="L73" s="14">
        <v>22.766523856014288</v>
      </c>
      <c r="M73" s="14">
        <v>18.916729384596277</v>
      </c>
      <c r="N73" s="14">
        <v>15.261253628921494</v>
      </c>
      <c r="O73" s="14">
        <v>15.87210916788295</v>
      </c>
      <c r="P73" s="14">
        <v>15.777822288927755</v>
      </c>
      <c r="Q73" s="14">
        <v>16.637960195381453</v>
      </c>
      <c r="R73" s="14">
        <v>15.951600456538129</v>
      </c>
      <c r="S73" s="14">
        <v>16.601202973857799</v>
      </c>
      <c r="T73" s="14">
        <v>16.835222392043349</v>
      </c>
      <c r="U73" s="14">
        <v>16.64316378125541</v>
      </c>
      <c r="V73" s="14">
        <v>12.403891985458035</v>
      </c>
      <c r="W73" s="2"/>
      <c r="X73" s="2"/>
      <c r="Y73" s="2"/>
      <c r="Z73" s="2"/>
    </row>
    <row r="74" spans="1:26" ht="14.25" customHeight="1" x14ac:dyDescent="0.2">
      <c r="A74" s="2"/>
      <c r="B74" s="15">
        <v>-5.1900192749886553E-2</v>
      </c>
      <c r="C74" s="2"/>
      <c r="D74" s="2"/>
      <c r="E74" s="2">
        <v>36</v>
      </c>
      <c r="F74" s="24" t="s">
        <v>151</v>
      </c>
      <c r="G74" s="2" t="s">
        <v>106</v>
      </c>
      <c r="H74" s="25"/>
      <c r="I74" s="7"/>
      <c r="J74" s="2" t="s">
        <v>151</v>
      </c>
      <c r="K74" s="2"/>
      <c r="L74" s="14">
        <v>28.748828004197748</v>
      </c>
      <c r="M74" s="14">
        <v>25.018203672002201</v>
      </c>
      <c r="N74" s="14">
        <v>27.062760612311209</v>
      </c>
      <c r="O74" s="14">
        <v>24.238380248985855</v>
      </c>
      <c r="P74" s="14">
        <v>22.226370953013436</v>
      </c>
      <c r="Q74" s="14">
        <v>19.969771982069489</v>
      </c>
      <c r="R74" s="14">
        <v>18.933336967028797</v>
      </c>
      <c r="S74" s="14">
        <v>19.164588999999999</v>
      </c>
      <c r="T74" s="14">
        <v>19.190377949999998</v>
      </c>
      <c r="U74" s="14">
        <v>18.746379958099997</v>
      </c>
      <c r="V74" s="14">
        <v>14.639535941969998</v>
      </c>
      <c r="W74" s="2"/>
      <c r="X74" s="2"/>
      <c r="Y74" s="2"/>
      <c r="Z74" s="2"/>
    </row>
    <row r="75" spans="1:26" ht="14.25" customHeight="1" x14ac:dyDescent="0.2">
      <c r="A75" s="2"/>
      <c r="B75" s="15">
        <v>-1.4593402752057449E-2</v>
      </c>
      <c r="C75" s="2"/>
      <c r="D75" s="2"/>
      <c r="E75" s="2">
        <v>37</v>
      </c>
      <c r="F75" s="24" t="s">
        <v>100</v>
      </c>
      <c r="G75" s="2" t="s">
        <v>106</v>
      </c>
      <c r="H75" s="25"/>
      <c r="I75" s="7"/>
      <c r="J75" s="2" t="s">
        <v>100</v>
      </c>
      <c r="K75" s="2"/>
      <c r="L75" s="14">
        <v>106.21737982242271</v>
      </c>
      <c r="M75" s="14">
        <v>87.767022154189902</v>
      </c>
      <c r="N75" s="14">
        <v>77.421500306086728</v>
      </c>
      <c r="O75" s="14">
        <v>75.055595256814698</v>
      </c>
      <c r="P75" s="14">
        <v>78.035648696022349</v>
      </c>
      <c r="Q75" s="14">
        <v>77.374163875513261</v>
      </c>
      <c r="R75" s="14">
        <v>76.125123996382285</v>
      </c>
      <c r="S75" s="14">
        <v>74.017640477437254</v>
      </c>
      <c r="T75" s="14">
        <v>73.392010082906722</v>
      </c>
      <c r="U75" s="14">
        <v>72.071184668057995</v>
      </c>
      <c r="V75" s="14">
        <v>55.847609618503263</v>
      </c>
      <c r="W75" s="2"/>
      <c r="X75" s="2"/>
      <c r="Y75" s="2"/>
      <c r="Z75" s="2"/>
    </row>
    <row r="76" spans="1:26" ht="14.25" customHeight="1" x14ac:dyDescent="0.2">
      <c r="A76" s="2"/>
      <c r="B76" s="15">
        <v>-2.7822913217044221E-2</v>
      </c>
      <c r="C76" s="2"/>
      <c r="D76" s="2"/>
      <c r="E76" s="2">
        <v>38</v>
      </c>
      <c r="F76" s="24" t="s">
        <v>152</v>
      </c>
      <c r="G76" s="2" t="s">
        <v>106</v>
      </c>
      <c r="H76" s="25"/>
      <c r="I76" s="7"/>
      <c r="J76" s="2" t="s">
        <v>152</v>
      </c>
      <c r="K76" s="2"/>
      <c r="L76" s="14">
        <v>20.718858757123389</v>
      </c>
      <c r="M76" s="14">
        <v>19.214274629820938</v>
      </c>
      <c r="N76" s="14">
        <v>15.715332001060773</v>
      </c>
      <c r="O76" s="14">
        <v>14.880993820086509</v>
      </c>
      <c r="P76" s="14">
        <v>14.159299999999998</v>
      </c>
      <c r="Q76" s="14">
        <v>13.573345</v>
      </c>
      <c r="R76" s="14">
        <v>13.375695</v>
      </c>
      <c r="S76" s="14">
        <v>13.311500000000001</v>
      </c>
      <c r="T76" s="14">
        <v>12.997349999999999</v>
      </c>
      <c r="U76" s="14">
        <v>12.649850000000001</v>
      </c>
      <c r="V76" s="14">
        <v>10.4</v>
      </c>
      <c r="W76" s="2"/>
      <c r="X76" s="2"/>
      <c r="Y76" s="2"/>
      <c r="Z76" s="2"/>
    </row>
    <row r="77" spans="1:26" ht="14.25" customHeight="1" x14ac:dyDescent="0.2">
      <c r="A77" s="2"/>
      <c r="B77" s="15">
        <v>1.3761180957277075E-2</v>
      </c>
      <c r="C77" s="2"/>
      <c r="D77" s="2"/>
      <c r="E77" s="2">
        <v>39</v>
      </c>
      <c r="F77" s="24" t="s">
        <v>153</v>
      </c>
      <c r="G77" s="2" t="s">
        <v>106</v>
      </c>
      <c r="H77" s="25"/>
      <c r="I77" s="7"/>
      <c r="J77" s="2" t="s">
        <v>153</v>
      </c>
      <c r="K77" s="2"/>
      <c r="L77" s="14">
        <v>13.704481098430811</v>
      </c>
      <c r="M77" s="14">
        <v>12.030431224899598</v>
      </c>
      <c r="N77" s="14">
        <v>10.738841586299628</v>
      </c>
      <c r="O77" s="14">
        <v>10.095246602537696</v>
      </c>
      <c r="P77" s="14">
        <v>10.000097662938867</v>
      </c>
      <c r="Q77" s="14">
        <v>10.185337724462689</v>
      </c>
      <c r="R77" s="14">
        <v>10.325500000000002</v>
      </c>
      <c r="S77" s="14">
        <v>10.425499999999998</v>
      </c>
      <c r="T77" s="14">
        <v>10.629999999999999</v>
      </c>
      <c r="U77" s="14">
        <v>10.619</v>
      </c>
      <c r="V77" s="14">
        <v>9.0445000000000011</v>
      </c>
      <c r="W77" s="2"/>
      <c r="X77" s="2"/>
      <c r="Y77" s="2"/>
      <c r="Z77" s="2"/>
    </row>
    <row r="78" spans="1:26" ht="14.25" customHeight="1" x14ac:dyDescent="0.2">
      <c r="A78" s="2"/>
      <c r="B78" s="15">
        <v>-1.4040561622465031E-2</v>
      </c>
      <c r="C78" s="2"/>
      <c r="D78" s="2"/>
      <c r="E78" s="2">
        <v>40</v>
      </c>
      <c r="F78" s="24" t="s">
        <v>154</v>
      </c>
      <c r="G78" s="2" t="s">
        <v>106</v>
      </c>
      <c r="H78" s="25"/>
      <c r="I78" s="7"/>
      <c r="J78" s="2" t="s">
        <v>154</v>
      </c>
      <c r="K78" s="2"/>
      <c r="L78" s="14">
        <v>34.21341869627507</v>
      </c>
      <c r="M78" s="14">
        <v>26.919944519927537</v>
      </c>
      <c r="N78" s="14">
        <v>22.559438202247179</v>
      </c>
      <c r="O78" s="14">
        <v>21.114062500000003</v>
      </c>
      <c r="P78" s="14">
        <v>19.890000000000004</v>
      </c>
      <c r="Q78" s="14">
        <v>19.229999999999997</v>
      </c>
      <c r="R78" s="14">
        <v>18.957000000000001</v>
      </c>
      <c r="S78" s="14">
        <v>18.825000000000006</v>
      </c>
      <c r="T78" s="14">
        <v>18.542000000000002</v>
      </c>
      <c r="U78" s="14">
        <v>18.175350000000002</v>
      </c>
      <c r="V78" s="14">
        <v>13.801349999999999</v>
      </c>
      <c r="W78" s="2"/>
      <c r="X78" s="2"/>
      <c r="Y78" s="2"/>
      <c r="Z78" s="2"/>
    </row>
    <row r="79" spans="1:26" ht="14.25" customHeight="1" x14ac:dyDescent="0.2">
      <c r="A79" s="2"/>
      <c r="B79" s="15">
        <v>8.6278514779314364E-3</v>
      </c>
      <c r="C79" s="2"/>
      <c r="D79" s="2"/>
      <c r="E79" s="2">
        <v>41</v>
      </c>
      <c r="F79" s="24" t="s">
        <v>155</v>
      </c>
      <c r="G79" s="2" t="s">
        <v>106</v>
      </c>
      <c r="H79" s="25"/>
      <c r="I79" s="7"/>
      <c r="J79" s="2" t="s">
        <v>155</v>
      </c>
      <c r="K79" s="2"/>
      <c r="L79" s="14">
        <v>11.578406659511643</v>
      </c>
      <c r="M79" s="14">
        <v>8.1675658284118811</v>
      </c>
      <c r="N79" s="14">
        <v>8.3786363556876537</v>
      </c>
      <c r="O79" s="14">
        <v>7.7720768627497634</v>
      </c>
      <c r="P79" s="14">
        <v>8.3072592303392145</v>
      </c>
      <c r="Q79" s="14">
        <v>8.4916112014424865</v>
      </c>
      <c r="R79" s="14">
        <v>8.2612979621166485</v>
      </c>
      <c r="S79" s="14">
        <v>8.3863806759580175</v>
      </c>
      <c r="T79" s="14">
        <v>8.6882324632167798</v>
      </c>
      <c r="U79" s="14">
        <v>8.8489928470720631</v>
      </c>
      <c r="V79" s="14">
        <v>6.8964507913436224</v>
      </c>
      <c r="W79" s="2"/>
      <c r="X79" s="2"/>
      <c r="Y79" s="2"/>
      <c r="Z79" s="2"/>
    </row>
    <row r="80" spans="1:26" ht="14.25" customHeight="1" x14ac:dyDescent="0.2">
      <c r="A80" s="2"/>
      <c r="B80" s="15">
        <v>-2.657922190394213E-2</v>
      </c>
      <c r="C80" s="2"/>
      <c r="D80" s="2"/>
      <c r="E80" s="2">
        <v>42</v>
      </c>
      <c r="F80" s="24" t="s">
        <v>156</v>
      </c>
      <c r="G80" s="2" t="s">
        <v>106</v>
      </c>
      <c r="H80" s="25"/>
      <c r="I80" s="7"/>
      <c r="J80" s="2" t="s">
        <v>156</v>
      </c>
      <c r="K80" s="2"/>
      <c r="L80" s="14">
        <v>26.00221461108179</v>
      </c>
      <c r="M80" s="14">
        <v>21.434805951129945</v>
      </c>
      <c r="N80" s="14">
        <v>20.029252160791494</v>
      </c>
      <c r="O80" s="14">
        <v>21.19321547144073</v>
      </c>
      <c r="P80" s="14">
        <v>25.678991802744271</v>
      </c>
      <c r="Q80" s="14">
        <v>25.893869949608089</v>
      </c>
      <c r="R80" s="14">
        <v>25.205631034265636</v>
      </c>
      <c r="S80" s="14">
        <v>23.069259801479241</v>
      </c>
      <c r="T80" s="14">
        <v>22.534427619689946</v>
      </c>
      <c r="U80" s="14">
        <v>21.777991820985932</v>
      </c>
      <c r="V80" s="14">
        <v>15.705308827159635</v>
      </c>
      <c r="W80" s="2"/>
      <c r="X80" s="2"/>
      <c r="Y80" s="2"/>
      <c r="Z80" s="2"/>
    </row>
    <row r="81" spans="1:26" ht="14.25" customHeight="1" x14ac:dyDescent="0.2">
      <c r="A81" s="2"/>
      <c r="B81" s="15" t="e">
        <v>#N/A</v>
      </c>
      <c r="C81" s="2"/>
      <c r="D81" s="2"/>
      <c r="E81" s="2">
        <v>43</v>
      </c>
      <c r="F81" s="24" t="s">
        <v>157</v>
      </c>
      <c r="G81" s="2" t="s">
        <v>106</v>
      </c>
      <c r="H81" s="25"/>
      <c r="I81" s="7"/>
      <c r="J81" s="2" t="s">
        <v>157</v>
      </c>
      <c r="K81" s="2"/>
      <c r="L81" s="14">
        <v>0</v>
      </c>
      <c r="M81" s="14">
        <v>0</v>
      </c>
      <c r="N81" s="14">
        <v>0</v>
      </c>
      <c r="O81" s="14">
        <v>0</v>
      </c>
      <c r="P81" s="14">
        <v>0</v>
      </c>
      <c r="Q81" s="14">
        <v>0</v>
      </c>
      <c r="R81" s="14">
        <v>0</v>
      </c>
      <c r="S81" s="14">
        <v>0</v>
      </c>
      <c r="T81" s="14">
        <v>0</v>
      </c>
      <c r="U81" s="14">
        <v>0</v>
      </c>
      <c r="V81" s="14">
        <v>0</v>
      </c>
      <c r="W81" s="2"/>
      <c r="X81" s="2"/>
      <c r="Y81" s="2"/>
      <c r="Z81" s="2"/>
    </row>
    <row r="82" spans="1:26" ht="14.25" customHeight="1" x14ac:dyDescent="0.2">
      <c r="A82" s="2"/>
      <c r="B82" s="15" t="e">
        <v>#N/A</v>
      </c>
      <c r="C82" s="2"/>
      <c r="D82" s="2"/>
      <c r="E82" s="2">
        <v>44</v>
      </c>
      <c r="F82" s="24" t="s">
        <v>158</v>
      </c>
      <c r="G82" s="2" t="s">
        <v>106</v>
      </c>
      <c r="H82" s="25"/>
      <c r="I82" s="7"/>
      <c r="J82" s="2" t="s">
        <v>158</v>
      </c>
      <c r="K82" s="2"/>
      <c r="L82" s="14">
        <v>0</v>
      </c>
      <c r="M82" s="14">
        <v>0</v>
      </c>
      <c r="N82" s="14">
        <v>0</v>
      </c>
      <c r="O82" s="14">
        <v>0</v>
      </c>
      <c r="P82" s="14">
        <v>0</v>
      </c>
      <c r="Q82" s="14">
        <v>0</v>
      </c>
      <c r="R82" s="14">
        <v>0</v>
      </c>
      <c r="S82" s="14">
        <v>0</v>
      </c>
      <c r="T82" s="14">
        <v>0</v>
      </c>
      <c r="U82" s="14">
        <v>0</v>
      </c>
      <c r="V82" s="14">
        <v>0</v>
      </c>
      <c r="W82" s="2"/>
      <c r="X82" s="2"/>
      <c r="Y82" s="2"/>
      <c r="Z82" s="2"/>
    </row>
    <row r="83" spans="1:26" ht="14.25" customHeight="1" x14ac:dyDescent="0.2">
      <c r="A83" s="2"/>
      <c r="B83" s="15" t="e">
        <v>#N/A</v>
      </c>
      <c r="C83" s="2"/>
      <c r="D83" s="2"/>
      <c r="E83" s="2">
        <v>45</v>
      </c>
      <c r="F83" s="24" t="s">
        <v>159</v>
      </c>
      <c r="G83" s="2" t="s">
        <v>106</v>
      </c>
      <c r="H83" s="25"/>
      <c r="I83" s="7"/>
      <c r="J83" s="2" t="s">
        <v>159</v>
      </c>
      <c r="K83" s="2"/>
      <c r="L83" s="14">
        <v>0</v>
      </c>
      <c r="M83" s="14">
        <v>0</v>
      </c>
      <c r="N83" s="14">
        <v>0</v>
      </c>
      <c r="O83" s="14">
        <v>0</v>
      </c>
      <c r="P83" s="14">
        <v>0</v>
      </c>
      <c r="Q83" s="14">
        <v>0</v>
      </c>
      <c r="R83" s="14">
        <v>0</v>
      </c>
      <c r="S83" s="14">
        <v>0</v>
      </c>
      <c r="T83" s="14">
        <v>0</v>
      </c>
      <c r="U83" s="14">
        <v>0</v>
      </c>
      <c r="V83" s="14">
        <v>0</v>
      </c>
      <c r="W83" s="2"/>
      <c r="X83" s="2"/>
      <c r="Y83" s="2"/>
      <c r="Z83" s="2"/>
    </row>
    <row r="84" spans="1:26" ht="14.25" customHeight="1" x14ac:dyDescent="0.2">
      <c r="A84" s="2"/>
      <c r="B84" s="15">
        <v>-0.15907522668532192</v>
      </c>
      <c r="C84" s="2"/>
      <c r="D84" s="2"/>
      <c r="E84" s="2">
        <v>46</v>
      </c>
      <c r="F84" s="24" t="s">
        <v>160</v>
      </c>
      <c r="G84" s="2" t="s">
        <v>106</v>
      </c>
      <c r="H84" s="25"/>
      <c r="I84" s="7"/>
      <c r="J84" s="2" t="s">
        <v>160</v>
      </c>
      <c r="K84" s="2"/>
      <c r="L84" s="14">
        <v>1973.3594622381886</v>
      </c>
      <c r="M84" s="14">
        <v>1970.4065334452675</v>
      </c>
      <c r="N84" s="14">
        <v>1968.8841032331711</v>
      </c>
      <c r="O84" s="14">
        <v>2490.5075738832529</v>
      </c>
      <c r="P84" s="14">
        <v>2303.3168240707814</v>
      </c>
      <c r="Q84" s="14">
        <v>2236.1021480402906</v>
      </c>
      <c r="R84" s="14">
        <v>1888.5837914177387</v>
      </c>
      <c r="S84" s="14">
        <v>2015.0863148451897</v>
      </c>
      <c r="T84" s="14">
        <v>2014.6862823788861</v>
      </c>
      <c r="U84" s="14">
        <v>1890.4690490772607</v>
      </c>
      <c r="V84" s="14">
        <v>1236.0961649120634</v>
      </c>
      <c r="W84" s="2"/>
      <c r="X84" s="2"/>
      <c r="Y84" s="2"/>
      <c r="Z84" s="2"/>
    </row>
    <row r="85" spans="1:26" ht="14.25" customHeight="1" x14ac:dyDescent="0.2">
      <c r="A85" s="2"/>
      <c r="B85" s="15">
        <v>-5.365936369331803E-2</v>
      </c>
      <c r="C85" s="2"/>
      <c r="D85" s="2"/>
      <c r="E85" s="2">
        <v>47</v>
      </c>
      <c r="F85" s="24" t="s">
        <v>161</v>
      </c>
      <c r="G85" s="2" t="s">
        <v>106</v>
      </c>
      <c r="H85" s="25"/>
      <c r="I85" s="7"/>
      <c r="J85" s="2" t="s">
        <v>161</v>
      </c>
      <c r="K85" s="2"/>
      <c r="L85" s="14">
        <v>83.734615781807207</v>
      </c>
      <c r="M85" s="14">
        <v>133.74228897735287</v>
      </c>
      <c r="N85" s="14">
        <v>188.10575035400799</v>
      </c>
      <c r="O85" s="14">
        <v>234.88530015976986</v>
      </c>
      <c r="P85" s="14">
        <v>229.89209595852162</v>
      </c>
      <c r="Q85" s="14">
        <v>223.78239208900681</v>
      </c>
      <c r="R85" s="14">
        <v>215.29223960285412</v>
      </c>
      <c r="S85" s="14">
        <v>225.92444492957293</v>
      </c>
      <c r="T85" s="14">
        <v>233.77795512024477</v>
      </c>
      <c r="U85" s="14">
        <v>232.71825828005802</v>
      </c>
      <c r="V85" s="14">
        <v>165.04323607093374</v>
      </c>
      <c r="W85" s="2"/>
      <c r="X85" s="2"/>
      <c r="Y85" s="2"/>
      <c r="Z85" s="2"/>
    </row>
    <row r="86" spans="1:26" ht="14.25" customHeight="1" x14ac:dyDescent="0.2">
      <c r="A86" s="2"/>
      <c r="B86" s="15">
        <v>-0.14997307520662928</v>
      </c>
      <c r="C86" s="2"/>
      <c r="D86" s="2"/>
      <c r="E86" s="2">
        <v>48</v>
      </c>
      <c r="F86" s="24" t="s">
        <v>162</v>
      </c>
      <c r="G86" s="2" t="s">
        <v>106</v>
      </c>
      <c r="H86" s="25"/>
      <c r="I86" s="7"/>
      <c r="J86" s="2" t="s">
        <v>162</v>
      </c>
      <c r="K86" s="2"/>
      <c r="L86" s="14">
        <v>2057.0940780199958</v>
      </c>
      <c r="M86" s="14">
        <v>2104.1488224226205</v>
      </c>
      <c r="N86" s="14">
        <v>2156.9898535871789</v>
      </c>
      <c r="O86" s="14">
        <v>2725.3928740430229</v>
      </c>
      <c r="P86" s="14">
        <v>2533.208920029303</v>
      </c>
      <c r="Q86" s="14">
        <v>2459.8845401292974</v>
      </c>
      <c r="R86" s="14">
        <v>2103.8760310205926</v>
      </c>
      <c r="S86" s="14">
        <v>2241.0107597747628</v>
      </c>
      <c r="T86" s="14">
        <v>2248.4642374991308</v>
      </c>
      <c r="U86" s="14">
        <v>2123.1873073573188</v>
      </c>
      <c r="V86" s="14">
        <v>1401.1394009829971</v>
      </c>
      <c r="W86" s="2"/>
      <c r="X86" s="2"/>
      <c r="Y86" s="2"/>
      <c r="Z86" s="2"/>
    </row>
    <row r="87" spans="1:26" ht="14.25" customHeight="1" x14ac:dyDescent="0.2">
      <c r="A87" s="2"/>
      <c r="B87" s="22" t="s">
        <v>82</v>
      </c>
      <c r="C87" s="22"/>
      <c r="D87" s="22"/>
      <c r="E87" s="22"/>
      <c r="F87" s="23" t="s">
        <v>88</v>
      </c>
      <c r="G87" s="22"/>
      <c r="H87" s="23"/>
      <c r="I87" s="22"/>
      <c r="J87" s="22"/>
      <c r="K87" s="22"/>
      <c r="L87" s="22"/>
      <c r="M87" s="22"/>
      <c r="N87" s="22"/>
      <c r="O87" s="22"/>
      <c r="P87" s="22"/>
      <c r="Q87" s="22"/>
      <c r="R87" s="22"/>
      <c r="S87" s="22"/>
      <c r="T87" s="22"/>
      <c r="U87" s="22"/>
      <c r="V87" s="22"/>
      <c r="W87" s="2"/>
      <c r="X87" s="2"/>
      <c r="Y87" s="2"/>
      <c r="Z87" s="2"/>
    </row>
    <row r="88" spans="1:26" ht="14.25" customHeight="1" x14ac:dyDescent="0.2">
      <c r="A88" s="2"/>
      <c r="B88" s="15">
        <v>-0.1711553216673567</v>
      </c>
      <c r="C88" s="2"/>
      <c r="D88" s="2"/>
      <c r="E88" s="2">
        <v>9</v>
      </c>
      <c r="F88" s="24" t="s">
        <v>95</v>
      </c>
      <c r="G88" s="2" t="s">
        <v>107</v>
      </c>
      <c r="H88" s="25"/>
      <c r="I88" s="7"/>
      <c r="J88" s="2" t="s">
        <v>95</v>
      </c>
      <c r="K88" s="2"/>
      <c r="L88" s="14">
        <v>340.05526510414171</v>
      </c>
      <c r="M88" s="14">
        <v>354.71111070963963</v>
      </c>
      <c r="N88" s="14">
        <v>318.98363617736089</v>
      </c>
      <c r="O88" s="14">
        <v>341.15143461456643</v>
      </c>
      <c r="P88" s="14">
        <v>205.96222535388895</v>
      </c>
      <c r="Q88" s="14">
        <v>194.94149565862233</v>
      </c>
      <c r="R88" s="14">
        <v>161.5762212628552</v>
      </c>
      <c r="S88" s="14">
        <v>169.31574468516817</v>
      </c>
      <c r="T88" s="14">
        <v>162.40167618538692</v>
      </c>
      <c r="U88" s="14">
        <v>145.76963723015191</v>
      </c>
      <c r="V88" s="14">
        <v>130.43682281490322</v>
      </c>
      <c r="W88" s="2"/>
      <c r="X88" s="2"/>
      <c r="Y88" s="2"/>
      <c r="Z88" s="2"/>
    </row>
    <row r="89" spans="1:26" ht="14.25" customHeight="1" x14ac:dyDescent="0.2">
      <c r="A89" s="2"/>
      <c r="B89" s="15">
        <v>0.10772799548351664</v>
      </c>
      <c r="C89" s="2"/>
      <c r="D89" s="2"/>
      <c r="E89" s="2">
        <v>10</v>
      </c>
      <c r="F89" s="24" t="s">
        <v>127</v>
      </c>
      <c r="G89" s="2" t="s">
        <v>107</v>
      </c>
      <c r="H89" s="25"/>
      <c r="I89" s="7"/>
      <c r="J89" s="2" t="s">
        <v>127</v>
      </c>
      <c r="K89" s="2"/>
      <c r="L89" s="14">
        <v>7.3562499999999993</v>
      </c>
      <c r="M89" s="14">
        <v>15.742123287671234</v>
      </c>
      <c r="N89" s="14">
        <v>13.243826219512195</v>
      </c>
      <c r="O89" s="14">
        <v>20.914031942198868</v>
      </c>
      <c r="P89" s="14">
        <v>13.930448156831043</v>
      </c>
      <c r="Q89" s="14">
        <v>14.46625624260307</v>
      </c>
      <c r="R89" s="14">
        <v>16.024677029769606</v>
      </c>
      <c r="S89" s="14">
        <v>16.863429437216894</v>
      </c>
      <c r="T89" s="14">
        <v>14.782752389447971</v>
      </c>
      <c r="U89" s="14">
        <v>14.246990820882234</v>
      </c>
      <c r="V89" s="14">
        <v>11.935182471284005</v>
      </c>
      <c r="W89" s="2"/>
      <c r="X89" s="2"/>
      <c r="Y89" s="2"/>
      <c r="Z89" s="2"/>
    </row>
    <row r="90" spans="1:26" ht="14.25" customHeight="1" x14ac:dyDescent="0.2">
      <c r="A90" s="2"/>
      <c r="B90" s="15" t="s">
        <v>185</v>
      </c>
      <c r="C90" s="2"/>
      <c r="D90" s="2"/>
      <c r="E90" s="2">
        <v>11</v>
      </c>
      <c r="F90" s="24" t="s">
        <v>128</v>
      </c>
      <c r="G90" s="2" t="s">
        <v>107</v>
      </c>
      <c r="H90" s="25"/>
      <c r="I90" s="7"/>
      <c r="J90" s="2" t="s">
        <v>128</v>
      </c>
      <c r="K90" s="2"/>
      <c r="L90" s="14">
        <v>0</v>
      </c>
      <c r="M90" s="14">
        <v>0</v>
      </c>
      <c r="N90" s="14">
        <v>0</v>
      </c>
      <c r="O90" s="14">
        <v>0</v>
      </c>
      <c r="P90" s="14">
        <v>0</v>
      </c>
      <c r="Q90" s="14">
        <v>0</v>
      </c>
      <c r="R90" s="14">
        <v>0</v>
      </c>
      <c r="S90" s="14">
        <v>0</v>
      </c>
      <c r="T90" s="14">
        <v>0</v>
      </c>
      <c r="U90" s="14">
        <v>0</v>
      </c>
      <c r="V90" s="14">
        <v>0</v>
      </c>
      <c r="W90" s="2"/>
      <c r="X90" s="2"/>
      <c r="Y90" s="2"/>
      <c r="Z90" s="2"/>
    </row>
    <row r="91" spans="1:26" ht="14.25" customHeight="1" x14ac:dyDescent="0.2">
      <c r="A91" s="2"/>
      <c r="B91" s="15">
        <v>0.23682704768817686</v>
      </c>
      <c r="C91" s="2"/>
      <c r="D91" s="2"/>
      <c r="E91" s="2">
        <v>12</v>
      </c>
      <c r="F91" s="24" t="s">
        <v>129</v>
      </c>
      <c r="G91" s="2" t="s">
        <v>107</v>
      </c>
      <c r="H91" s="25"/>
      <c r="I91" s="7"/>
      <c r="J91" s="2" t="s">
        <v>129</v>
      </c>
      <c r="K91" s="2"/>
      <c r="L91" s="14">
        <v>183.57573926155413</v>
      </c>
      <c r="M91" s="14">
        <v>266.48421127635515</v>
      </c>
      <c r="N91" s="14">
        <v>264.13415819200048</v>
      </c>
      <c r="O91" s="14">
        <v>418.47936629694686</v>
      </c>
      <c r="P91" s="14">
        <v>208.40220507462686</v>
      </c>
      <c r="Q91" s="14">
        <v>236.30469000000002</v>
      </c>
      <c r="R91" s="14">
        <v>292.18461627497436</v>
      </c>
      <c r="S91" s="14">
        <v>313.98842805398345</v>
      </c>
      <c r="T91" s="14">
        <v>315.42760957939453</v>
      </c>
      <c r="U91" s="14">
        <v>217.73193000000001</v>
      </c>
      <c r="V91" s="14">
        <v>208.22800000000001</v>
      </c>
      <c r="W91" s="2"/>
      <c r="X91" s="2"/>
      <c r="Y91" s="2"/>
      <c r="Z91" s="2"/>
    </row>
    <row r="92" spans="1:26" ht="14.25" customHeight="1" x14ac:dyDescent="0.2">
      <c r="A92" s="2"/>
      <c r="B92" s="15">
        <v>0.24747970525049379</v>
      </c>
      <c r="C92" s="2"/>
      <c r="D92" s="2"/>
      <c r="E92" s="2">
        <v>13</v>
      </c>
      <c r="F92" s="24" t="s">
        <v>97</v>
      </c>
      <c r="G92" s="2" t="s">
        <v>107</v>
      </c>
      <c r="H92" s="25"/>
      <c r="I92" s="7"/>
      <c r="J92" s="2" t="s">
        <v>97</v>
      </c>
      <c r="K92" s="2"/>
      <c r="L92" s="14">
        <v>183.7937917018449</v>
      </c>
      <c r="M92" s="14">
        <v>259.09565815460024</v>
      </c>
      <c r="N92" s="14">
        <v>256.96396355213449</v>
      </c>
      <c r="O92" s="14">
        <v>406.71080379694683</v>
      </c>
      <c r="P92" s="14">
        <v>198.45220507462687</v>
      </c>
      <c r="Q92" s="14">
        <v>228.103565</v>
      </c>
      <c r="R92" s="14">
        <v>284.55456803278685</v>
      </c>
      <c r="S92" s="14">
        <v>306.38583300000005</v>
      </c>
      <c r="T92" s="14">
        <v>308.03567355000001</v>
      </c>
      <c r="U92" s="14">
        <v>211.12092999999999</v>
      </c>
      <c r="V92" s="14">
        <v>199.084</v>
      </c>
      <c r="W92" s="2"/>
      <c r="X92" s="2"/>
      <c r="Y92" s="2"/>
      <c r="Z92" s="2"/>
    </row>
    <row r="93" spans="1:26" ht="14.25" customHeight="1" x14ac:dyDescent="0.2">
      <c r="A93" s="2"/>
      <c r="B93" s="15">
        <v>-4.3959731543624203E-2</v>
      </c>
      <c r="C93" s="2"/>
      <c r="D93" s="2"/>
      <c r="E93" s="2">
        <v>14</v>
      </c>
      <c r="F93" s="24" t="s">
        <v>130</v>
      </c>
      <c r="G93" s="2" t="s">
        <v>107</v>
      </c>
      <c r="H93" s="25"/>
      <c r="I93" s="7"/>
      <c r="J93" s="2" t="s">
        <v>130</v>
      </c>
      <c r="K93" s="2"/>
      <c r="L93" s="14">
        <v>1.1923364485981307</v>
      </c>
      <c r="M93" s="14">
        <v>1.5370659722222224</v>
      </c>
      <c r="N93" s="14">
        <v>2.0128863065326636</v>
      </c>
      <c r="O93" s="14">
        <v>2.9143750000000002</v>
      </c>
      <c r="P93" s="14">
        <v>1.3900000000000001</v>
      </c>
      <c r="Q93" s="14">
        <v>1.49</v>
      </c>
      <c r="R93" s="14">
        <v>1.4244999999999999</v>
      </c>
      <c r="S93" s="14">
        <v>1.7094</v>
      </c>
      <c r="T93" s="14">
        <v>1.4759199999999999</v>
      </c>
      <c r="U93" s="14">
        <v>1.2350000000000001</v>
      </c>
      <c r="V93" s="14">
        <v>2.44</v>
      </c>
      <c r="W93" s="2"/>
      <c r="X93" s="2"/>
      <c r="Y93" s="2"/>
      <c r="Z93" s="2"/>
    </row>
    <row r="94" spans="1:26" ht="14.25" customHeight="1" x14ac:dyDescent="0.2">
      <c r="A94" s="2"/>
      <c r="B94" s="15">
        <v>-7.9297005451331004E-2</v>
      </c>
      <c r="C94" s="2"/>
      <c r="D94" s="2"/>
      <c r="E94" s="2">
        <v>15</v>
      </c>
      <c r="F94" s="24" t="s">
        <v>131</v>
      </c>
      <c r="G94" s="2" t="s">
        <v>107</v>
      </c>
      <c r="H94" s="25"/>
      <c r="I94" s="7"/>
      <c r="J94" s="2" t="s">
        <v>131</v>
      </c>
      <c r="K94" s="2"/>
      <c r="L94" s="14">
        <v>-1.4103888888888889</v>
      </c>
      <c r="M94" s="14">
        <v>5.8514871495327103</v>
      </c>
      <c r="N94" s="14">
        <v>5.1573083333333329</v>
      </c>
      <c r="O94" s="14">
        <v>8.8541875000000001</v>
      </c>
      <c r="P94" s="14">
        <v>8.56</v>
      </c>
      <c r="Q94" s="14">
        <v>6.711125</v>
      </c>
      <c r="R94" s="14">
        <v>6.2055482421874988</v>
      </c>
      <c r="S94" s="14">
        <v>5.8931950539833977</v>
      </c>
      <c r="T94" s="14">
        <v>5.9160160293945303</v>
      </c>
      <c r="U94" s="14">
        <v>5.3759999999999994</v>
      </c>
      <c r="V94" s="14">
        <v>6.7039999999999997</v>
      </c>
      <c r="W94" s="2"/>
      <c r="X94" s="2"/>
      <c r="Y94" s="2"/>
      <c r="Z94" s="2"/>
    </row>
    <row r="95" spans="1:26" ht="14.25" customHeight="1" x14ac:dyDescent="0.2">
      <c r="A95" s="2"/>
      <c r="B95" s="15">
        <v>5.789518339038735E-2</v>
      </c>
      <c r="C95" s="2"/>
      <c r="D95" s="2"/>
      <c r="E95" s="2">
        <v>16</v>
      </c>
      <c r="F95" s="24" t="s">
        <v>132</v>
      </c>
      <c r="G95" s="2" t="s">
        <v>107</v>
      </c>
      <c r="H95" s="25"/>
      <c r="I95" s="7"/>
      <c r="J95" s="2" t="s">
        <v>132</v>
      </c>
      <c r="K95" s="2"/>
      <c r="L95" s="14">
        <v>-39.808294334975372</v>
      </c>
      <c r="M95" s="14">
        <v>-52.28364903846154</v>
      </c>
      <c r="N95" s="14">
        <v>-10.972298267326732</v>
      </c>
      <c r="O95" s="14">
        <v>3.9212187499999982</v>
      </c>
      <c r="P95" s="14">
        <v>-2.7407927549999984</v>
      </c>
      <c r="Q95" s="14">
        <v>16.164928500000002</v>
      </c>
      <c r="R95" s="14">
        <v>17.1008</v>
      </c>
      <c r="S95" s="14">
        <v>-3.2863999999999991</v>
      </c>
      <c r="T95" s="14">
        <v>12.510999999999999</v>
      </c>
      <c r="U95" s="14">
        <v>-20.119400000000002</v>
      </c>
      <c r="V95" s="14">
        <v>-9.3279999999999994</v>
      </c>
      <c r="W95" s="2"/>
      <c r="X95" s="2"/>
      <c r="Y95" s="2"/>
      <c r="Z95" s="2"/>
    </row>
    <row r="96" spans="1:26" ht="14.25" customHeight="1" x14ac:dyDescent="0.2">
      <c r="A96" s="2"/>
      <c r="B96" s="15">
        <v>4.9152732577111724E-2</v>
      </c>
      <c r="C96" s="2"/>
      <c r="D96" s="2"/>
      <c r="E96" s="2">
        <v>17</v>
      </c>
      <c r="F96" s="24" t="s">
        <v>133</v>
      </c>
      <c r="G96" s="2" t="s">
        <v>107</v>
      </c>
      <c r="H96" s="25"/>
      <c r="I96" s="7"/>
      <c r="J96" s="2" t="s">
        <v>133</v>
      </c>
      <c r="K96" s="2"/>
      <c r="L96" s="14">
        <v>17.160040849673202</v>
      </c>
      <c r="M96" s="14">
        <v>27.427696572580647</v>
      </c>
      <c r="N96" s="14">
        <v>26.447364253393665</v>
      </c>
      <c r="O96" s="14">
        <v>46.938625000000002</v>
      </c>
      <c r="P96" s="14">
        <v>26.9</v>
      </c>
      <c r="Q96" s="14">
        <v>20.125610000000002</v>
      </c>
      <c r="R96" s="14">
        <v>21.114838726281249</v>
      </c>
      <c r="S96" s="14">
        <v>20.229689</v>
      </c>
      <c r="T96" s="14">
        <v>22.163154999999996</v>
      </c>
      <c r="U96" s="14">
        <v>14.168751349999999</v>
      </c>
      <c r="V96" s="14">
        <v>16.754400257499999</v>
      </c>
      <c r="W96" s="2"/>
      <c r="X96" s="2"/>
      <c r="Y96" s="2"/>
      <c r="Z96" s="2"/>
    </row>
    <row r="97" spans="1:26" ht="14.25" customHeight="1" x14ac:dyDescent="0.2">
      <c r="A97" s="2"/>
      <c r="B97" s="15">
        <v>-0.23545657147811827</v>
      </c>
      <c r="C97" s="2"/>
      <c r="D97" s="2"/>
      <c r="E97" s="2">
        <v>18</v>
      </c>
      <c r="F97" s="24" t="s">
        <v>134</v>
      </c>
      <c r="G97" s="2" t="s">
        <v>107</v>
      </c>
      <c r="H97" s="25"/>
      <c r="I97" s="7"/>
      <c r="J97" s="2" t="s">
        <v>134</v>
      </c>
      <c r="K97" s="2"/>
      <c r="L97" s="14">
        <v>5.4583333176156819</v>
      </c>
      <c r="M97" s="14">
        <v>9.7590609517909481</v>
      </c>
      <c r="N97" s="14">
        <v>7.6873043545803323</v>
      </c>
      <c r="O97" s="14">
        <v>10.27530771921875</v>
      </c>
      <c r="P97" s="14">
        <v>8.23</v>
      </c>
      <c r="Q97" s="14">
        <v>6.7987519999999995</v>
      </c>
      <c r="R97" s="14">
        <v>5.1979411637500004</v>
      </c>
      <c r="S97" s="14">
        <v>5.7566050544062497</v>
      </c>
      <c r="T97" s="14">
        <v>5.9969999999999999</v>
      </c>
      <c r="U97" s="14">
        <v>5.3949999999999996</v>
      </c>
      <c r="V97" s="14">
        <v>3.9116</v>
      </c>
      <c r="W97" s="2"/>
      <c r="X97" s="2"/>
      <c r="Y97" s="2"/>
      <c r="Z97" s="2"/>
    </row>
    <row r="98" spans="1:26" ht="14.25" customHeight="1" x14ac:dyDescent="0.2">
      <c r="A98" s="2"/>
      <c r="B98" s="15">
        <v>-0.15365090581827701</v>
      </c>
      <c r="C98" s="2"/>
      <c r="D98" s="2"/>
      <c r="E98" s="2">
        <v>19</v>
      </c>
      <c r="F98" s="24" t="s">
        <v>135</v>
      </c>
      <c r="G98" s="2" t="s">
        <v>107</v>
      </c>
      <c r="H98" s="25"/>
      <c r="I98" s="7"/>
      <c r="J98" s="2" t="s">
        <v>135</v>
      </c>
      <c r="K98" s="2"/>
      <c r="L98" s="14">
        <v>1.3606695517071492</v>
      </c>
      <c r="M98" s="14">
        <v>4.1869029890012746</v>
      </c>
      <c r="N98" s="14">
        <v>5.1459084485853204</v>
      </c>
      <c r="O98" s="14">
        <v>6.5019159916597964</v>
      </c>
      <c r="P98" s="14">
        <v>6.5149999999999997</v>
      </c>
      <c r="Q98" s="14">
        <v>5.9029499999999997</v>
      </c>
      <c r="R98" s="14">
        <v>4.9959563855000013</v>
      </c>
      <c r="S98" s="14">
        <v>4.8145761278217423</v>
      </c>
      <c r="T98" s="14">
        <v>4.8664739089047604</v>
      </c>
      <c r="U98" s="14">
        <v>4.4399999999999995</v>
      </c>
      <c r="V98" s="14">
        <v>3.74</v>
      </c>
      <c r="W98" s="2"/>
      <c r="X98" s="2"/>
      <c r="Y98" s="2"/>
      <c r="Z98" s="2"/>
    </row>
    <row r="99" spans="1:26" ht="14.25" customHeight="1" x14ac:dyDescent="0.2">
      <c r="A99" s="2"/>
      <c r="B99" s="15">
        <v>-0.26818474123539227</v>
      </c>
      <c r="C99" s="2"/>
      <c r="D99" s="2"/>
      <c r="E99" s="2">
        <v>20</v>
      </c>
      <c r="F99" s="24" t="s">
        <v>136</v>
      </c>
      <c r="G99" s="2" t="s">
        <v>107</v>
      </c>
      <c r="H99" s="25"/>
      <c r="I99" s="7"/>
      <c r="J99" s="2" t="s">
        <v>136</v>
      </c>
      <c r="K99" s="2"/>
      <c r="L99" s="14">
        <v>1.3247812500000005</v>
      </c>
      <c r="M99" s="14">
        <v>7.9273622881355932</v>
      </c>
      <c r="N99" s="14">
        <v>11.354708333333333</v>
      </c>
      <c r="O99" s="14">
        <v>17.900906249999998</v>
      </c>
      <c r="P99" s="14">
        <v>16.736499999999999</v>
      </c>
      <c r="Q99" s="14">
        <v>19.935500000000001</v>
      </c>
      <c r="R99" s="14">
        <v>15.079499999999999</v>
      </c>
      <c r="S99" s="14">
        <v>18.530250000000002</v>
      </c>
      <c r="T99" s="14">
        <v>19.277999999999999</v>
      </c>
      <c r="U99" s="14">
        <v>19.481000000000002</v>
      </c>
      <c r="V99" s="14">
        <v>19.012999999999998</v>
      </c>
      <c r="W99" s="2"/>
      <c r="X99" s="2"/>
      <c r="Y99" s="2"/>
      <c r="Z99" s="2"/>
    </row>
    <row r="100" spans="1:26" ht="14.25" customHeight="1" x14ac:dyDescent="0.2">
      <c r="A100" s="2"/>
      <c r="B100" s="15">
        <v>-0.1064187358735551</v>
      </c>
      <c r="C100" s="2"/>
      <c r="D100" s="2"/>
      <c r="E100" s="2">
        <v>21</v>
      </c>
      <c r="F100" s="24" t="s">
        <v>137</v>
      </c>
      <c r="G100" s="2" t="s">
        <v>107</v>
      </c>
      <c r="H100" s="25"/>
      <c r="I100" s="7"/>
      <c r="J100" s="2" t="s">
        <v>137</v>
      </c>
      <c r="K100" s="2"/>
      <c r="L100" s="14">
        <v>64.235040711435857</v>
      </c>
      <c r="M100" s="14">
        <v>106.63831534413968</v>
      </c>
      <c r="N100" s="14">
        <v>100.86743170128344</v>
      </c>
      <c r="O100" s="14">
        <v>138.93156250000001</v>
      </c>
      <c r="P100" s="14">
        <v>96.350000000000009</v>
      </c>
      <c r="Q100" s="14">
        <v>77.978749999999991</v>
      </c>
      <c r="R100" s="14">
        <v>69.680350000000004</v>
      </c>
      <c r="S100" s="14">
        <v>63.975685783203119</v>
      </c>
      <c r="T100" s="14">
        <v>68.461178130644527</v>
      </c>
      <c r="U100" s="14">
        <v>35.404930764109366</v>
      </c>
      <c r="V100" s="14">
        <v>-87.341947400525001</v>
      </c>
      <c r="W100" s="2"/>
      <c r="X100" s="2"/>
      <c r="Y100" s="2"/>
      <c r="Z100" s="2"/>
    </row>
    <row r="101" spans="1:26" ht="14.25" customHeight="1" x14ac:dyDescent="0.2">
      <c r="A101" s="2"/>
      <c r="B101" s="15">
        <v>-0.10181937463089885</v>
      </c>
      <c r="C101" s="2"/>
      <c r="D101" s="2"/>
      <c r="E101" s="2">
        <v>22</v>
      </c>
      <c r="F101" s="24" t="s">
        <v>138</v>
      </c>
      <c r="G101" s="2" t="s">
        <v>107</v>
      </c>
      <c r="H101" s="25"/>
      <c r="I101" s="7"/>
      <c r="J101" s="2" t="s">
        <v>138</v>
      </c>
      <c r="K101" s="2"/>
      <c r="L101" s="14">
        <v>68.161049440298498</v>
      </c>
      <c r="M101" s="14">
        <v>90.588226082004553</v>
      </c>
      <c r="N101" s="14">
        <v>73.780355155786367</v>
      </c>
      <c r="O101" s="14">
        <v>87.875</v>
      </c>
      <c r="P101" s="14">
        <v>54.15</v>
      </c>
      <c r="Q101" s="14">
        <v>47.781638000000001</v>
      </c>
      <c r="R101" s="14">
        <v>42.916541500000008</v>
      </c>
      <c r="S101" s="14">
        <v>37.375910546015007</v>
      </c>
      <c r="T101" s="14">
        <v>41.277027186100007</v>
      </c>
      <c r="U101" s="14">
        <v>39.079894526201258</v>
      </c>
      <c r="V101" s="14">
        <v>29.063735432290905</v>
      </c>
      <c r="W101" s="2"/>
      <c r="X101" s="2"/>
      <c r="Y101" s="2"/>
      <c r="Z101" s="2"/>
    </row>
    <row r="102" spans="1:26" ht="14.25" customHeight="1" x14ac:dyDescent="0.2">
      <c r="A102" s="2"/>
      <c r="B102" s="15">
        <v>-0.71208340615355603</v>
      </c>
      <c r="C102" s="2"/>
      <c r="D102" s="2"/>
      <c r="E102" s="2">
        <v>23</v>
      </c>
      <c r="F102" s="24" t="s">
        <v>98</v>
      </c>
      <c r="G102" s="2" t="s">
        <v>107</v>
      </c>
      <c r="H102" s="25"/>
      <c r="I102" s="7"/>
      <c r="J102" s="2" t="s">
        <v>98</v>
      </c>
      <c r="K102" s="2"/>
      <c r="L102" s="14">
        <v>72.932813774016992</v>
      </c>
      <c r="M102" s="14">
        <v>88.439836074259517</v>
      </c>
      <c r="N102" s="14">
        <v>90.575696552796259</v>
      </c>
      <c r="O102" s="14">
        <v>111.24522215758337</v>
      </c>
      <c r="P102" s="14">
        <v>74.853748393220812</v>
      </c>
      <c r="Q102" s="14">
        <v>64.880795379752286</v>
      </c>
      <c r="R102" s="14">
        <v>30.023763274674458</v>
      </c>
      <c r="S102" s="14">
        <v>42.901749656338957</v>
      </c>
      <c r="T102" s="14">
        <v>86.374891240005184</v>
      </c>
      <c r="U102" s="14">
        <v>60.770075530684181</v>
      </c>
      <c r="V102" s="14">
        <v>57.185644200590517</v>
      </c>
      <c r="W102" s="2"/>
      <c r="X102" s="2"/>
      <c r="Y102" s="2"/>
      <c r="Z102" s="2"/>
    </row>
    <row r="103" spans="1:26" ht="14.25" customHeight="1" x14ac:dyDescent="0.2">
      <c r="A103" s="2"/>
      <c r="B103" s="15">
        <v>-0.27530221378978748</v>
      </c>
      <c r="C103" s="2"/>
      <c r="D103" s="2"/>
      <c r="E103" s="2">
        <v>24</v>
      </c>
      <c r="F103" s="24" t="s">
        <v>140</v>
      </c>
      <c r="G103" s="2" t="s">
        <v>107</v>
      </c>
      <c r="H103" s="25"/>
      <c r="I103" s="7"/>
      <c r="J103" s="2" t="s">
        <v>140</v>
      </c>
      <c r="K103" s="2"/>
      <c r="L103" s="14">
        <v>14.547917059284497</v>
      </c>
      <c r="M103" s="14">
        <v>17.710149834551551</v>
      </c>
      <c r="N103" s="14">
        <v>16.925732354253057</v>
      </c>
      <c r="O103" s="14">
        <v>18.302751006386671</v>
      </c>
      <c r="P103" s="14">
        <v>15.648527445364891</v>
      </c>
      <c r="Q103" s="14">
        <v>14.91791554797755</v>
      </c>
      <c r="R103" s="14">
        <v>10.81098037249024</v>
      </c>
      <c r="S103" s="14">
        <v>9.9287653340516453</v>
      </c>
      <c r="T103" s="14">
        <v>10.176705673367696</v>
      </c>
      <c r="U103" s="14">
        <v>8.8431446375803198</v>
      </c>
      <c r="V103" s="14">
        <v>8.3962600154977967</v>
      </c>
      <c r="W103" s="2"/>
      <c r="X103" s="2"/>
      <c r="Y103" s="2"/>
      <c r="Z103" s="2"/>
    </row>
    <row r="104" spans="1:26" ht="14.25" customHeight="1" x14ac:dyDescent="0.2">
      <c r="A104" s="2"/>
      <c r="B104" s="15">
        <v>-0.30919302625518241</v>
      </c>
      <c r="C104" s="2"/>
      <c r="D104" s="2"/>
      <c r="E104" s="2">
        <v>25</v>
      </c>
      <c r="F104" s="24" t="s">
        <v>141</v>
      </c>
      <c r="G104" s="2" t="s">
        <v>107</v>
      </c>
      <c r="H104" s="25"/>
      <c r="I104" s="7"/>
      <c r="J104" s="2" t="s">
        <v>141</v>
      </c>
      <c r="K104" s="2"/>
      <c r="L104" s="14">
        <v>9.9682091752037927</v>
      </c>
      <c r="M104" s="14">
        <v>11.877328028291444</v>
      </c>
      <c r="N104" s="14">
        <v>10.665195315916309</v>
      </c>
      <c r="O104" s="14">
        <v>14.115592217406784</v>
      </c>
      <c r="P104" s="14">
        <v>9.942240021652438</v>
      </c>
      <c r="Q104" s="14">
        <v>8.748764879258724</v>
      </c>
      <c r="R104" s="14">
        <v>6.043707790245664</v>
      </c>
      <c r="S104" s="14">
        <v>5.5403057836242988</v>
      </c>
      <c r="T104" s="14">
        <v>5.769608730598037</v>
      </c>
      <c r="U104" s="14">
        <v>5.047993963376296</v>
      </c>
      <c r="V104" s="14">
        <v>5.2373109598885792</v>
      </c>
      <c r="W104" s="2"/>
      <c r="X104" s="2"/>
      <c r="Y104" s="2"/>
      <c r="Z104" s="2"/>
    </row>
    <row r="105" spans="1:26" ht="14.25" customHeight="1" x14ac:dyDescent="0.2">
      <c r="A105" s="2"/>
      <c r="B105" s="15">
        <v>-0.17890346752185504</v>
      </c>
      <c r="C105" s="2"/>
      <c r="D105" s="2"/>
      <c r="E105" s="2">
        <v>26</v>
      </c>
      <c r="F105" s="24" t="s">
        <v>142</v>
      </c>
      <c r="G105" s="2" t="s">
        <v>107</v>
      </c>
      <c r="H105" s="25"/>
      <c r="I105" s="7"/>
      <c r="J105" s="2" t="s">
        <v>142</v>
      </c>
      <c r="K105" s="2"/>
      <c r="L105" s="14">
        <v>1.3546831794204088</v>
      </c>
      <c r="M105" s="14">
        <v>1.2899394082185687</v>
      </c>
      <c r="N105" s="14">
        <v>1.6272394960545835</v>
      </c>
      <c r="O105" s="14">
        <v>3.8180236437500006</v>
      </c>
      <c r="P105" s="14">
        <v>3.5764359600000004</v>
      </c>
      <c r="Q105" s="14">
        <v>2.9946920960000005</v>
      </c>
      <c r="R105" s="14">
        <v>2.4617119084000008</v>
      </c>
      <c r="S105" s="14">
        <v>2.6222649882040008</v>
      </c>
      <c r="T105" s="14">
        <v>2.956364029708201</v>
      </c>
      <c r="U105" s="14">
        <v>2.5599123445317007</v>
      </c>
      <c r="V105" s="14">
        <v>2.7222822429515126</v>
      </c>
      <c r="W105" s="2"/>
      <c r="X105" s="2"/>
      <c r="Y105" s="2"/>
      <c r="Z105" s="2"/>
    </row>
    <row r="106" spans="1:26" ht="14.25" customHeight="1" x14ac:dyDescent="0.2">
      <c r="A106" s="2"/>
      <c r="B106" s="15">
        <v>-0.45130667290619786</v>
      </c>
      <c r="C106" s="2"/>
      <c r="D106" s="2"/>
      <c r="E106" s="2">
        <v>27</v>
      </c>
      <c r="F106" s="24" t="s">
        <v>143</v>
      </c>
      <c r="G106" s="2" t="s">
        <v>107</v>
      </c>
      <c r="H106" s="25"/>
      <c r="I106" s="7"/>
      <c r="J106" s="2" t="s">
        <v>143</v>
      </c>
      <c r="K106" s="2"/>
      <c r="L106" s="14">
        <v>2.3475046042148797</v>
      </c>
      <c r="M106" s="14">
        <v>2.3374828014036817</v>
      </c>
      <c r="N106" s="14">
        <v>2.1262588135822029</v>
      </c>
      <c r="O106" s="14">
        <v>7.1191585397033581</v>
      </c>
      <c r="P106" s="14">
        <v>6.0221600775114599</v>
      </c>
      <c r="Q106" s="14">
        <v>4.916108073316976</v>
      </c>
      <c r="R106" s="14">
        <v>2.6974356951009928</v>
      </c>
      <c r="S106" s="14">
        <v>2.4742524875252387</v>
      </c>
      <c r="T106" s="14">
        <v>2.6135931350848232</v>
      </c>
      <c r="U106" s="14">
        <v>2.4619012330269054</v>
      </c>
      <c r="V106" s="14">
        <v>2.1638375358354809</v>
      </c>
      <c r="W106" s="2"/>
      <c r="X106" s="2"/>
      <c r="Y106" s="2"/>
      <c r="Z106" s="2"/>
    </row>
    <row r="107" spans="1:26" ht="14.25" customHeight="1" x14ac:dyDescent="0.2">
      <c r="A107" s="2"/>
      <c r="B107" s="15">
        <v>-1.1449713372174586</v>
      </c>
      <c r="C107" s="2"/>
      <c r="D107" s="2"/>
      <c r="E107" s="2">
        <v>28</v>
      </c>
      <c r="F107" s="24" t="s">
        <v>144</v>
      </c>
      <c r="G107" s="2" t="s">
        <v>107</v>
      </c>
      <c r="H107" s="25"/>
      <c r="I107" s="7"/>
      <c r="J107" s="2" t="s">
        <v>144</v>
      </c>
      <c r="K107" s="2"/>
      <c r="L107" s="14">
        <v>43.45604486063106</v>
      </c>
      <c r="M107" s="14">
        <v>53.187706783504296</v>
      </c>
      <c r="N107" s="14">
        <v>56.97601579773405</v>
      </c>
      <c r="O107" s="14">
        <v>64.032248505737684</v>
      </c>
      <c r="P107" s="14">
        <v>36.061044824048643</v>
      </c>
      <c r="Q107" s="14">
        <v>30.094998435489234</v>
      </c>
      <c r="R107" s="14">
        <v>4.6273415779298519</v>
      </c>
      <c r="S107" s="14">
        <v>19.157432640822886</v>
      </c>
      <c r="T107" s="14">
        <v>61.777940688690734</v>
      </c>
      <c r="U107" s="14">
        <v>39.089004444931177</v>
      </c>
      <c r="V107" s="14">
        <v>36.251408849090808</v>
      </c>
      <c r="W107" s="2"/>
      <c r="X107" s="2"/>
      <c r="Y107" s="2"/>
      <c r="Z107" s="2"/>
    </row>
    <row r="108" spans="1:26" ht="14.25" customHeight="1" x14ac:dyDescent="0.2">
      <c r="A108" s="2"/>
      <c r="B108" s="15">
        <v>-0.19764354019008068</v>
      </c>
      <c r="C108" s="2"/>
      <c r="D108" s="2"/>
      <c r="E108" s="2">
        <v>29</v>
      </c>
      <c r="F108" s="24" t="s">
        <v>145</v>
      </c>
      <c r="G108" s="2" t="s">
        <v>107</v>
      </c>
      <c r="H108" s="25"/>
      <c r="I108" s="7"/>
      <c r="J108" s="2" t="s">
        <v>145</v>
      </c>
      <c r="K108" s="2"/>
      <c r="L108" s="14">
        <v>1.2584548952623549</v>
      </c>
      <c r="M108" s="14">
        <v>2.0372292182899825</v>
      </c>
      <c r="N108" s="14">
        <v>2.2552547752560668</v>
      </c>
      <c r="O108" s="14">
        <v>3.857448244598868</v>
      </c>
      <c r="P108" s="14">
        <v>3.6033400646433744</v>
      </c>
      <c r="Q108" s="14">
        <v>3.2083163477097933</v>
      </c>
      <c r="R108" s="14">
        <v>3.3825859305077062</v>
      </c>
      <c r="S108" s="14">
        <v>3.1787284221108854</v>
      </c>
      <c r="T108" s="14">
        <v>3.0806789825556939</v>
      </c>
      <c r="U108" s="14">
        <v>2.7681189072377688</v>
      </c>
      <c r="V108" s="14">
        <v>2.4145445973263335</v>
      </c>
      <c r="W108" s="2"/>
      <c r="X108" s="2"/>
      <c r="Y108" s="2"/>
      <c r="Z108" s="2"/>
    </row>
    <row r="109" spans="1:26" ht="14.25" customHeight="1" x14ac:dyDescent="0.2">
      <c r="A109" s="2"/>
      <c r="B109" s="15">
        <v>0.26988231561485576</v>
      </c>
      <c r="C109" s="2"/>
      <c r="D109" s="2"/>
      <c r="E109" s="2">
        <v>30</v>
      </c>
      <c r="F109" s="24" t="s">
        <v>146</v>
      </c>
      <c r="G109" s="2" t="s">
        <v>107</v>
      </c>
      <c r="H109" s="25"/>
      <c r="I109" s="7"/>
      <c r="J109" s="2" t="s">
        <v>146</v>
      </c>
      <c r="K109" s="2"/>
      <c r="L109" s="14">
        <v>40.870958768849874</v>
      </c>
      <c r="M109" s="14">
        <v>71.947898955630308</v>
      </c>
      <c r="N109" s="14">
        <v>48.086440175863693</v>
      </c>
      <c r="O109" s="14">
        <v>104.22054657245833</v>
      </c>
      <c r="P109" s="14">
        <v>48.6099216</v>
      </c>
      <c r="Q109" s="14">
        <v>23.113925204799997</v>
      </c>
      <c r="R109" s="14">
        <v>29.351964862020001</v>
      </c>
      <c r="S109" s="14">
        <v>52.369094169811987</v>
      </c>
      <c r="T109" s="14">
        <v>37.767665693860003</v>
      </c>
      <c r="U109" s="14">
        <v>52.866632294990005</v>
      </c>
      <c r="V109" s="14">
        <v>121.094670076596</v>
      </c>
      <c r="W109" s="2"/>
      <c r="X109" s="2"/>
      <c r="Y109" s="2"/>
      <c r="Z109" s="2"/>
    </row>
    <row r="110" spans="1:26" ht="14.25" customHeight="1" x14ac:dyDescent="0.2">
      <c r="A110" s="2"/>
      <c r="B110" s="15">
        <v>-0.23229166666666667</v>
      </c>
      <c r="C110" s="2"/>
      <c r="D110" s="2"/>
      <c r="E110" s="2">
        <v>31</v>
      </c>
      <c r="F110" s="24" t="s">
        <v>147</v>
      </c>
      <c r="G110" s="2" t="s">
        <v>107</v>
      </c>
      <c r="H110" s="25"/>
      <c r="I110" s="7"/>
      <c r="J110" s="2" t="s">
        <v>147</v>
      </c>
      <c r="K110" s="2"/>
      <c r="L110" s="14">
        <v>0</v>
      </c>
      <c r="M110" s="14">
        <v>0</v>
      </c>
      <c r="N110" s="14">
        <v>0</v>
      </c>
      <c r="O110" s="14">
        <v>0</v>
      </c>
      <c r="P110" s="14">
        <v>7.9054000000000002</v>
      </c>
      <c r="Q110" s="14">
        <v>4.8000000000000007</v>
      </c>
      <c r="R110" s="14">
        <v>3.6850000000000005</v>
      </c>
      <c r="S110" s="14">
        <v>2.4637500000000001</v>
      </c>
      <c r="T110" s="14">
        <v>2.6348250000000002</v>
      </c>
      <c r="U110" s="14">
        <v>3.6550425</v>
      </c>
      <c r="V110" s="14">
        <v>4.99</v>
      </c>
      <c r="W110" s="2"/>
      <c r="X110" s="2"/>
      <c r="Y110" s="2"/>
      <c r="Z110" s="2"/>
    </row>
    <row r="111" spans="1:26" ht="14.25" customHeight="1" x14ac:dyDescent="0.2">
      <c r="A111" s="2"/>
      <c r="B111" s="15">
        <v>0.29597441510489442</v>
      </c>
      <c r="C111" s="2"/>
      <c r="D111" s="2"/>
      <c r="E111" s="2">
        <v>32</v>
      </c>
      <c r="F111" s="24" t="s">
        <v>148</v>
      </c>
      <c r="G111" s="2" t="s">
        <v>107</v>
      </c>
      <c r="H111" s="25"/>
      <c r="I111" s="7"/>
      <c r="J111" s="2" t="s">
        <v>148</v>
      </c>
      <c r="K111" s="2"/>
      <c r="L111" s="14">
        <v>113.24624942106178</v>
      </c>
      <c r="M111" s="14">
        <v>92.41861719485334</v>
      </c>
      <c r="N111" s="14">
        <v>61.621200711229193</v>
      </c>
      <c r="O111" s="14">
        <v>85.620572644429046</v>
      </c>
      <c r="P111" s="14">
        <v>56.098837342411073</v>
      </c>
      <c r="Q111" s="14">
        <v>78.217535999813734</v>
      </c>
      <c r="R111" s="14">
        <v>99.017121769119669</v>
      </c>
      <c r="S111" s="14">
        <v>41.843647430531853</v>
      </c>
      <c r="T111" s="14">
        <v>31.229388411754876</v>
      </c>
      <c r="U111" s="14">
        <v>24.962329304812286</v>
      </c>
      <c r="V111" s="14">
        <v>79.052791951134793</v>
      </c>
      <c r="W111" s="2"/>
      <c r="X111" s="2"/>
      <c r="Y111" s="2"/>
      <c r="Z111" s="2"/>
    </row>
    <row r="112" spans="1:26" ht="14.25" customHeight="1" x14ac:dyDescent="0.2">
      <c r="A112" s="2"/>
      <c r="B112" s="15">
        <v>0.31731992263982289</v>
      </c>
      <c r="C112" s="2"/>
      <c r="D112" s="2"/>
      <c r="E112" s="2">
        <v>33</v>
      </c>
      <c r="F112" s="24" t="s">
        <v>99</v>
      </c>
      <c r="G112" s="2" t="s">
        <v>107</v>
      </c>
      <c r="H112" s="25"/>
      <c r="I112" s="7"/>
      <c r="J112" s="2" t="s">
        <v>99</v>
      </c>
      <c r="K112" s="2"/>
      <c r="L112" s="14">
        <v>104.35015793448123</v>
      </c>
      <c r="M112" s="14">
        <v>82.613907985532762</v>
      </c>
      <c r="N112" s="14">
        <v>53.132514108832922</v>
      </c>
      <c r="O112" s="14">
        <v>75.273394471993399</v>
      </c>
      <c r="P112" s="14">
        <v>48.188569966922437</v>
      </c>
      <c r="Q112" s="14">
        <v>71.05362192267674</v>
      </c>
      <c r="R112" s="14">
        <v>91.320775039550512</v>
      </c>
      <c r="S112" s="14">
        <v>35.207625673240784</v>
      </c>
      <c r="T112" s="14">
        <v>26.066251821827663</v>
      </c>
      <c r="U112" s="14">
        <v>19.699777509670096</v>
      </c>
      <c r="V112" s="14">
        <v>69.120638013442871</v>
      </c>
      <c r="W112" s="2"/>
      <c r="X112" s="2"/>
      <c r="Y112" s="2"/>
      <c r="Z112" s="2"/>
    </row>
    <row r="113" spans="1:26" ht="14.25" customHeight="1" x14ac:dyDescent="0.2">
      <c r="A113" s="2"/>
      <c r="B113" s="15">
        <v>0.24962544726565761</v>
      </c>
      <c r="C113" s="2"/>
      <c r="D113" s="2"/>
      <c r="E113" s="2">
        <v>34</v>
      </c>
      <c r="F113" s="24" t="s">
        <v>149</v>
      </c>
      <c r="G113" s="2" t="s">
        <v>107</v>
      </c>
      <c r="H113" s="25"/>
      <c r="I113" s="7"/>
      <c r="J113" s="2" t="s">
        <v>149</v>
      </c>
      <c r="K113" s="2"/>
      <c r="L113" s="14">
        <v>3.6976489168542308</v>
      </c>
      <c r="M113" s="14">
        <v>5.9480273845080127</v>
      </c>
      <c r="N113" s="14">
        <v>4.3955080492447003</v>
      </c>
      <c r="O113" s="14">
        <v>6.4483837892543656</v>
      </c>
      <c r="P113" s="14">
        <v>4.403688823854357</v>
      </c>
      <c r="Q113" s="14">
        <v>3.3687885500305317</v>
      </c>
      <c r="R113" s="14">
        <v>4.1446467380230079</v>
      </c>
      <c r="S113" s="14">
        <v>2.8964706197152563</v>
      </c>
      <c r="T113" s="14">
        <v>2.1911259402648056</v>
      </c>
      <c r="U113" s="14">
        <v>2.9571382031500746</v>
      </c>
      <c r="V113" s="14">
        <v>7.6339372749885399</v>
      </c>
      <c r="W113" s="2"/>
      <c r="X113" s="2"/>
      <c r="Y113" s="2"/>
      <c r="Z113" s="2"/>
    </row>
    <row r="114" spans="1:26" ht="14.25" customHeight="1" x14ac:dyDescent="0.2">
      <c r="A114" s="2"/>
      <c r="B114" s="15">
        <v>-8.8361713659717234E-2</v>
      </c>
      <c r="C114" s="2"/>
      <c r="D114" s="2"/>
      <c r="E114" s="2">
        <v>35</v>
      </c>
      <c r="F114" s="24" t="s">
        <v>150</v>
      </c>
      <c r="G114" s="2" t="s">
        <v>107</v>
      </c>
      <c r="H114" s="25"/>
      <c r="I114" s="7"/>
      <c r="J114" s="2" t="s">
        <v>150</v>
      </c>
      <c r="K114" s="2"/>
      <c r="L114" s="14">
        <v>4.7022852363929859</v>
      </c>
      <c r="M114" s="14">
        <v>2.9430893248125738</v>
      </c>
      <c r="N114" s="14">
        <v>3.0949473031515797</v>
      </c>
      <c r="O114" s="14">
        <v>2.5135073519312785</v>
      </c>
      <c r="P114" s="14">
        <v>2.2071185516342746</v>
      </c>
      <c r="Q114" s="14">
        <v>2.3776255271064661</v>
      </c>
      <c r="R114" s="14">
        <v>2.2759499915461419</v>
      </c>
      <c r="S114" s="14">
        <v>2.7090011375758145</v>
      </c>
      <c r="T114" s="14">
        <v>2.044515649662408</v>
      </c>
      <c r="U114" s="14">
        <v>1.4242933419921195</v>
      </c>
      <c r="V114" s="14">
        <v>0.86794378770338021</v>
      </c>
      <c r="W114" s="2"/>
      <c r="X114" s="2"/>
      <c r="Y114" s="2"/>
      <c r="Z114" s="2"/>
    </row>
    <row r="115" spans="1:26" ht="14.25" customHeight="1" x14ac:dyDescent="0.2">
      <c r="A115" s="2"/>
      <c r="B115" s="15">
        <v>-9.9999999999999867E-2</v>
      </c>
      <c r="C115" s="2"/>
      <c r="D115" s="2"/>
      <c r="E115" s="2">
        <v>36</v>
      </c>
      <c r="F115" s="24" t="s">
        <v>151</v>
      </c>
      <c r="G115" s="2" t="s">
        <v>107</v>
      </c>
      <c r="H115" s="25"/>
      <c r="I115" s="7"/>
      <c r="J115" s="2" t="s">
        <v>151</v>
      </c>
      <c r="K115" s="2"/>
      <c r="L115" s="14">
        <v>0.49615733333333334</v>
      </c>
      <c r="M115" s="14">
        <v>0.91359250000000003</v>
      </c>
      <c r="N115" s="14">
        <v>0.9982312499999999</v>
      </c>
      <c r="O115" s="14">
        <v>1.3852870312500001</v>
      </c>
      <c r="P115" s="14">
        <v>1.2994600000000001</v>
      </c>
      <c r="Q115" s="14">
        <v>1.4175</v>
      </c>
      <c r="R115" s="14">
        <v>1.2757500000000002</v>
      </c>
      <c r="S115" s="14">
        <v>1.0305500000000001</v>
      </c>
      <c r="T115" s="14">
        <v>0.92749500000000018</v>
      </c>
      <c r="U115" s="14">
        <v>0.88112025000000016</v>
      </c>
      <c r="V115" s="14">
        <v>1.430272875</v>
      </c>
      <c r="W115" s="2"/>
      <c r="X115" s="2"/>
      <c r="Y115" s="2"/>
      <c r="Z115" s="2"/>
    </row>
    <row r="116" spans="1:26" ht="14.25" customHeight="1" x14ac:dyDescent="0.2">
      <c r="A116" s="2"/>
      <c r="B116" s="15">
        <v>-8.6989117763040413E-2</v>
      </c>
      <c r="C116" s="2"/>
      <c r="D116" s="2"/>
      <c r="E116" s="2">
        <v>37</v>
      </c>
      <c r="F116" s="24" t="s">
        <v>100</v>
      </c>
      <c r="G116" s="2" t="s">
        <v>107</v>
      </c>
      <c r="H116" s="25"/>
      <c r="I116" s="7"/>
      <c r="J116" s="2" t="s">
        <v>100</v>
      </c>
      <c r="K116" s="2"/>
      <c r="L116" s="14">
        <v>288.25728466442797</v>
      </c>
      <c r="M116" s="14">
        <v>333.82231830888878</v>
      </c>
      <c r="N116" s="14">
        <v>239.90788623075213</v>
      </c>
      <c r="O116" s="14">
        <v>261.41629046339591</v>
      </c>
      <c r="P116" s="14">
        <v>196.40378704478098</v>
      </c>
      <c r="Q116" s="14">
        <v>220.18463748735047</v>
      </c>
      <c r="R116" s="14">
        <v>201.92091049075404</v>
      </c>
      <c r="S116" s="14">
        <v>192.50095800444663</v>
      </c>
      <c r="T116" s="14">
        <v>171.79427975310765</v>
      </c>
      <c r="U116" s="14">
        <v>148.92272870315441</v>
      </c>
      <c r="V116" s="14">
        <v>248.53953239412866</v>
      </c>
      <c r="W116" s="2"/>
      <c r="X116" s="2"/>
      <c r="Y116" s="2"/>
      <c r="Z116" s="2"/>
    </row>
    <row r="117" spans="1:26" ht="14.25" customHeight="1" x14ac:dyDescent="0.2">
      <c r="A117" s="2"/>
      <c r="B117" s="15">
        <v>6.8750000000000009</v>
      </c>
      <c r="C117" s="2"/>
      <c r="D117" s="2"/>
      <c r="E117" s="2">
        <v>38</v>
      </c>
      <c r="F117" s="24" t="s">
        <v>152</v>
      </c>
      <c r="G117" s="2" t="s">
        <v>107</v>
      </c>
      <c r="H117" s="25"/>
      <c r="I117" s="7"/>
      <c r="J117" s="2" t="s">
        <v>152</v>
      </c>
      <c r="K117" s="2"/>
      <c r="L117" s="14">
        <v>1.30126953125</v>
      </c>
      <c r="M117" s="14">
        <v>6.4563057206537895</v>
      </c>
      <c r="N117" s="14">
        <v>2.6593607081911257</v>
      </c>
      <c r="O117" s="14">
        <v>1.925062499999999</v>
      </c>
      <c r="P117" s="14">
        <v>0.97499999999999976</v>
      </c>
      <c r="Q117" s="14">
        <v>-0.52</v>
      </c>
      <c r="R117" s="14">
        <v>-4.2150000000000007</v>
      </c>
      <c r="S117" s="14">
        <v>-0.11000000000000076</v>
      </c>
      <c r="T117" s="14">
        <v>-1.1900000000000008</v>
      </c>
      <c r="U117" s="14">
        <v>0.29999999999999966</v>
      </c>
      <c r="V117" s="14">
        <v>3.5416499999999997</v>
      </c>
      <c r="W117" s="2"/>
      <c r="X117" s="2"/>
      <c r="Y117" s="2"/>
      <c r="Z117" s="2"/>
    </row>
    <row r="118" spans="1:26" ht="14.25" customHeight="1" x14ac:dyDescent="0.2">
      <c r="A118" s="2"/>
      <c r="B118" s="15">
        <v>-4.4512724153417005E-2</v>
      </c>
      <c r="C118" s="2"/>
      <c r="D118" s="2"/>
      <c r="E118" s="2">
        <v>39</v>
      </c>
      <c r="F118" s="24" t="s">
        <v>153</v>
      </c>
      <c r="G118" s="2" t="s">
        <v>107</v>
      </c>
      <c r="H118" s="25"/>
      <c r="I118" s="7"/>
      <c r="J118" s="2" t="s">
        <v>153</v>
      </c>
      <c r="K118" s="2"/>
      <c r="L118" s="14">
        <v>122.92480077875777</v>
      </c>
      <c r="M118" s="14">
        <v>142.39127052408281</v>
      </c>
      <c r="N118" s="14">
        <v>108.18624335002451</v>
      </c>
      <c r="O118" s="14">
        <v>133.28837626138332</v>
      </c>
      <c r="P118" s="14">
        <v>101.25619305052984</v>
      </c>
      <c r="Q118" s="14">
        <v>115.95096673221553</v>
      </c>
      <c r="R118" s="14">
        <v>110.78967333474239</v>
      </c>
      <c r="S118" s="14">
        <v>106.54577356402456</v>
      </c>
      <c r="T118" s="14">
        <v>96.257954586318647</v>
      </c>
      <c r="U118" s="14">
        <v>85.6</v>
      </c>
      <c r="V118" s="14">
        <v>157</v>
      </c>
      <c r="W118" s="2"/>
      <c r="X118" s="2"/>
      <c r="Y118" s="2"/>
      <c r="Z118" s="2"/>
    </row>
    <row r="119" spans="1:26" ht="14.25" customHeight="1" x14ac:dyDescent="0.2">
      <c r="A119" s="2"/>
      <c r="B119" s="15" t="e">
        <v>#N/A</v>
      </c>
      <c r="C119" s="2"/>
      <c r="D119" s="2"/>
      <c r="E119" s="2">
        <v>40</v>
      </c>
      <c r="F119" s="24" t="s">
        <v>154</v>
      </c>
      <c r="G119" s="2" t="s">
        <v>107</v>
      </c>
      <c r="H119" s="25"/>
      <c r="I119" s="7"/>
      <c r="J119" s="2" t="s">
        <v>154</v>
      </c>
      <c r="K119" s="2"/>
      <c r="L119" s="14">
        <v>0</v>
      </c>
      <c r="M119" s="14">
        <v>0</v>
      </c>
      <c r="N119" s="14">
        <v>0</v>
      </c>
      <c r="O119" s="14">
        <v>0</v>
      </c>
      <c r="P119" s="14">
        <v>0</v>
      </c>
      <c r="Q119" s="14">
        <v>0</v>
      </c>
      <c r="R119" s="14">
        <v>0</v>
      </c>
      <c r="S119" s="14">
        <v>0</v>
      </c>
      <c r="T119" s="14">
        <v>0</v>
      </c>
      <c r="U119" s="14">
        <v>0</v>
      </c>
      <c r="V119" s="14">
        <v>0</v>
      </c>
      <c r="W119" s="2"/>
      <c r="X119" s="2"/>
      <c r="Y119" s="2"/>
      <c r="Z119" s="2"/>
    </row>
    <row r="120" spans="1:26" ht="14.25" customHeight="1" x14ac:dyDescent="0.2">
      <c r="A120" s="2"/>
      <c r="B120" s="15" t="e">
        <v>#N/A</v>
      </c>
      <c r="C120" s="2"/>
      <c r="D120" s="2"/>
      <c r="E120" s="2">
        <v>41</v>
      </c>
      <c r="F120" s="24" t="s">
        <v>155</v>
      </c>
      <c r="G120" s="2" t="s">
        <v>107</v>
      </c>
      <c r="H120" s="25"/>
      <c r="I120" s="7"/>
      <c r="J120" s="2" t="s">
        <v>155</v>
      </c>
      <c r="K120" s="2"/>
      <c r="L120" s="14">
        <v>0</v>
      </c>
      <c r="M120" s="14">
        <v>0</v>
      </c>
      <c r="N120" s="14">
        <v>0</v>
      </c>
      <c r="O120" s="14">
        <v>0</v>
      </c>
      <c r="P120" s="14">
        <v>0</v>
      </c>
      <c r="Q120" s="14">
        <v>0</v>
      </c>
      <c r="R120" s="14">
        <v>0</v>
      </c>
      <c r="S120" s="14">
        <v>0</v>
      </c>
      <c r="T120" s="14">
        <v>0</v>
      </c>
      <c r="U120" s="14">
        <v>0</v>
      </c>
      <c r="V120" s="14">
        <v>0</v>
      </c>
      <c r="W120" s="2"/>
      <c r="X120" s="2"/>
      <c r="Y120" s="2"/>
      <c r="Z120" s="2"/>
    </row>
    <row r="121" spans="1:26" ht="14.25" customHeight="1" x14ac:dyDescent="0.2">
      <c r="A121" s="2"/>
      <c r="B121" s="15">
        <v>0.28207192804390102</v>
      </c>
      <c r="C121" s="2"/>
      <c r="D121" s="2"/>
      <c r="E121" s="2">
        <v>42</v>
      </c>
      <c r="F121" s="24" t="s">
        <v>156</v>
      </c>
      <c r="G121" s="2" t="s">
        <v>107</v>
      </c>
      <c r="H121" s="25"/>
      <c r="I121" s="7"/>
      <c r="J121" s="2" t="s">
        <v>156</v>
      </c>
      <c r="K121" s="2"/>
      <c r="L121" s="14">
        <v>14.822887776049278</v>
      </c>
      <c r="M121" s="14">
        <v>17.354423688176141</v>
      </c>
      <c r="N121" s="14">
        <v>14.968650823370318</v>
      </c>
      <c r="O121" s="14">
        <v>11.46675612219153</v>
      </c>
      <c r="P121" s="14">
        <v>7.6435354083045262</v>
      </c>
      <c r="Q121" s="14">
        <v>8.4873653291211983</v>
      </c>
      <c r="R121" s="14">
        <v>11.924296113865523</v>
      </c>
      <c r="S121" s="14">
        <v>10.481779286355399</v>
      </c>
      <c r="T121" s="14">
        <v>12.091922765681973</v>
      </c>
      <c r="U121" s="14">
        <v>10.451175147552407</v>
      </c>
      <c r="V121" s="14">
        <v>13.889964999652635</v>
      </c>
      <c r="W121" s="2"/>
      <c r="X121" s="2"/>
      <c r="Y121" s="2"/>
      <c r="Z121" s="2"/>
    </row>
    <row r="122" spans="1:26" ht="14.25" customHeight="1" x14ac:dyDescent="0.2">
      <c r="A122" s="2"/>
      <c r="B122" s="15">
        <v>-9.3884722918920804E-2</v>
      </c>
      <c r="C122" s="2"/>
      <c r="D122" s="2"/>
      <c r="E122" s="2">
        <v>43</v>
      </c>
      <c r="F122" s="24" t="s">
        <v>157</v>
      </c>
      <c r="G122" s="2" t="s">
        <v>107</v>
      </c>
      <c r="H122" s="25"/>
      <c r="I122" s="7"/>
      <c r="J122" s="2" t="s">
        <v>157</v>
      </c>
      <c r="K122" s="2"/>
      <c r="L122" s="14">
        <v>86.88024417475728</v>
      </c>
      <c r="M122" s="14">
        <v>96.756150637949958</v>
      </c>
      <c r="N122" s="14">
        <v>62.192186448371622</v>
      </c>
      <c r="O122" s="14">
        <v>61.736001026527774</v>
      </c>
      <c r="P122" s="14">
        <v>47.727366666666668</v>
      </c>
      <c r="Q122" s="14">
        <v>50.347677777777776</v>
      </c>
      <c r="R122" s="14">
        <v>45.620800000000003</v>
      </c>
      <c r="S122" s="14">
        <v>42.48</v>
      </c>
      <c r="T122" s="14">
        <v>36.550000000000004</v>
      </c>
      <c r="U122" s="14">
        <v>29.82</v>
      </c>
      <c r="V122" s="14">
        <v>42.9</v>
      </c>
      <c r="W122" s="2"/>
      <c r="X122" s="2"/>
      <c r="Y122" s="2"/>
      <c r="Z122" s="2"/>
    </row>
    <row r="123" spans="1:26" ht="14.25" customHeight="1" x14ac:dyDescent="0.2">
      <c r="A123" s="2"/>
      <c r="B123" s="15">
        <v>-0.11174428791758673</v>
      </c>
      <c r="C123" s="2"/>
      <c r="D123" s="2"/>
      <c r="E123" s="2">
        <v>44</v>
      </c>
      <c r="F123" s="24" t="s">
        <v>158</v>
      </c>
      <c r="G123" s="2" t="s">
        <v>107</v>
      </c>
      <c r="H123" s="25"/>
      <c r="I123" s="7"/>
      <c r="J123" s="2" t="s">
        <v>158</v>
      </c>
      <c r="K123" s="2"/>
      <c r="L123" s="14">
        <v>13.737271684931248</v>
      </c>
      <c r="M123" s="14">
        <v>15.099401812444784</v>
      </c>
      <c r="N123" s="14">
        <v>10.416386255550757</v>
      </c>
      <c r="O123" s="14">
        <v>12.986976769970804</v>
      </c>
      <c r="P123" s="14">
        <v>10.231152840524683</v>
      </c>
      <c r="Q123" s="14">
        <v>12.200331129905001</v>
      </c>
      <c r="R123" s="14">
        <v>10.837013815435</v>
      </c>
      <c r="S123" s="14">
        <v>9.6828970717000011</v>
      </c>
      <c r="T123" s="14">
        <v>8.1812401231949998</v>
      </c>
      <c r="U123" s="14">
        <v>6.2393288379899996</v>
      </c>
      <c r="V123" s="14">
        <v>11.567192839265003</v>
      </c>
      <c r="W123" s="2"/>
      <c r="X123" s="2"/>
      <c r="Y123" s="2"/>
      <c r="Z123" s="2"/>
    </row>
    <row r="124" spans="1:26" ht="14.25" customHeight="1" x14ac:dyDescent="0.2">
      <c r="A124" s="2"/>
      <c r="B124" s="15">
        <v>-0.20031169984960295</v>
      </c>
      <c r="C124" s="2"/>
      <c r="D124" s="2"/>
      <c r="E124" s="2">
        <v>45</v>
      </c>
      <c r="F124" s="24" t="s">
        <v>159</v>
      </c>
      <c r="G124" s="2" t="s">
        <v>107</v>
      </c>
      <c r="H124" s="25"/>
      <c r="I124" s="7"/>
      <c r="J124" s="2" t="s">
        <v>159</v>
      </c>
      <c r="K124" s="2"/>
      <c r="L124" s="14">
        <v>48.590810718682434</v>
      </c>
      <c r="M124" s="14">
        <v>55.764765925581301</v>
      </c>
      <c r="N124" s="14">
        <v>41.485058645243797</v>
      </c>
      <c r="O124" s="14">
        <v>40.013117783322507</v>
      </c>
      <c r="P124" s="14">
        <v>28.570539078755267</v>
      </c>
      <c r="Q124" s="14">
        <v>33.718296518330938</v>
      </c>
      <c r="R124" s="14">
        <v>26.964127226711117</v>
      </c>
      <c r="S124" s="14">
        <v>23.42050808236667</v>
      </c>
      <c r="T124" s="14">
        <v>19.903162277911999</v>
      </c>
      <c r="U124" s="14">
        <v>16.512224717612</v>
      </c>
      <c r="V124" s="14">
        <v>19.640724555211001</v>
      </c>
      <c r="W124" s="2"/>
      <c r="X124" s="2"/>
      <c r="Y124" s="2"/>
      <c r="Z124" s="2"/>
    </row>
    <row r="125" spans="1:26" ht="14.25" customHeight="1" x14ac:dyDescent="0.2">
      <c r="A125" s="2"/>
      <c r="B125" s="15">
        <v>-2.6340653364538502E-2</v>
      </c>
      <c r="C125" s="2"/>
      <c r="D125" s="2"/>
      <c r="E125" s="2">
        <v>46</v>
      </c>
      <c r="F125" s="24" t="s">
        <v>160</v>
      </c>
      <c r="G125" s="2" t="s">
        <v>107</v>
      </c>
      <c r="H125" s="25"/>
      <c r="I125" s="7"/>
      <c r="J125" s="2" t="s">
        <v>160</v>
      </c>
      <c r="K125" s="2"/>
      <c r="L125" s="14">
        <v>1164.1861817798076</v>
      </c>
      <c r="M125" s="14">
        <v>1417.8100309964891</v>
      </c>
      <c r="N125" s="14">
        <v>1250.8636182391506</v>
      </c>
      <c r="O125" s="14">
        <v>1655.3920009024571</v>
      </c>
      <c r="P125" s="14">
        <v>1018.3072802107595</v>
      </c>
      <c r="Q125" s="14">
        <v>1031.5974644729422</v>
      </c>
      <c r="R125" s="14">
        <v>1009.8702027396989</v>
      </c>
      <c r="S125" s="14">
        <v>979.64311794894388</v>
      </c>
      <c r="T125" s="14">
        <v>996.96692247860608</v>
      </c>
      <c r="U125" s="14">
        <v>766.77554302498538</v>
      </c>
      <c r="V125" s="14">
        <v>837.275432197903</v>
      </c>
      <c r="W125" s="2"/>
      <c r="X125" s="2"/>
      <c r="Y125" s="2"/>
      <c r="Z125" s="2"/>
    </row>
    <row r="126" spans="1:26" ht="14.25" customHeight="1" x14ac:dyDescent="0.2">
      <c r="A126" s="2"/>
      <c r="B126" s="15">
        <v>5.5369139268587997E-2</v>
      </c>
      <c r="C126" s="2"/>
      <c r="D126" s="2"/>
      <c r="E126" s="2">
        <v>47</v>
      </c>
      <c r="F126" s="24" t="s">
        <v>161</v>
      </c>
      <c r="G126" s="2" t="s">
        <v>107</v>
      </c>
      <c r="H126" s="25"/>
      <c r="I126" s="7"/>
      <c r="J126" s="2" t="s">
        <v>161</v>
      </c>
      <c r="K126" s="2"/>
      <c r="L126" s="14">
        <v>40.082695899866259</v>
      </c>
      <c r="M126" s="14">
        <v>84.105393053918306</v>
      </c>
      <c r="N126" s="14">
        <v>71.383812663268955</v>
      </c>
      <c r="O126" s="14">
        <v>74.197670820562564</v>
      </c>
      <c r="P126" s="14">
        <v>48.193006207214466</v>
      </c>
      <c r="Q126" s="14">
        <v>59.809202650213763</v>
      </c>
      <c r="R126" s="14">
        <v>63.233529329661451</v>
      </c>
      <c r="S126" s="14">
        <v>64.254480282445456</v>
      </c>
      <c r="T126" s="14">
        <v>93.322757199508487</v>
      </c>
      <c r="U126" s="14">
        <v>99.88344441854278</v>
      </c>
      <c r="V126" s="14">
        <v>62.290629451251306</v>
      </c>
      <c r="W126" s="2"/>
      <c r="X126" s="2"/>
      <c r="Y126" s="2"/>
      <c r="Z126" s="2"/>
    </row>
    <row r="127" spans="1:26" ht="14.25" customHeight="1" x14ac:dyDescent="0.2">
      <c r="A127" s="2"/>
      <c r="B127" s="15">
        <v>-2.2489595238123772E-2</v>
      </c>
      <c r="C127" s="2"/>
      <c r="D127" s="2"/>
      <c r="E127" s="2">
        <v>48</v>
      </c>
      <c r="F127" s="24" t="s">
        <v>162</v>
      </c>
      <c r="G127" s="2" t="s">
        <v>107</v>
      </c>
      <c r="H127" s="25"/>
      <c r="I127" s="7"/>
      <c r="J127" s="2" t="s">
        <v>162</v>
      </c>
      <c r="K127" s="2"/>
      <c r="L127" s="14">
        <v>1204.2688776796738</v>
      </c>
      <c r="M127" s="14">
        <v>1501.9154240504074</v>
      </c>
      <c r="N127" s="14">
        <v>1322.2474309024196</v>
      </c>
      <c r="O127" s="14">
        <v>1729.5896717230196</v>
      </c>
      <c r="P127" s="14">
        <v>1066.5002864179739</v>
      </c>
      <c r="Q127" s="14">
        <v>1091.406667123156</v>
      </c>
      <c r="R127" s="14">
        <v>1073.1037320693604</v>
      </c>
      <c r="S127" s="14">
        <v>1043.8975982313893</v>
      </c>
      <c r="T127" s="14">
        <v>1090.2896796781147</v>
      </c>
      <c r="U127" s="14">
        <v>866.65898744352819</v>
      </c>
      <c r="V127" s="14">
        <v>899.56606164915434</v>
      </c>
      <c r="W127" s="2"/>
      <c r="X127" s="2"/>
      <c r="Y127" s="2"/>
      <c r="Z127" s="2"/>
    </row>
    <row r="128" spans="1:26" ht="14.25" customHeight="1" x14ac:dyDescent="0.2">
      <c r="A128" s="2"/>
      <c r="B128" s="22" t="s">
        <v>82</v>
      </c>
      <c r="C128" s="22"/>
      <c r="D128" s="22"/>
      <c r="E128" s="22"/>
      <c r="F128" s="23" t="s">
        <v>163</v>
      </c>
      <c r="G128" s="22"/>
      <c r="H128" s="23"/>
      <c r="I128" s="22"/>
      <c r="J128" s="22"/>
      <c r="K128" s="22"/>
      <c r="L128" s="22"/>
      <c r="M128" s="22"/>
      <c r="N128" s="22"/>
      <c r="O128" s="22"/>
      <c r="P128" s="22"/>
      <c r="Q128" s="22"/>
      <c r="R128" s="22"/>
      <c r="S128" s="22"/>
      <c r="T128" s="22"/>
      <c r="U128" s="22"/>
      <c r="V128" s="22"/>
      <c r="W128" s="2"/>
      <c r="X128" s="2"/>
      <c r="Y128" s="2"/>
      <c r="Z128" s="2"/>
    </row>
    <row r="129" spans="1:26" ht="14.25" customHeight="1" x14ac:dyDescent="0.2">
      <c r="A129" s="2"/>
      <c r="B129" s="15">
        <v>-0.22298756758441751</v>
      </c>
      <c r="C129" s="2"/>
      <c r="D129" s="2"/>
      <c r="E129" s="2">
        <v>9</v>
      </c>
      <c r="F129" s="24" t="s">
        <v>95</v>
      </c>
      <c r="G129" s="2" t="s">
        <v>96</v>
      </c>
      <c r="H129" s="25"/>
      <c r="I129" s="7"/>
      <c r="J129" s="2" t="s">
        <v>95</v>
      </c>
      <c r="K129" s="2"/>
      <c r="L129" s="14">
        <v>1001.7119716659736</v>
      </c>
      <c r="M129" s="14">
        <v>974.0223724614923</v>
      </c>
      <c r="N129" s="14">
        <v>914.15116888348098</v>
      </c>
      <c r="O129" s="14">
        <v>958.58121583418369</v>
      </c>
      <c r="P129" s="14">
        <v>833.45355596156014</v>
      </c>
      <c r="Q129" s="14">
        <v>857.23853598051562</v>
      </c>
      <c r="R129" s="14">
        <v>666.08500000259323</v>
      </c>
      <c r="S129" s="14">
        <v>771.21693866797023</v>
      </c>
      <c r="T129" s="14">
        <v>760.40731446352811</v>
      </c>
      <c r="U129" s="14">
        <v>690.3953013818882</v>
      </c>
      <c r="V129" s="14">
        <v>446.36319411962774</v>
      </c>
      <c r="W129" s="2"/>
      <c r="X129" s="2"/>
      <c r="Y129" s="2"/>
      <c r="Z129" s="2"/>
    </row>
    <row r="130" spans="1:26" ht="14.25" customHeight="1" x14ac:dyDescent="0.2">
      <c r="A130" s="2"/>
      <c r="B130" s="15">
        <v>0.12231511602074652</v>
      </c>
      <c r="C130" s="2"/>
      <c r="D130" s="2"/>
      <c r="E130" s="2">
        <v>10</v>
      </c>
      <c r="F130" s="24" t="s">
        <v>127</v>
      </c>
      <c r="G130" s="2" t="s">
        <v>96</v>
      </c>
      <c r="H130" s="25"/>
      <c r="I130" s="7"/>
      <c r="J130" s="2" t="s">
        <v>127</v>
      </c>
      <c r="K130" s="2"/>
      <c r="L130" s="14">
        <v>33.829500137262073</v>
      </c>
      <c r="M130" s="14">
        <v>39.946141490228904</v>
      </c>
      <c r="N130" s="14">
        <v>39.390174213503357</v>
      </c>
      <c r="O130" s="14">
        <v>44.245923145083871</v>
      </c>
      <c r="P130" s="14">
        <v>35.779776352061432</v>
      </c>
      <c r="Q130" s="14">
        <v>37.639769814692798</v>
      </c>
      <c r="R130" s="14">
        <v>42.243682626571143</v>
      </c>
      <c r="S130" s="14">
        <v>44.929617051992238</v>
      </c>
      <c r="T130" s="14">
        <v>40.172315030232589</v>
      </c>
      <c r="U130" s="14">
        <v>38.038190719625618</v>
      </c>
      <c r="V130" s="14">
        <v>28.759723179548683</v>
      </c>
      <c r="W130" s="2"/>
      <c r="X130" s="2"/>
      <c r="Y130" s="2"/>
      <c r="Z130" s="2"/>
    </row>
    <row r="131" spans="1:26" ht="14.25" customHeight="1" x14ac:dyDescent="0.2">
      <c r="A131" s="2"/>
      <c r="B131" s="15">
        <v>-2.4190932160208289E-2</v>
      </c>
      <c r="C131" s="2"/>
      <c r="D131" s="2"/>
      <c r="E131" s="2">
        <v>11</v>
      </c>
      <c r="F131" s="24" t="s">
        <v>128</v>
      </c>
      <c r="G131" s="2" t="s">
        <v>96</v>
      </c>
      <c r="H131" s="25"/>
      <c r="I131" s="7"/>
      <c r="J131" s="2" t="s">
        <v>128</v>
      </c>
      <c r="K131" s="2"/>
      <c r="L131" s="14">
        <v>0</v>
      </c>
      <c r="M131" s="14">
        <v>0</v>
      </c>
      <c r="N131" s="14">
        <v>0</v>
      </c>
      <c r="O131" s="14">
        <v>0</v>
      </c>
      <c r="P131" s="14">
        <v>9.1224999999999987</v>
      </c>
      <c r="Q131" s="14">
        <v>10.66085</v>
      </c>
      <c r="R131" s="14">
        <v>10.471097299999997</v>
      </c>
      <c r="S131" s="14">
        <v>11.181414629999999</v>
      </c>
      <c r="T131" s="14">
        <v>9.6047718610000015</v>
      </c>
      <c r="U131" s="14">
        <v>7.8870487193700001</v>
      </c>
      <c r="V131" s="14">
        <v>4.2723289511385003</v>
      </c>
      <c r="W131" s="2"/>
      <c r="X131" s="2"/>
      <c r="Y131" s="2"/>
      <c r="Z131" s="2"/>
    </row>
    <row r="132" spans="1:26" ht="14.25" customHeight="1" x14ac:dyDescent="0.2">
      <c r="A132" s="2"/>
      <c r="B132" s="15">
        <v>-7.5269102710153302E-2</v>
      </c>
      <c r="C132" s="2"/>
      <c r="D132" s="2"/>
      <c r="E132" s="2">
        <v>12</v>
      </c>
      <c r="F132" s="24" t="s">
        <v>129</v>
      </c>
      <c r="G132" s="2" t="s">
        <v>96</v>
      </c>
      <c r="H132" s="25"/>
      <c r="I132" s="7"/>
      <c r="J132" s="2" t="s">
        <v>129</v>
      </c>
      <c r="K132" s="2"/>
      <c r="L132" s="14">
        <v>676.26143855874375</v>
      </c>
      <c r="M132" s="14">
        <v>873.03567781160621</v>
      </c>
      <c r="N132" s="14">
        <v>918.34164521721686</v>
      </c>
      <c r="O132" s="14">
        <v>1449.7872416811338</v>
      </c>
      <c r="P132" s="14">
        <v>1083.6778101313364</v>
      </c>
      <c r="Q132" s="14">
        <v>1062.1548088539487</v>
      </c>
      <c r="R132" s="14">
        <v>985.04707314062625</v>
      </c>
      <c r="S132" s="14">
        <v>1029.7059357774688</v>
      </c>
      <c r="T132" s="14">
        <v>1058.390947187105</v>
      </c>
      <c r="U132" s="14">
        <v>899.51995681909159</v>
      </c>
      <c r="V132" s="14">
        <v>641.51082834761235</v>
      </c>
      <c r="W132" s="2"/>
      <c r="X132" s="2"/>
      <c r="Y132" s="2"/>
      <c r="Z132" s="2"/>
    </row>
    <row r="133" spans="1:26" ht="14.25" customHeight="1" x14ac:dyDescent="0.2">
      <c r="A133" s="2"/>
      <c r="B133" s="15">
        <v>-6.9216469934405112E-2</v>
      </c>
      <c r="C133" s="2"/>
      <c r="D133" s="2"/>
      <c r="E133" s="2">
        <v>13</v>
      </c>
      <c r="F133" s="24" t="s">
        <v>97</v>
      </c>
      <c r="G133" s="2" t="s">
        <v>96</v>
      </c>
      <c r="H133" s="25"/>
      <c r="I133" s="7"/>
      <c r="J133" s="2" t="s">
        <v>97</v>
      </c>
      <c r="K133" s="2"/>
      <c r="L133" s="14">
        <v>645.74184555544798</v>
      </c>
      <c r="M133" s="14">
        <v>816.27519327915661</v>
      </c>
      <c r="N133" s="14">
        <v>856.32197992232602</v>
      </c>
      <c r="O133" s="14">
        <v>1345.5063073590854</v>
      </c>
      <c r="P133" s="14">
        <v>1005.2857733245135</v>
      </c>
      <c r="Q133" s="14">
        <v>995.54970720395886</v>
      </c>
      <c r="R133" s="14">
        <v>929.37104400885528</v>
      </c>
      <c r="S133" s="14">
        <v>971.55282608736036</v>
      </c>
      <c r="T133" s="14">
        <v>994.3479804754104</v>
      </c>
      <c r="U133" s="14">
        <v>849.12797596565406</v>
      </c>
      <c r="V133" s="14">
        <v>612.8638283476123</v>
      </c>
      <c r="W133" s="2"/>
      <c r="X133" s="2"/>
      <c r="Y133" s="2"/>
      <c r="Z133" s="2"/>
    </row>
    <row r="134" spans="1:26" ht="14.25" customHeight="1" x14ac:dyDescent="0.2">
      <c r="A134" s="2"/>
      <c r="B134" s="15">
        <v>-0.18907053380513561</v>
      </c>
      <c r="C134" s="2"/>
      <c r="D134" s="2"/>
      <c r="E134" s="2">
        <v>14</v>
      </c>
      <c r="F134" s="24" t="s">
        <v>130</v>
      </c>
      <c r="G134" s="2" t="s">
        <v>96</v>
      </c>
      <c r="H134" s="25"/>
      <c r="I134" s="7"/>
      <c r="J134" s="2" t="s">
        <v>130</v>
      </c>
      <c r="K134" s="2"/>
      <c r="L134" s="14">
        <v>24.189550952542302</v>
      </c>
      <c r="M134" s="14">
        <v>43.802167671522923</v>
      </c>
      <c r="N134" s="14">
        <v>49.6512967992334</v>
      </c>
      <c r="O134" s="14">
        <v>85.521375000000006</v>
      </c>
      <c r="P134" s="14">
        <v>61.432000000000002</v>
      </c>
      <c r="Q134" s="14">
        <v>52.847000000000001</v>
      </c>
      <c r="R134" s="14">
        <v>42.855189500000002</v>
      </c>
      <c r="S134" s="14">
        <v>45.982860807999998</v>
      </c>
      <c r="T134" s="14">
        <v>52.116950682300001</v>
      </c>
      <c r="U134" s="14">
        <v>39.5759808534375</v>
      </c>
      <c r="V134" s="14">
        <v>17.803000000000001</v>
      </c>
      <c r="W134" s="2"/>
      <c r="X134" s="2"/>
      <c r="Y134" s="2"/>
      <c r="Z134" s="2"/>
    </row>
    <row r="135" spans="1:26" ht="14.25" customHeight="1" x14ac:dyDescent="0.2">
      <c r="A135" s="2"/>
      <c r="B135" s="15">
        <v>-6.9817667505867487E-2</v>
      </c>
      <c r="C135" s="2"/>
      <c r="D135" s="2"/>
      <c r="E135" s="2">
        <v>15</v>
      </c>
      <c r="F135" s="24" t="s">
        <v>131</v>
      </c>
      <c r="G135" s="2" t="s">
        <v>96</v>
      </c>
      <c r="H135" s="25"/>
      <c r="I135" s="7"/>
      <c r="J135" s="2" t="s">
        <v>131</v>
      </c>
      <c r="K135" s="2"/>
      <c r="L135" s="14">
        <v>6.3300420507533932</v>
      </c>
      <c r="M135" s="14">
        <v>12.958316860926798</v>
      </c>
      <c r="N135" s="14">
        <v>12.368368495657446</v>
      </c>
      <c r="O135" s="14">
        <v>18.759559322048446</v>
      </c>
      <c r="P135" s="14">
        <v>16.960036806822856</v>
      </c>
      <c r="Q135" s="14">
        <v>13.758101649989872</v>
      </c>
      <c r="R135" s="14">
        <v>12.820839631770992</v>
      </c>
      <c r="S135" s="14">
        <v>12.170248882108396</v>
      </c>
      <c r="T135" s="14">
        <v>11.92601602939453</v>
      </c>
      <c r="U135" s="14">
        <v>10.815999999999999</v>
      </c>
      <c r="V135" s="14">
        <v>10.844000000000001</v>
      </c>
      <c r="W135" s="2"/>
      <c r="X135" s="2"/>
      <c r="Y135" s="2"/>
      <c r="Z135" s="2"/>
    </row>
    <row r="136" spans="1:26" ht="14.25" customHeight="1" x14ac:dyDescent="0.2">
      <c r="A136" s="2"/>
      <c r="B136" s="15">
        <v>4.408451748287745E-2</v>
      </c>
      <c r="C136" s="2"/>
      <c r="D136" s="2"/>
      <c r="E136" s="2">
        <v>16</v>
      </c>
      <c r="F136" s="24" t="s">
        <v>132</v>
      </c>
      <c r="G136" s="2" t="s">
        <v>96</v>
      </c>
      <c r="H136" s="25"/>
      <c r="I136" s="7"/>
      <c r="J136" s="2" t="s">
        <v>132</v>
      </c>
      <c r="K136" s="2"/>
      <c r="L136" s="14">
        <v>-19.055364886335948</v>
      </c>
      <c r="M136" s="14">
        <v>-36.357808129163288</v>
      </c>
      <c r="N136" s="14">
        <v>5.1395755953179147</v>
      </c>
      <c r="O136" s="14">
        <v>20.873385986713519</v>
      </c>
      <c r="P136" s="14">
        <v>13.708932556152174</v>
      </c>
      <c r="Q136" s="14">
        <v>32.671869623677125</v>
      </c>
      <c r="R136" s="14">
        <v>34.026871909073691</v>
      </c>
      <c r="S136" s="14">
        <v>13.328826784168983</v>
      </c>
      <c r="T136" s="14">
        <v>28.96558073689836</v>
      </c>
      <c r="U136" s="14">
        <v>-3.1154981154187702</v>
      </c>
      <c r="V136" s="14">
        <v>4.5082988964073678</v>
      </c>
      <c r="W136" s="2"/>
      <c r="X136" s="2"/>
      <c r="Y136" s="2"/>
      <c r="Z136" s="2"/>
    </row>
    <row r="137" spans="1:26" ht="14.25" customHeight="1" x14ac:dyDescent="0.2">
      <c r="A137" s="2"/>
      <c r="B137" s="15">
        <v>7.7494212577968735E-3</v>
      </c>
      <c r="C137" s="2"/>
      <c r="D137" s="2"/>
      <c r="E137" s="2">
        <v>17</v>
      </c>
      <c r="F137" s="24" t="s">
        <v>133</v>
      </c>
      <c r="G137" s="2" t="s">
        <v>96</v>
      </c>
      <c r="H137" s="25"/>
      <c r="I137" s="7"/>
      <c r="J137" s="2" t="s">
        <v>133</v>
      </c>
      <c r="K137" s="2"/>
      <c r="L137" s="14">
        <v>50.56293861635222</v>
      </c>
      <c r="M137" s="14">
        <v>60.816505254858598</v>
      </c>
      <c r="N137" s="14">
        <v>61.667477906060412</v>
      </c>
      <c r="O137" s="14">
        <v>88.112307035880193</v>
      </c>
      <c r="P137" s="14">
        <v>63.382704848543064</v>
      </c>
      <c r="Q137" s="14">
        <v>59.018298072598462</v>
      </c>
      <c r="R137" s="14">
        <v>59.475655726281254</v>
      </c>
      <c r="S137" s="14">
        <v>58.788705057500003</v>
      </c>
      <c r="T137" s="14">
        <v>64.048343294046248</v>
      </c>
      <c r="U137" s="14">
        <v>54.548782586244201</v>
      </c>
      <c r="V137" s="14">
        <v>37.619347136639092</v>
      </c>
      <c r="W137" s="2"/>
      <c r="X137" s="2"/>
      <c r="Y137" s="2"/>
      <c r="Z137" s="2"/>
    </row>
    <row r="138" spans="1:26" ht="14.25" customHeight="1" x14ac:dyDescent="0.2">
      <c r="A138" s="2"/>
      <c r="B138" s="15">
        <v>-0.14659070696209575</v>
      </c>
      <c r="C138" s="2"/>
      <c r="D138" s="2"/>
      <c r="E138" s="2">
        <v>18</v>
      </c>
      <c r="F138" s="24" t="s">
        <v>134</v>
      </c>
      <c r="G138" s="2" t="s">
        <v>96</v>
      </c>
      <c r="H138" s="25"/>
      <c r="I138" s="7"/>
      <c r="J138" s="2" t="s">
        <v>134</v>
      </c>
      <c r="K138" s="2"/>
      <c r="L138" s="14">
        <v>16.956074122508419</v>
      </c>
      <c r="M138" s="14">
        <v>20.399747699082589</v>
      </c>
      <c r="N138" s="14">
        <v>20.648159837283615</v>
      </c>
      <c r="O138" s="14">
        <v>28.598494135875697</v>
      </c>
      <c r="P138" s="14">
        <v>26.856594741350655</v>
      </c>
      <c r="Q138" s="14">
        <v>22.109933570359978</v>
      </c>
      <c r="R138" s="14">
        <v>19.366091745383841</v>
      </c>
      <c r="S138" s="14">
        <v>19.058263066983983</v>
      </c>
      <c r="T138" s="14">
        <v>18.916999999999998</v>
      </c>
      <c r="U138" s="14">
        <v>17.605</v>
      </c>
      <c r="V138" s="14">
        <v>13.0731</v>
      </c>
      <c r="W138" s="2"/>
      <c r="X138" s="2"/>
      <c r="Y138" s="2"/>
      <c r="Z138" s="2"/>
    </row>
    <row r="139" spans="1:26" ht="14.25" customHeight="1" x14ac:dyDescent="0.2">
      <c r="A139" s="2"/>
      <c r="B139" s="15">
        <v>-5.3382950890020542E-2</v>
      </c>
      <c r="C139" s="2"/>
      <c r="D139" s="2"/>
      <c r="E139" s="2">
        <v>19</v>
      </c>
      <c r="F139" s="24" t="s">
        <v>135</v>
      </c>
      <c r="G139" s="2" t="s">
        <v>96</v>
      </c>
      <c r="H139" s="25"/>
      <c r="I139" s="7"/>
      <c r="J139" s="2" t="s">
        <v>135</v>
      </c>
      <c r="K139" s="2"/>
      <c r="L139" s="14">
        <v>9.8982715159416514</v>
      </c>
      <c r="M139" s="14">
        <v>13.054682197087551</v>
      </c>
      <c r="N139" s="14">
        <v>14.822013743734031</v>
      </c>
      <c r="O139" s="14">
        <v>20.851856916977916</v>
      </c>
      <c r="P139" s="14">
        <v>20.522963965811755</v>
      </c>
      <c r="Q139" s="14">
        <v>18.061401816630372</v>
      </c>
      <c r="R139" s="14">
        <v>17.097230890448266</v>
      </c>
      <c r="S139" s="14">
        <v>16.632004598180874</v>
      </c>
      <c r="T139" s="14">
        <v>16.385848908904762</v>
      </c>
      <c r="U139" s="14">
        <v>14.98</v>
      </c>
      <c r="V139" s="14">
        <v>9.4379999999999988</v>
      </c>
      <c r="W139" s="2"/>
      <c r="X139" s="2"/>
      <c r="Y139" s="2"/>
      <c r="Z139" s="2"/>
    </row>
    <row r="140" spans="1:26" ht="14.25" customHeight="1" x14ac:dyDescent="0.2">
      <c r="A140" s="2"/>
      <c r="B140" s="15">
        <v>-0.13048540901379779</v>
      </c>
      <c r="C140" s="2"/>
      <c r="D140" s="2"/>
      <c r="E140" s="2">
        <v>20</v>
      </c>
      <c r="F140" s="24" t="s">
        <v>136</v>
      </c>
      <c r="G140" s="2" t="s">
        <v>96</v>
      </c>
      <c r="H140" s="25"/>
      <c r="I140" s="7"/>
      <c r="J140" s="2" t="s">
        <v>136</v>
      </c>
      <c r="K140" s="2"/>
      <c r="L140" s="14">
        <v>19.16907310373346</v>
      </c>
      <c r="M140" s="14">
        <v>26.558216355121242</v>
      </c>
      <c r="N140" s="14">
        <v>27.969835175684075</v>
      </c>
      <c r="O140" s="14">
        <v>40.804742187499997</v>
      </c>
      <c r="P140" s="14">
        <v>39.669624999999996</v>
      </c>
      <c r="Q140" s="14">
        <v>45.540500000000002</v>
      </c>
      <c r="R140" s="14">
        <v>39.15</v>
      </c>
      <c r="S140" s="14">
        <v>41.197875000000003</v>
      </c>
      <c r="T140" s="14">
        <v>40.982333999999994</v>
      </c>
      <c r="U140" s="14">
        <v>38.941000000000003</v>
      </c>
      <c r="V140" s="14">
        <v>35.387999999999998</v>
      </c>
      <c r="W140" s="2"/>
      <c r="X140" s="2"/>
      <c r="Y140" s="2"/>
      <c r="Z140" s="2"/>
    </row>
    <row r="141" spans="1:26" ht="14.25" customHeight="1" x14ac:dyDescent="0.2">
      <c r="A141" s="2"/>
      <c r="B141" s="15">
        <v>-9.6206094686065224E-2</v>
      </c>
      <c r="C141" s="2"/>
      <c r="D141" s="2"/>
      <c r="E141" s="2">
        <v>21</v>
      </c>
      <c r="F141" s="24" t="s">
        <v>137</v>
      </c>
      <c r="G141" s="2" t="s">
        <v>96</v>
      </c>
      <c r="H141" s="25"/>
      <c r="I141" s="7"/>
      <c r="J141" s="2" t="s">
        <v>137</v>
      </c>
      <c r="K141" s="2"/>
      <c r="L141" s="14">
        <v>71.295106396149237</v>
      </c>
      <c r="M141" s="14">
        <v>113.56312303644738</v>
      </c>
      <c r="N141" s="14">
        <v>110.01626891058577</v>
      </c>
      <c r="O141" s="14">
        <v>153.80618750000002</v>
      </c>
      <c r="P141" s="14">
        <v>108.71900000000001</v>
      </c>
      <c r="Q141" s="14">
        <v>90.206390074999987</v>
      </c>
      <c r="R141" s="14">
        <v>81.527985570156403</v>
      </c>
      <c r="S141" s="14">
        <v>75.416958928731489</v>
      </c>
      <c r="T141" s="14">
        <v>80.55498335880867</v>
      </c>
      <c r="U141" s="14">
        <v>46.498719169337527</v>
      </c>
      <c r="V141" s="14">
        <v>-81.496097639817407</v>
      </c>
      <c r="W141" s="2"/>
      <c r="X141" s="2"/>
      <c r="Y141" s="2"/>
      <c r="Z141" s="2"/>
    </row>
    <row r="142" spans="1:26" ht="14.25" customHeight="1" x14ac:dyDescent="0.2">
      <c r="A142" s="2"/>
      <c r="B142" s="15">
        <v>-8.0171167377609098E-2</v>
      </c>
      <c r="C142" s="2"/>
      <c r="D142" s="2"/>
      <c r="E142" s="2">
        <v>22</v>
      </c>
      <c r="F142" s="24" t="s">
        <v>138</v>
      </c>
      <c r="G142" s="2" t="s">
        <v>96</v>
      </c>
      <c r="H142" s="25"/>
      <c r="I142" s="7"/>
      <c r="J142" s="2" t="s">
        <v>138</v>
      </c>
      <c r="K142" s="2"/>
      <c r="L142" s="14">
        <v>82.327247288344168</v>
      </c>
      <c r="M142" s="14">
        <v>103.42445417920035</v>
      </c>
      <c r="N142" s="14">
        <v>84.252252048240891</v>
      </c>
      <c r="O142" s="14">
        <v>99.649157608695646</v>
      </c>
      <c r="P142" s="14">
        <v>66.650000000000006</v>
      </c>
      <c r="Q142" s="14">
        <v>63.41177175</v>
      </c>
      <c r="R142" s="14">
        <v>58.327975983320009</v>
      </c>
      <c r="S142" s="14">
        <v>53.869880208810478</v>
      </c>
      <c r="T142" s="14">
        <v>59.488263730545519</v>
      </c>
      <c r="U142" s="14">
        <v>56.369306311509256</v>
      </c>
      <c r="V142" s="14">
        <v>39.801864326969735</v>
      </c>
      <c r="W142" s="2"/>
      <c r="X142" s="2"/>
      <c r="Y142" s="2"/>
      <c r="Z142" s="2"/>
    </row>
    <row r="143" spans="1:26" ht="14.25" customHeight="1" x14ac:dyDescent="0.2">
      <c r="A143" s="2"/>
      <c r="B143" s="15">
        <v>-0.29239346336177718</v>
      </c>
      <c r="C143" s="2"/>
      <c r="D143" s="2"/>
      <c r="E143" s="2">
        <v>23</v>
      </c>
      <c r="F143" s="24" t="s">
        <v>98</v>
      </c>
      <c r="G143" s="2" t="s">
        <v>96</v>
      </c>
      <c r="H143" s="25"/>
      <c r="I143" s="7"/>
      <c r="J143" s="2" t="s">
        <v>98</v>
      </c>
      <c r="K143" s="2"/>
      <c r="L143" s="14">
        <v>327.19435608846885</v>
      </c>
      <c r="M143" s="14">
        <v>301.43865697637409</v>
      </c>
      <c r="N143" s="14">
        <v>300.22293847323147</v>
      </c>
      <c r="O143" s="14">
        <v>388.89688450294233</v>
      </c>
      <c r="P143" s="14">
        <v>328.83960567531716</v>
      </c>
      <c r="Q143" s="14">
        <v>302.86637474635091</v>
      </c>
      <c r="R143" s="14">
        <v>229.00000741757668</v>
      </c>
      <c r="S143" s="14">
        <v>241.65834571577989</v>
      </c>
      <c r="T143" s="14">
        <v>258.86905831535034</v>
      </c>
      <c r="U143" s="14">
        <v>230.98783799646989</v>
      </c>
      <c r="V143" s="14">
        <v>170.50706723507318</v>
      </c>
      <c r="W143" s="2"/>
      <c r="X143" s="2"/>
      <c r="Y143" s="2"/>
      <c r="Z143" s="2"/>
    </row>
    <row r="144" spans="1:26" ht="14.25" customHeight="1" x14ac:dyDescent="0.2">
      <c r="A144" s="2"/>
      <c r="B144" s="15">
        <v>-0.28677605617751045</v>
      </c>
      <c r="C144" s="2"/>
      <c r="D144" s="2"/>
      <c r="E144" s="2">
        <v>24</v>
      </c>
      <c r="F144" s="24" t="s">
        <v>140</v>
      </c>
      <c r="G144" s="2" t="s">
        <v>96</v>
      </c>
      <c r="H144" s="25"/>
      <c r="I144" s="7"/>
      <c r="J144" s="2" t="s">
        <v>140</v>
      </c>
      <c r="K144" s="2"/>
      <c r="L144" s="14">
        <v>84.462074313995856</v>
      </c>
      <c r="M144" s="14">
        <v>72.452524218590639</v>
      </c>
      <c r="N144" s="14">
        <v>65.930028500164184</v>
      </c>
      <c r="O144" s="14">
        <v>84.723777996539027</v>
      </c>
      <c r="P144" s="14">
        <v>84.024475910956085</v>
      </c>
      <c r="Q144" s="14">
        <v>84.427447428901701</v>
      </c>
      <c r="R144" s="14">
        <v>60.21567702210718</v>
      </c>
      <c r="S144" s="14">
        <v>54.376021169899104</v>
      </c>
      <c r="T144" s="14">
        <v>49.555482296940838</v>
      </c>
      <c r="U144" s="14">
        <v>46.003128047961553</v>
      </c>
      <c r="V144" s="14">
        <v>31.094898482228075</v>
      </c>
      <c r="W144" s="2"/>
      <c r="X144" s="2"/>
      <c r="Y144" s="2"/>
      <c r="Z144" s="2"/>
    </row>
    <row r="145" spans="1:26" ht="14.25" customHeight="1" x14ac:dyDescent="0.2">
      <c r="A145" s="2"/>
      <c r="B145" s="15">
        <v>-0.18480640219094224</v>
      </c>
      <c r="C145" s="2"/>
      <c r="D145" s="2"/>
      <c r="E145" s="2">
        <v>25</v>
      </c>
      <c r="F145" s="24" t="s">
        <v>141</v>
      </c>
      <c r="G145" s="2" t="s">
        <v>96</v>
      </c>
      <c r="H145" s="25"/>
      <c r="I145" s="7"/>
      <c r="J145" s="2" t="s">
        <v>141</v>
      </c>
      <c r="K145" s="2"/>
      <c r="L145" s="14">
        <v>76.911041737927107</v>
      </c>
      <c r="M145" s="14">
        <v>68.221997717596395</v>
      </c>
      <c r="N145" s="14">
        <v>60.026815480297493</v>
      </c>
      <c r="O145" s="14">
        <v>78.476804495717147</v>
      </c>
      <c r="P145" s="14">
        <v>65.954507530993595</v>
      </c>
      <c r="Q145" s="14">
        <v>60.158434607045912</v>
      </c>
      <c r="R145" s="14">
        <v>51.227492053448771</v>
      </c>
      <c r="S145" s="14">
        <v>52.231121254872463</v>
      </c>
      <c r="T145" s="14">
        <v>41.944984123700571</v>
      </c>
      <c r="U145" s="14">
        <v>39.061322514014876</v>
      </c>
      <c r="V145" s="14">
        <v>26.733989792202618</v>
      </c>
      <c r="W145" s="2"/>
      <c r="X145" s="2"/>
      <c r="Y145" s="2"/>
      <c r="Z145" s="2"/>
    </row>
    <row r="146" spans="1:26" ht="14.25" customHeight="1" x14ac:dyDescent="0.2">
      <c r="A146" s="2"/>
      <c r="B146" s="15">
        <v>-5.41182612188148E-2</v>
      </c>
      <c r="C146" s="2"/>
      <c r="D146" s="2"/>
      <c r="E146" s="2">
        <v>26</v>
      </c>
      <c r="F146" s="24" t="s">
        <v>142</v>
      </c>
      <c r="G146" s="2" t="s">
        <v>96</v>
      </c>
      <c r="H146" s="25"/>
      <c r="I146" s="7"/>
      <c r="J146" s="2" t="s">
        <v>142</v>
      </c>
      <c r="K146" s="2"/>
      <c r="L146" s="14">
        <v>10.325047544770612</v>
      </c>
      <c r="M146" s="14">
        <v>9.6583240414213751</v>
      </c>
      <c r="N146" s="14">
        <v>9.305317103141352</v>
      </c>
      <c r="O146" s="14">
        <v>15.492936613620953</v>
      </c>
      <c r="P146" s="14">
        <v>17.764241511611072</v>
      </c>
      <c r="Q146" s="14">
        <v>16.165661183400001</v>
      </c>
      <c r="R146" s="14">
        <v>15.021358553835</v>
      </c>
      <c r="S146" s="14">
        <v>16.506703648797753</v>
      </c>
      <c r="T146" s="14">
        <v>17.002551092207639</v>
      </c>
      <c r="U146" s="14">
        <v>15.85331258084237</v>
      </c>
      <c r="V146" s="14">
        <v>13.032685966052126</v>
      </c>
      <c r="W146" s="2"/>
      <c r="X146" s="2"/>
      <c r="Y146" s="2"/>
      <c r="Z146" s="2"/>
    </row>
    <row r="147" spans="1:26" ht="14.25" customHeight="1" x14ac:dyDescent="0.2">
      <c r="A147" s="2"/>
      <c r="B147" s="15">
        <v>-0.34667764002061974</v>
      </c>
      <c r="C147" s="2"/>
      <c r="D147" s="2"/>
      <c r="E147" s="2">
        <v>27</v>
      </c>
      <c r="F147" s="24" t="s">
        <v>143</v>
      </c>
      <c r="G147" s="2" t="s">
        <v>96</v>
      </c>
      <c r="H147" s="25"/>
      <c r="I147" s="7"/>
      <c r="J147" s="2" t="s">
        <v>143</v>
      </c>
      <c r="K147" s="2"/>
      <c r="L147" s="14">
        <v>55.339952257951467</v>
      </c>
      <c r="M147" s="14">
        <v>36.400470865255002</v>
      </c>
      <c r="N147" s="14">
        <v>44.206453539694998</v>
      </c>
      <c r="O147" s="14">
        <v>52.76574880144279</v>
      </c>
      <c r="P147" s="14">
        <v>51.137365926552263</v>
      </c>
      <c r="Q147" s="14">
        <v>43.174315203125751</v>
      </c>
      <c r="R147" s="14">
        <v>28.206745498999751</v>
      </c>
      <c r="S147" s="14">
        <v>24.456547204749736</v>
      </c>
      <c r="T147" s="14">
        <v>27.22803645027626</v>
      </c>
      <c r="U147" s="14">
        <v>28.974319376538631</v>
      </c>
      <c r="V147" s="14">
        <v>21.876519547143076</v>
      </c>
      <c r="W147" s="2"/>
      <c r="X147" s="2"/>
      <c r="Y147" s="2"/>
      <c r="Z147" s="2"/>
    </row>
    <row r="148" spans="1:26" ht="14.25" customHeight="1" x14ac:dyDescent="0.2">
      <c r="A148" s="2"/>
      <c r="B148" s="15">
        <v>-0.45553997852902084</v>
      </c>
      <c r="C148" s="2"/>
      <c r="D148" s="2"/>
      <c r="E148" s="2">
        <v>28</v>
      </c>
      <c r="F148" s="24" t="s">
        <v>144</v>
      </c>
      <c r="G148" s="2" t="s">
        <v>96</v>
      </c>
      <c r="H148" s="25"/>
      <c r="I148" s="7"/>
      <c r="J148" s="2" t="s">
        <v>144</v>
      </c>
      <c r="K148" s="2"/>
      <c r="L148" s="14">
        <v>84.984190905526845</v>
      </c>
      <c r="M148" s="14">
        <v>98.152132220235146</v>
      </c>
      <c r="N148" s="14">
        <v>102.13612016050075</v>
      </c>
      <c r="O148" s="14">
        <v>127.69198832948497</v>
      </c>
      <c r="P148" s="14">
        <v>75.359242128200378</v>
      </c>
      <c r="Q148" s="14">
        <v>67.312271576907847</v>
      </c>
      <c r="R148" s="14">
        <v>45.139094572703684</v>
      </c>
      <c r="S148" s="14">
        <v>64.532725479332655</v>
      </c>
      <c r="T148" s="14">
        <v>91.151195911234254</v>
      </c>
      <c r="U148" s="14">
        <v>69.630895856334718</v>
      </c>
      <c r="V148" s="14">
        <v>56.261140300619942</v>
      </c>
      <c r="W148" s="2"/>
      <c r="X148" s="2"/>
      <c r="Y148" s="2"/>
      <c r="Z148" s="2"/>
    </row>
    <row r="149" spans="1:26" ht="14.25" customHeight="1" x14ac:dyDescent="0.2">
      <c r="A149" s="2"/>
      <c r="B149" s="15">
        <v>-0.15477486385720463</v>
      </c>
      <c r="C149" s="2"/>
      <c r="D149" s="2"/>
      <c r="E149" s="2">
        <v>29</v>
      </c>
      <c r="F149" s="24" t="s">
        <v>145</v>
      </c>
      <c r="G149" s="2" t="s">
        <v>96</v>
      </c>
      <c r="H149" s="25"/>
      <c r="I149" s="7"/>
      <c r="J149" s="2" t="s">
        <v>145</v>
      </c>
      <c r="K149" s="2"/>
      <c r="L149" s="14">
        <v>15.172049328296952</v>
      </c>
      <c r="M149" s="14">
        <v>16.553207913275518</v>
      </c>
      <c r="N149" s="14">
        <v>18.61820368943269</v>
      </c>
      <c r="O149" s="14">
        <v>29.745628266137437</v>
      </c>
      <c r="P149" s="14">
        <v>34.599772667003727</v>
      </c>
      <c r="Q149" s="14">
        <v>31.628244746969671</v>
      </c>
      <c r="R149" s="14">
        <v>29.189639716482297</v>
      </c>
      <c r="S149" s="14">
        <v>29.555226958128152</v>
      </c>
      <c r="T149" s="14">
        <v>31.986808440990746</v>
      </c>
      <c r="U149" s="14">
        <v>31.464859620777737</v>
      </c>
      <c r="V149" s="14">
        <v>21.507833146827323</v>
      </c>
      <c r="W149" s="2"/>
      <c r="X149" s="2"/>
      <c r="Y149" s="2"/>
      <c r="Z149" s="2"/>
    </row>
    <row r="150" spans="1:26" ht="14.25" customHeight="1" x14ac:dyDescent="0.2">
      <c r="A150" s="2"/>
      <c r="B150" s="15">
        <v>-2.7736744070941066E-2</v>
      </c>
      <c r="C150" s="2"/>
      <c r="D150" s="2"/>
      <c r="E150" s="2">
        <v>30</v>
      </c>
      <c r="F150" s="24" t="s">
        <v>146</v>
      </c>
      <c r="G150" s="2" t="s">
        <v>96</v>
      </c>
      <c r="H150" s="25"/>
      <c r="I150" s="7"/>
      <c r="J150" s="2" t="s">
        <v>146</v>
      </c>
      <c r="K150" s="2"/>
      <c r="L150" s="14">
        <v>108.75436767925923</v>
      </c>
      <c r="M150" s="14">
        <v>145.52727775710864</v>
      </c>
      <c r="N150" s="14">
        <v>113.95032381031507</v>
      </c>
      <c r="O150" s="14">
        <v>184.08426649782302</v>
      </c>
      <c r="P150" s="14">
        <v>116.68963015812867</v>
      </c>
      <c r="Q150" s="14">
        <v>72.12357134932698</v>
      </c>
      <c r="R150" s="14">
        <v>70.123098309328441</v>
      </c>
      <c r="S150" s="14">
        <v>93.570216312955353</v>
      </c>
      <c r="T150" s="14">
        <v>74.170456899198768</v>
      </c>
      <c r="U150" s="14">
        <v>89.593366253991263</v>
      </c>
      <c r="V150" s="14">
        <v>147.0729479376524</v>
      </c>
      <c r="W150" s="2"/>
      <c r="X150" s="2"/>
      <c r="Y150" s="2"/>
      <c r="Z150" s="2"/>
    </row>
    <row r="151" spans="1:26" ht="14.25" customHeight="1" x14ac:dyDescent="0.2">
      <c r="A151" s="2"/>
      <c r="B151" s="15">
        <v>-0.12363084112149525</v>
      </c>
      <c r="C151" s="2"/>
      <c r="D151" s="2"/>
      <c r="E151" s="2">
        <v>31</v>
      </c>
      <c r="F151" s="24" t="s">
        <v>147</v>
      </c>
      <c r="G151" s="2" t="s">
        <v>96</v>
      </c>
      <c r="H151" s="25"/>
      <c r="I151" s="7"/>
      <c r="J151" s="2" t="s">
        <v>147</v>
      </c>
      <c r="K151" s="2"/>
      <c r="L151" s="14">
        <v>60.331146228484116</v>
      </c>
      <c r="M151" s="14">
        <v>64.351035548686241</v>
      </c>
      <c r="N151" s="14">
        <v>67.656104525862048</v>
      </c>
      <c r="O151" s="14">
        <v>79.704222187499994</v>
      </c>
      <c r="P151" s="14">
        <v>75.49502111755568</v>
      </c>
      <c r="Q151" s="14">
        <v>47.948042150967112</v>
      </c>
      <c r="R151" s="14">
        <v>41.998456520722797</v>
      </c>
      <c r="S151" s="14">
        <v>42.272228910012423</v>
      </c>
      <c r="T151" s="14">
        <v>45.604196167437614</v>
      </c>
      <c r="U151" s="14">
        <v>48.105793844758203</v>
      </c>
      <c r="V151" s="14">
        <v>34.813632727919995</v>
      </c>
      <c r="W151" s="2"/>
      <c r="X151" s="2"/>
      <c r="Y151" s="2"/>
      <c r="Z151" s="2"/>
    </row>
    <row r="152" spans="1:26" ht="14.25" customHeight="1" x14ac:dyDescent="0.2">
      <c r="A152" s="2"/>
      <c r="B152" s="15">
        <v>8.5403328319713756E-2</v>
      </c>
      <c r="C152" s="2"/>
      <c r="D152" s="2"/>
      <c r="E152" s="2">
        <v>32</v>
      </c>
      <c r="F152" s="24" t="s">
        <v>148</v>
      </c>
      <c r="G152" s="2" t="s">
        <v>96</v>
      </c>
      <c r="H152" s="25"/>
      <c r="I152" s="7"/>
      <c r="J152" s="2" t="s">
        <v>148</v>
      </c>
      <c r="K152" s="2"/>
      <c r="L152" s="14">
        <v>303.83485301626143</v>
      </c>
      <c r="M152" s="14">
        <v>266.84714134054798</v>
      </c>
      <c r="N152" s="14">
        <v>224.19039659496505</v>
      </c>
      <c r="O152" s="14">
        <v>251.43180384519059</v>
      </c>
      <c r="P152" s="14">
        <v>224.61694803292073</v>
      </c>
      <c r="Q152" s="14">
        <v>248.48869334630047</v>
      </c>
      <c r="R152" s="14">
        <v>266.4677325282201</v>
      </c>
      <c r="S152" s="14">
        <v>215.38362360169472</v>
      </c>
      <c r="T152" s="14">
        <v>209.90550106842332</v>
      </c>
      <c r="U152" s="14">
        <v>205.89587304416767</v>
      </c>
      <c r="V152" s="14">
        <v>237.35221987856283</v>
      </c>
      <c r="W152" s="2"/>
      <c r="X152" s="2"/>
      <c r="Y152" s="2"/>
      <c r="Z152" s="2"/>
    </row>
    <row r="153" spans="1:26" ht="14.25" customHeight="1" x14ac:dyDescent="0.2">
      <c r="A153" s="2"/>
      <c r="B153" s="15">
        <v>0.11505027983748506</v>
      </c>
      <c r="C153" s="2"/>
      <c r="D153" s="2"/>
      <c r="E153" s="2">
        <v>33</v>
      </c>
      <c r="F153" s="24" t="s">
        <v>99</v>
      </c>
      <c r="G153" s="2" t="s">
        <v>96</v>
      </c>
      <c r="H153" s="25"/>
      <c r="I153" s="7"/>
      <c r="J153" s="2" t="s">
        <v>99</v>
      </c>
      <c r="K153" s="2"/>
      <c r="L153" s="14">
        <v>226.68297004756693</v>
      </c>
      <c r="M153" s="14">
        <v>198.49551548459601</v>
      </c>
      <c r="N153" s="14">
        <v>160.18638339940065</v>
      </c>
      <c r="O153" s="14">
        <v>187.77592229113816</v>
      </c>
      <c r="P153" s="14">
        <v>164.7460874154909</v>
      </c>
      <c r="Q153" s="14">
        <v>190.5501970917125</v>
      </c>
      <c r="R153" s="14">
        <v>210.09701837508399</v>
      </c>
      <c r="S153" s="14">
        <v>158.86519987054584</v>
      </c>
      <c r="T153" s="14">
        <v>154.44276413645275</v>
      </c>
      <c r="U153" s="14">
        <v>150.79977750967009</v>
      </c>
      <c r="V153" s="14">
        <v>187.32063801344287</v>
      </c>
      <c r="W153" s="2"/>
      <c r="X153" s="2"/>
      <c r="Y153" s="2"/>
      <c r="Z153" s="2"/>
    </row>
    <row r="154" spans="1:26" ht="14.25" customHeight="1" x14ac:dyDescent="0.2">
      <c r="A154" s="2"/>
      <c r="B154" s="15">
        <v>2.0416929466546385E-2</v>
      </c>
      <c r="C154" s="2"/>
      <c r="D154" s="2"/>
      <c r="E154" s="2">
        <v>34</v>
      </c>
      <c r="F154" s="24" t="s">
        <v>149</v>
      </c>
      <c r="G154" s="2" t="s">
        <v>96</v>
      </c>
      <c r="H154" s="25"/>
      <c r="I154" s="7"/>
      <c r="J154" s="2" t="s">
        <v>149</v>
      </c>
      <c r="K154" s="2"/>
      <c r="L154" s="14">
        <v>20.438088538756137</v>
      </c>
      <c r="M154" s="14">
        <v>20.56001097454088</v>
      </c>
      <c r="N154" s="14">
        <v>17.58682040118012</v>
      </c>
      <c r="O154" s="14">
        <v>19.646597754002322</v>
      </c>
      <c r="P154" s="14">
        <v>18.360088823854355</v>
      </c>
      <c r="Q154" s="14">
        <v>17.535638550030534</v>
      </c>
      <c r="R154" s="14">
        <v>17.934076738023009</v>
      </c>
      <c r="S154" s="14">
        <v>17.013080619715257</v>
      </c>
      <c r="T154" s="14">
        <v>16.465125940264805</v>
      </c>
      <c r="U154" s="14">
        <v>17.401138203150072</v>
      </c>
      <c r="V154" s="14">
        <v>20.689937274988537</v>
      </c>
      <c r="W154" s="2"/>
      <c r="X154" s="2"/>
      <c r="Y154" s="2"/>
      <c r="Z154" s="2"/>
    </row>
    <row r="155" spans="1:26" ht="14.25" customHeight="1" x14ac:dyDescent="0.2">
      <c r="A155" s="2"/>
      <c r="B155" s="15">
        <v>3.0530285785983491E-3</v>
      </c>
      <c r="C155" s="2"/>
      <c r="D155" s="2"/>
      <c r="E155" s="2">
        <v>35</v>
      </c>
      <c r="F155" s="24" t="s">
        <v>150</v>
      </c>
      <c r="G155" s="2" t="s">
        <v>96</v>
      </c>
      <c r="H155" s="25"/>
      <c r="I155" s="7"/>
      <c r="J155" s="2" t="s">
        <v>150</v>
      </c>
      <c r="K155" s="2"/>
      <c r="L155" s="14">
        <v>27.468809092407273</v>
      </c>
      <c r="M155" s="14">
        <v>21.859818709408849</v>
      </c>
      <c r="N155" s="14">
        <v>18.356200932073072</v>
      </c>
      <c r="O155" s="14">
        <v>18.385616519814228</v>
      </c>
      <c r="P155" s="14">
        <v>17.984940840562029</v>
      </c>
      <c r="Q155" s="14">
        <v>19.01558572248792</v>
      </c>
      <c r="R155" s="14">
        <v>18.227550448084273</v>
      </c>
      <c r="S155" s="14">
        <v>19.310204111433613</v>
      </c>
      <c r="T155" s="14">
        <v>18.879738041705757</v>
      </c>
      <c r="U155" s="14">
        <v>18.067457123247529</v>
      </c>
      <c r="V155" s="14">
        <v>13.271835773161415</v>
      </c>
      <c r="W155" s="2"/>
      <c r="X155" s="2"/>
      <c r="Y155" s="2"/>
      <c r="Z155" s="2"/>
    </row>
    <row r="156" spans="1:26" ht="14.25" customHeight="1" x14ac:dyDescent="0.2">
      <c r="A156" s="2"/>
      <c r="B156" s="15">
        <v>-5.508813915250399E-2</v>
      </c>
      <c r="C156" s="2"/>
      <c r="D156" s="2"/>
      <c r="E156" s="2">
        <v>36</v>
      </c>
      <c r="F156" s="24" t="s">
        <v>151</v>
      </c>
      <c r="G156" s="2" t="s">
        <v>96</v>
      </c>
      <c r="H156" s="25"/>
      <c r="I156" s="7"/>
      <c r="J156" s="2" t="s">
        <v>151</v>
      </c>
      <c r="K156" s="2"/>
      <c r="L156" s="14">
        <v>29.24498533753108</v>
      </c>
      <c r="M156" s="14">
        <v>25.931796172002201</v>
      </c>
      <c r="N156" s="14">
        <v>28.060991862311209</v>
      </c>
      <c r="O156" s="14">
        <v>25.623667280235857</v>
      </c>
      <c r="P156" s="14">
        <v>23.525830953013436</v>
      </c>
      <c r="Q156" s="14">
        <v>21.387271982069489</v>
      </c>
      <c r="R156" s="14">
        <v>20.209086967028796</v>
      </c>
      <c r="S156" s="14">
        <v>20.195139000000001</v>
      </c>
      <c r="T156" s="14">
        <v>20.117872949999999</v>
      </c>
      <c r="U156" s="14">
        <v>19.627500208099995</v>
      </c>
      <c r="V156" s="14">
        <v>16.069808816969996</v>
      </c>
      <c r="W156" s="2"/>
      <c r="X156" s="2"/>
      <c r="Y156" s="2"/>
      <c r="Z156" s="2"/>
    </row>
    <row r="157" spans="1:26" ht="14.25" customHeight="1" x14ac:dyDescent="0.2">
      <c r="A157" s="2"/>
      <c r="B157" s="15">
        <v>-6.8221625903126193E-2</v>
      </c>
      <c r="C157" s="2"/>
      <c r="D157" s="2"/>
      <c r="E157" s="2">
        <v>37</v>
      </c>
      <c r="F157" s="24" t="s">
        <v>100</v>
      </c>
      <c r="G157" s="2" t="s">
        <v>96</v>
      </c>
      <c r="H157" s="25"/>
      <c r="I157" s="7"/>
      <c r="J157" s="2" t="s">
        <v>100</v>
      </c>
      <c r="K157" s="2"/>
      <c r="L157" s="14">
        <v>394.47466448685066</v>
      </c>
      <c r="M157" s="14">
        <v>421.58934046307866</v>
      </c>
      <c r="N157" s="14">
        <v>317.32938653683885</v>
      </c>
      <c r="O157" s="14">
        <v>336.47188572021059</v>
      </c>
      <c r="P157" s="14">
        <v>274.43943574080333</v>
      </c>
      <c r="Q157" s="14">
        <v>297.55880136286373</v>
      </c>
      <c r="R157" s="14">
        <v>278.04603448713635</v>
      </c>
      <c r="S157" s="14">
        <v>266.51859848188388</v>
      </c>
      <c r="T157" s="14">
        <v>245.18628983601437</v>
      </c>
      <c r="U157" s="14">
        <v>220.99391337121239</v>
      </c>
      <c r="V157" s="14">
        <v>304.3871420126319</v>
      </c>
      <c r="W157" s="2"/>
      <c r="X157" s="2"/>
      <c r="Y157" s="2"/>
      <c r="Z157" s="2"/>
    </row>
    <row r="158" spans="1:26" ht="14.25" customHeight="1" x14ac:dyDescent="0.2">
      <c r="A158" s="2"/>
      <c r="B158" s="15">
        <v>-0.30280744131102044</v>
      </c>
      <c r="C158" s="2"/>
      <c r="D158" s="2"/>
      <c r="E158" s="2">
        <v>38</v>
      </c>
      <c r="F158" s="24" t="s">
        <v>152</v>
      </c>
      <c r="G158" s="2" t="s">
        <v>96</v>
      </c>
      <c r="H158" s="25"/>
      <c r="I158" s="7"/>
      <c r="J158" s="2" t="s">
        <v>152</v>
      </c>
      <c r="K158" s="2"/>
      <c r="L158" s="14">
        <v>22.020128288373389</v>
      </c>
      <c r="M158" s="14">
        <v>25.670580350474729</v>
      </c>
      <c r="N158" s="14">
        <v>18.374692709251899</v>
      </c>
      <c r="O158" s="14">
        <v>16.806056320086508</v>
      </c>
      <c r="P158" s="14">
        <v>15.134299999999998</v>
      </c>
      <c r="Q158" s="14">
        <v>13.053345</v>
      </c>
      <c r="R158" s="14">
        <v>9.1606950000000005</v>
      </c>
      <c r="S158" s="14">
        <v>13.201499999999999</v>
      </c>
      <c r="T158" s="14">
        <v>11.807349999999998</v>
      </c>
      <c r="U158" s="14">
        <v>12.94985</v>
      </c>
      <c r="V158" s="14">
        <v>13.941649999999999</v>
      </c>
      <c r="W158" s="2"/>
      <c r="X158" s="2"/>
      <c r="Y158" s="2"/>
      <c r="Z158" s="2"/>
    </row>
    <row r="159" spans="1:26" ht="14.25" customHeight="1" x14ac:dyDescent="0.2">
      <c r="A159" s="2"/>
      <c r="B159" s="15">
        <v>-3.9807184327810607E-2</v>
      </c>
      <c r="C159" s="2"/>
      <c r="D159" s="2"/>
      <c r="E159" s="2">
        <v>39</v>
      </c>
      <c r="F159" s="24" t="s">
        <v>153</v>
      </c>
      <c r="G159" s="2" t="s">
        <v>96</v>
      </c>
      <c r="H159" s="25"/>
      <c r="I159" s="7"/>
      <c r="J159" s="2" t="s">
        <v>153</v>
      </c>
      <c r="K159" s="2"/>
      <c r="L159" s="14">
        <v>136.62928187718859</v>
      </c>
      <c r="M159" s="14">
        <v>154.4217017489824</v>
      </c>
      <c r="N159" s="14">
        <v>118.92508493632414</v>
      </c>
      <c r="O159" s="14">
        <v>143.383622863921</v>
      </c>
      <c r="P159" s="14">
        <v>111.25629071346872</v>
      </c>
      <c r="Q159" s="14">
        <v>126.13630445667822</v>
      </c>
      <c r="R159" s="14">
        <v>121.11517333474239</v>
      </c>
      <c r="S159" s="14">
        <v>116.97127356402456</v>
      </c>
      <c r="T159" s="14">
        <v>106.88795458631864</v>
      </c>
      <c r="U159" s="14">
        <v>96.218999999999994</v>
      </c>
      <c r="V159" s="14">
        <v>166.0445</v>
      </c>
      <c r="W159" s="2"/>
      <c r="X159" s="2"/>
      <c r="Y159" s="2"/>
      <c r="Z159" s="2"/>
    </row>
    <row r="160" spans="1:26" ht="14.25" customHeight="1" x14ac:dyDescent="0.2">
      <c r="A160" s="2"/>
      <c r="B160" s="15">
        <v>-1.4040561622465031E-2</v>
      </c>
      <c r="C160" s="2"/>
      <c r="D160" s="2"/>
      <c r="E160" s="2">
        <v>40</v>
      </c>
      <c r="F160" s="24" t="s">
        <v>154</v>
      </c>
      <c r="G160" s="2" t="s">
        <v>96</v>
      </c>
      <c r="H160" s="25"/>
      <c r="I160" s="7"/>
      <c r="J160" s="2" t="s">
        <v>154</v>
      </c>
      <c r="K160" s="2"/>
      <c r="L160" s="14">
        <v>34.21341869627507</v>
      </c>
      <c r="M160" s="14">
        <v>26.919944519927537</v>
      </c>
      <c r="N160" s="14">
        <v>22.559438202247179</v>
      </c>
      <c r="O160" s="14">
        <v>21.114062500000003</v>
      </c>
      <c r="P160" s="14">
        <v>19.890000000000004</v>
      </c>
      <c r="Q160" s="14">
        <v>19.229999999999997</v>
      </c>
      <c r="R160" s="14">
        <v>18.957000000000001</v>
      </c>
      <c r="S160" s="14">
        <v>18.825000000000006</v>
      </c>
      <c r="T160" s="14">
        <v>18.542000000000002</v>
      </c>
      <c r="U160" s="14">
        <v>18.175350000000002</v>
      </c>
      <c r="V160" s="14">
        <v>13.801349999999999</v>
      </c>
      <c r="W160" s="2"/>
      <c r="X160" s="2"/>
      <c r="Y160" s="2"/>
      <c r="Z160" s="2"/>
    </row>
    <row r="161" spans="1:26" ht="14.25" customHeight="1" x14ac:dyDescent="0.2">
      <c r="A161" s="2"/>
      <c r="B161" s="15">
        <v>8.6278514779314364E-3</v>
      </c>
      <c r="C161" s="2"/>
      <c r="D161" s="2"/>
      <c r="E161" s="2">
        <v>41</v>
      </c>
      <c r="F161" s="24" t="s">
        <v>155</v>
      </c>
      <c r="G161" s="2" t="s">
        <v>96</v>
      </c>
      <c r="H161" s="25"/>
      <c r="I161" s="7"/>
      <c r="J161" s="2" t="s">
        <v>155</v>
      </c>
      <c r="K161" s="2"/>
      <c r="L161" s="14">
        <v>11.578406659511643</v>
      </c>
      <c r="M161" s="14">
        <v>8.1675658284118811</v>
      </c>
      <c r="N161" s="14">
        <v>8.3786363556876537</v>
      </c>
      <c r="O161" s="14">
        <v>7.7720768627497634</v>
      </c>
      <c r="P161" s="14">
        <v>8.3072592303392145</v>
      </c>
      <c r="Q161" s="14">
        <v>8.4916112014424865</v>
      </c>
      <c r="R161" s="14">
        <v>8.2612979621166485</v>
      </c>
      <c r="S161" s="14">
        <v>8.3863806759580175</v>
      </c>
      <c r="T161" s="14">
        <v>8.6882324632167798</v>
      </c>
      <c r="U161" s="14">
        <v>8.8489928470720631</v>
      </c>
      <c r="V161" s="14">
        <v>6.8964507913436224</v>
      </c>
      <c r="W161" s="2"/>
      <c r="X161" s="2"/>
      <c r="Y161" s="2"/>
      <c r="Z161" s="2"/>
    </row>
    <row r="162" spans="1:26" ht="14.25" customHeight="1" x14ac:dyDescent="0.2">
      <c r="A162" s="2"/>
      <c r="B162" s="15">
        <v>5.0216471980306876E-2</v>
      </c>
      <c r="C162" s="2"/>
      <c r="D162" s="2"/>
      <c r="E162" s="2">
        <v>42</v>
      </c>
      <c r="F162" s="24" t="s">
        <v>156</v>
      </c>
      <c r="G162" s="2" t="s">
        <v>96</v>
      </c>
      <c r="H162" s="25"/>
      <c r="I162" s="7"/>
      <c r="J162" s="2" t="s">
        <v>156</v>
      </c>
      <c r="K162" s="2"/>
      <c r="L162" s="14">
        <v>40.825102387131068</v>
      </c>
      <c r="M162" s="14">
        <v>38.789229639306086</v>
      </c>
      <c r="N162" s="14">
        <v>34.997902984161811</v>
      </c>
      <c r="O162" s="14">
        <v>32.659971593632264</v>
      </c>
      <c r="P162" s="14">
        <v>33.322527211048794</v>
      </c>
      <c r="Q162" s="14">
        <v>34.381235278729285</v>
      </c>
      <c r="R162" s="14">
        <v>37.129927148131159</v>
      </c>
      <c r="S162" s="14">
        <v>33.551039087834639</v>
      </c>
      <c r="T162" s="14">
        <v>34.626350385371921</v>
      </c>
      <c r="U162" s="14">
        <v>32.229166968538337</v>
      </c>
      <c r="V162" s="14">
        <v>29.595273826812271</v>
      </c>
      <c r="W162" s="2"/>
      <c r="X162" s="2"/>
      <c r="Y162" s="2"/>
      <c r="Z162" s="2"/>
    </row>
    <row r="163" spans="1:26" ht="14.25" customHeight="1" x14ac:dyDescent="0.2">
      <c r="A163" s="2"/>
      <c r="B163" s="15">
        <v>-9.3884722918920804E-2</v>
      </c>
      <c r="C163" s="2"/>
      <c r="D163" s="2"/>
      <c r="E163" s="2">
        <v>43</v>
      </c>
      <c r="F163" s="24" t="s">
        <v>157</v>
      </c>
      <c r="G163" s="2" t="s">
        <v>96</v>
      </c>
      <c r="H163" s="25"/>
      <c r="I163" s="7"/>
      <c r="J163" s="2" t="s">
        <v>157</v>
      </c>
      <c r="K163" s="2"/>
      <c r="L163" s="14">
        <v>86.88024417475728</v>
      </c>
      <c r="M163" s="14">
        <v>96.756150637949958</v>
      </c>
      <c r="N163" s="14">
        <v>62.192186448371622</v>
      </c>
      <c r="O163" s="14">
        <v>61.736001026527774</v>
      </c>
      <c r="P163" s="14">
        <v>47.727366666666668</v>
      </c>
      <c r="Q163" s="14">
        <v>50.347677777777776</v>
      </c>
      <c r="R163" s="14">
        <v>45.620800000000003</v>
      </c>
      <c r="S163" s="14">
        <v>42.48</v>
      </c>
      <c r="T163" s="14">
        <v>36.550000000000004</v>
      </c>
      <c r="U163" s="14">
        <v>29.82</v>
      </c>
      <c r="V163" s="14">
        <v>42.9</v>
      </c>
      <c r="W163" s="2"/>
      <c r="X163" s="2"/>
      <c r="Y163" s="2"/>
      <c r="Z163" s="2"/>
    </row>
    <row r="164" spans="1:26" ht="14.25" customHeight="1" x14ac:dyDescent="0.2">
      <c r="A164" s="2"/>
      <c r="B164" s="15">
        <v>-0.11174428791758673</v>
      </c>
      <c r="C164" s="2"/>
      <c r="D164" s="2"/>
      <c r="E164" s="2">
        <v>44</v>
      </c>
      <c r="F164" s="24" t="s">
        <v>158</v>
      </c>
      <c r="G164" s="2" t="s">
        <v>96</v>
      </c>
      <c r="H164" s="25"/>
      <c r="I164" s="7"/>
      <c r="J164" s="2" t="s">
        <v>158</v>
      </c>
      <c r="K164" s="2"/>
      <c r="L164" s="14">
        <v>13.737271684931248</v>
      </c>
      <c r="M164" s="14">
        <v>15.099401812444784</v>
      </c>
      <c r="N164" s="14">
        <v>10.416386255550757</v>
      </c>
      <c r="O164" s="14">
        <v>12.986976769970804</v>
      </c>
      <c r="P164" s="14">
        <v>10.231152840524683</v>
      </c>
      <c r="Q164" s="14">
        <v>12.200331129905001</v>
      </c>
      <c r="R164" s="14">
        <v>10.837013815435</v>
      </c>
      <c r="S164" s="14">
        <v>9.6828970717000011</v>
      </c>
      <c r="T164" s="14">
        <v>8.1812401231949998</v>
      </c>
      <c r="U164" s="14">
        <v>6.2393288379899996</v>
      </c>
      <c r="V164" s="14">
        <v>11.567192839265003</v>
      </c>
      <c r="W164" s="2"/>
      <c r="X164" s="2"/>
      <c r="Y164" s="2"/>
      <c r="Z164" s="2"/>
    </row>
    <row r="165" spans="1:26" ht="14.25" customHeight="1" x14ac:dyDescent="0.2">
      <c r="A165" s="2"/>
      <c r="B165" s="15">
        <v>-0.20031169984960295</v>
      </c>
      <c r="C165" s="2"/>
      <c r="D165" s="2"/>
      <c r="E165" s="2">
        <v>45</v>
      </c>
      <c r="F165" s="24" t="s">
        <v>159</v>
      </c>
      <c r="G165" s="2" t="s">
        <v>96</v>
      </c>
      <c r="H165" s="25"/>
      <c r="I165" s="7"/>
      <c r="J165" s="2" t="s">
        <v>159</v>
      </c>
      <c r="K165" s="2"/>
      <c r="L165" s="14">
        <v>48.590810718682434</v>
      </c>
      <c r="M165" s="14">
        <v>55.764765925581301</v>
      </c>
      <c r="N165" s="14">
        <v>41.485058645243797</v>
      </c>
      <c r="O165" s="14">
        <v>40.013117783322507</v>
      </c>
      <c r="P165" s="14">
        <v>28.570539078755267</v>
      </c>
      <c r="Q165" s="14">
        <v>33.718296518330938</v>
      </c>
      <c r="R165" s="14">
        <v>26.964127226711117</v>
      </c>
      <c r="S165" s="14">
        <v>23.42050808236667</v>
      </c>
      <c r="T165" s="14">
        <v>19.903162277911999</v>
      </c>
      <c r="U165" s="14">
        <v>16.512224717612</v>
      </c>
      <c r="V165" s="14">
        <v>19.640724555211001</v>
      </c>
      <c r="W165" s="2"/>
      <c r="X165" s="2"/>
      <c r="Y165" s="2"/>
      <c r="Z165" s="2"/>
    </row>
    <row r="166" spans="1:26" ht="14.25" customHeight="1" x14ac:dyDescent="0.2">
      <c r="A166" s="2"/>
      <c r="B166" s="15">
        <v>-0.11705707146462629</v>
      </c>
      <c r="C166" s="2"/>
      <c r="D166" s="2"/>
      <c r="E166" s="2">
        <v>46</v>
      </c>
      <c r="F166" s="24" t="s">
        <v>160</v>
      </c>
      <c r="G166" s="2" t="s">
        <v>96</v>
      </c>
      <c r="H166" s="25"/>
      <c r="I166" s="7"/>
      <c r="J166" s="2" t="s">
        <v>160</v>
      </c>
      <c r="K166" s="2"/>
      <c r="L166" s="14">
        <v>3137.545644017996</v>
      </c>
      <c r="M166" s="14">
        <v>3388.2165644417564</v>
      </c>
      <c r="N166" s="14">
        <v>3219.7477214723217</v>
      </c>
      <c r="O166" s="14">
        <v>4145.8995747857098</v>
      </c>
      <c r="P166" s="14">
        <v>3321.6241042815409</v>
      </c>
      <c r="Q166" s="14">
        <v>3267.6996125132328</v>
      </c>
      <c r="R166" s="14">
        <v>2898.4539941574376</v>
      </c>
      <c r="S166" s="14">
        <v>2994.7294327941336</v>
      </c>
      <c r="T166" s="14">
        <v>3011.6532048574923</v>
      </c>
      <c r="U166" s="14">
        <v>2657.2445921022463</v>
      </c>
      <c r="V166" s="14">
        <v>2073.3715971099664</v>
      </c>
      <c r="W166" s="2"/>
      <c r="X166" s="2"/>
      <c r="Y166" s="2"/>
      <c r="Z166" s="2"/>
    </row>
    <row r="167" spans="1:26" ht="14.25" customHeight="1" x14ac:dyDescent="0.2">
      <c r="A167" s="2"/>
      <c r="B167" s="15">
        <v>-3.2385831436782864E-2</v>
      </c>
      <c r="C167" s="2"/>
      <c r="D167" s="2"/>
      <c r="E167" s="2">
        <v>47</v>
      </c>
      <c r="F167" s="24" t="s">
        <v>161</v>
      </c>
      <c r="G167" s="2" t="s">
        <v>96</v>
      </c>
      <c r="H167" s="25"/>
      <c r="I167" s="7"/>
      <c r="J167" s="2" t="s">
        <v>161</v>
      </c>
      <c r="K167" s="2"/>
      <c r="L167" s="14">
        <v>123.81731168167346</v>
      </c>
      <c r="M167" s="14">
        <v>217.84768203127118</v>
      </c>
      <c r="N167" s="14">
        <v>259.48956301727696</v>
      </c>
      <c r="O167" s="14">
        <v>309.08297098033245</v>
      </c>
      <c r="P167" s="14">
        <v>278.08510216573609</v>
      </c>
      <c r="Q167" s="14">
        <v>283.59159473922057</v>
      </c>
      <c r="R167" s="14">
        <v>278.52576893251558</v>
      </c>
      <c r="S167" s="14">
        <v>290.17892521201838</v>
      </c>
      <c r="T167" s="14">
        <v>327.10071231975326</v>
      </c>
      <c r="U167" s="14">
        <v>332.60170269860077</v>
      </c>
      <c r="V167" s="14">
        <v>227.33386552218505</v>
      </c>
      <c r="W167" s="2"/>
      <c r="X167" s="2"/>
      <c r="Y167" s="2"/>
      <c r="Z167" s="2"/>
    </row>
    <row r="168" spans="1:26" ht="14.25" customHeight="1" x14ac:dyDescent="0.2">
      <c r="A168" s="2"/>
      <c r="B168" s="15">
        <v>-0.11076723793487264</v>
      </c>
      <c r="C168" s="2"/>
      <c r="D168" s="2"/>
      <c r="E168" s="2">
        <v>48</v>
      </c>
      <c r="F168" s="24" t="s">
        <v>162</v>
      </c>
      <c r="G168" s="2" t="s">
        <v>96</v>
      </c>
      <c r="H168" s="25"/>
      <c r="I168" s="7"/>
      <c r="J168" s="2" t="s">
        <v>162</v>
      </c>
      <c r="K168" s="2"/>
      <c r="L168" s="14">
        <v>3261.3629556996693</v>
      </c>
      <c r="M168" s="14">
        <v>3606.0642464730281</v>
      </c>
      <c r="N168" s="14">
        <v>3479.2372844895986</v>
      </c>
      <c r="O168" s="14">
        <v>4454.9825457660427</v>
      </c>
      <c r="P168" s="14">
        <v>3599.7092064472772</v>
      </c>
      <c r="Q168" s="14">
        <v>3551.2912072524532</v>
      </c>
      <c r="R168" s="14">
        <v>3176.9797630899529</v>
      </c>
      <c r="S168" s="14">
        <v>3284.9083580061524</v>
      </c>
      <c r="T168" s="14">
        <v>3338.7539171772455</v>
      </c>
      <c r="U168" s="14">
        <v>2989.8462948008469</v>
      </c>
      <c r="V168" s="14">
        <v>2300.7054626321515</v>
      </c>
      <c r="W168" s="2"/>
      <c r="X168" s="2"/>
      <c r="Y168" s="2"/>
      <c r="Z168" s="2"/>
    </row>
    <row r="169" spans="1:26" ht="14.25" customHeight="1" x14ac:dyDescent="0.25">
      <c r="A169" s="2"/>
      <c r="B169" s="2" t="s">
        <v>82</v>
      </c>
      <c r="C169" s="2"/>
      <c r="D169" s="2"/>
      <c r="E169" s="13" t="s">
        <v>164</v>
      </c>
      <c r="F169" s="2"/>
      <c r="G169" s="13" t="s">
        <v>164</v>
      </c>
      <c r="H169" s="7"/>
      <c r="I169" s="1"/>
      <c r="J169" s="2"/>
      <c r="K169" s="2"/>
      <c r="L169" s="2">
        <v>42</v>
      </c>
      <c r="M169" s="2">
        <v>43</v>
      </c>
      <c r="N169" s="2">
        <v>44</v>
      </c>
      <c r="O169" s="2">
        <v>45</v>
      </c>
      <c r="P169" s="2">
        <v>46</v>
      </c>
      <c r="Q169" s="2">
        <v>47</v>
      </c>
      <c r="R169" s="2">
        <v>48</v>
      </c>
      <c r="S169" s="2">
        <v>49</v>
      </c>
      <c r="T169" s="2">
        <v>50</v>
      </c>
      <c r="U169" s="2">
        <v>51</v>
      </c>
      <c r="V169" s="2">
        <v>52</v>
      </c>
      <c r="W169" s="2"/>
      <c r="X169" s="2"/>
      <c r="Y169" s="2"/>
      <c r="Z169" s="2"/>
    </row>
    <row r="170" spans="1:26" ht="14.25" customHeight="1" x14ac:dyDescent="0.2">
      <c r="A170" s="2"/>
      <c r="B170" s="15">
        <v>7.822009206420355E-2</v>
      </c>
      <c r="C170" s="2"/>
      <c r="D170" s="2"/>
      <c r="E170" s="2">
        <v>5</v>
      </c>
      <c r="F170" s="24" t="s">
        <v>165</v>
      </c>
      <c r="G170" s="2" t="s">
        <v>186</v>
      </c>
      <c r="H170" s="25"/>
      <c r="I170" s="7"/>
      <c r="J170" s="2" t="s">
        <v>165</v>
      </c>
      <c r="K170" s="2" t="s">
        <v>167</v>
      </c>
      <c r="L170" s="14">
        <v>1224.52</v>
      </c>
      <c r="M170" s="14">
        <v>1571.52</v>
      </c>
      <c r="N170" s="14">
        <v>1668.98</v>
      </c>
      <c r="O170" s="14">
        <v>1411.23</v>
      </c>
      <c r="P170" s="14">
        <v>1266.4000000000001</v>
      </c>
      <c r="Q170" s="14">
        <v>1160.06</v>
      </c>
      <c r="R170" s="14">
        <v>1250.8</v>
      </c>
      <c r="S170" s="14">
        <v>1257.1500000000001</v>
      </c>
      <c r="T170" s="14">
        <v>1268.49</v>
      </c>
      <c r="U170" s="14">
        <v>1392.6</v>
      </c>
      <c r="V170" s="14">
        <v>1769.59</v>
      </c>
      <c r="W170" s="2"/>
      <c r="X170" s="2"/>
      <c r="Y170" s="2"/>
      <c r="Z170" s="2"/>
    </row>
    <row r="171" spans="1:26" ht="14.25" customHeight="1" x14ac:dyDescent="0.2">
      <c r="A171" s="2"/>
      <c r="B171" s="15">
        <v>8.0509542028859737E-2</v>
      </c>
      <c r="C171" s="2"/>
      <c r="D171" s="2"/>
      <c r="E171" s="2">
        <v>8</v>
      </c>
      <c r="F171" s="24" t="s">
        <v>168</v>
      </c>
      <c r="G171" s="2" t="s">
        <v>186</v>
      </c>
      <c r="H171" s="25"/>
      <c r="I171" s="7"/>
      <c r="J171" s="2" t="s">
        <v>168</v>
      </c>
      <c r="K171" s="2" t="s">
        <v>169</v>
      </c>
      <c r="L171" s="14">
        <v>925.18935999999997</v>
      </c>
      <c r="M171" s="14">
        <v>1129.9245900000001</v>
      </c>
      <c r="N171" s="14">
        <v>1298.7161000000001</v>
      </c>
      <c r="O171" s="14">
        <v>1063.7691500000001</v>
      </c>
      <c r="P171" s="14">
        <v>952.82570999999996</v>
      </c>
      <c r="Q171" s="14">
        <v>1045.29709</v>
      </c>
      <c r="R171" s="14">
        <v>1129.4534799999999</v>
      </c>
      <c r="S171" s="14">
        <v>1114.0590400000001</v>
      </c>
      <c r="T171" s="14">
        <v>1073.6976999999999</v>
      </c>
      <c r="U171" s="14">
        <v>1244.8750500000001</v>
      </c>
      <c r="V171" s="14">
        <v>1549.0447099999999</v>
      </c>
      <c r="W171" s="2"/>
      <c r="X171" s="2"/>
      <c r="Y171" s="2"/>
      <c r="Z171" s="2"/>
    </row>
    <row r="172" spans="1:26" ht="14.25" customHeight="1" x14ac:dyDescent="0.2">
      <c r="A172" s="2"/>
      <c r="B172" s="15">
        <v>0.22182377476440518</v>
      </c>
      <c r="C172" s="2"/>
      <c r="D172" s="2"/>
      <c r="E172" s="2">
        <v>26</v>
      </c>
      <c r="F172" s="24" t="s">
        <v>170</v>
      </c>
      <c r="G172" s="2" t="s">
        <v>186</v>
      </c>
      <c r="H172" s="25"/>
      <c r="I172" s="7"/>
      <c r="J172" s="2" t="s">
        <v>170</v>
      </c>
      <c r="K172" s="2" t="s">
        <v>171</v>
      </c>
      <c r="L172" s="14">
        <v>792.40733</v>
      </c>
      <c r="M172" s="14">
        <v>980.75635999999997</v>
      </c>
      <c r="N172" s="14">
        <v>1052.9800299999999</v>
      </c>
      <c r="O172" s="14">
        <v>903.81239000000005</v>
      </c>
      <c r="P172" s="14">
        <v>768.14916000000005</v>
      </c>
      <c r="Q172" s="14">
        <v>758.98199</v>
      </c>
      <c r="R172" s="14">
        <v>927.34223999999995</v>
      </c>
      <c r="S172" s="14">
        <v>976.05850999999996</v>
      </c>
      <c r="T172" s="14">
        <v>949.60551999999996</v>
      </c>
      <c r="U172" s="14">
        <v>1092.9256</v>
      </c>
      <c r="V172" s="14">
        <v>1378.98099</v>
      </c>
      <c r="W172" s="2"/>
      <c r="X172" s="2"/>
      <c r="Y172" s="2"/>
      <c r="Z172" s="2"/>
    </row>
    <row r="173" spans="1:26" ht="14.25" customHeight="1" x14ac:dyDescent="0.2">
      <c r="A173" s="2"/>
      <c r="B173" s="15">
        <v>0.10351176683824259</v>
      </c>
      <c r="C173" s="2"/>
      <c r="D173" s="2"/>
      <c r="E173" s="2">
        <v>23</v>
      </c>
      <c r="F173" s="24" t="s">
        <v>172</v>
      </c>
      <c r="G173" s="2" t="s">
        <v>186</v>
      </c>
      <c r="H173" s="25"/>
      <c r="I173" s="7"/>
      <c r="J173" s="2" t="s">
        <v>172</v>
      </c>
      <c r="K173" s="2" t="s">
        <v>173</v>
      </c>
      <c r="L173" s="14">
        <v>40954.232160367799</v>
      </c>
      <c r="M173" s="14">
        <v>44649.532367739965</v>
      </c>
      <c r="N173" s="14">
        <v>50323.667111418326</v>
      </c>
      <c r="O173" s="14">
        <v>42090.263796678832</v>
      </c>
      <c r="P173" s="14">
        <v>37205.891619914153</v>
      </c>
      <c r="Q173" s="14">
        <v>35863.234684199524</v>
      </c>
      <c r="R173" s="14">
        <v>39575.501470895557</v>
      </c>
      <c r="S173" s="14">
        <v>39771.870368286531</v>
      </c>
      <c r="T173" s="14">
        <v>39882.12644879194</v>
      </c>
      <c r="U173" s="14">
        <v>44476.979439612915</v>
      </c>
      <c r="V173" s="14">
        <v>53307.743180027966</v>
      </c>
      <c r="W173" s="2"/>
      <c r="X173" s="2"/>
      <c r="Y173" s="2"/>
      <c r="Z173" s="2"/>
    </row>
    <row r="174" spans="1:26" ht="14.25" customHeight="1" x14ac:dyDescent="0.2">
      <c r="A174" s="2"/>
      <c r="B174" s="15">
        <v>-3.5513120618004157E-2</v>
      </c>
      <c r="C174" s="2"/>
      <c r="D174" s="2"/>
      <c r="E174" s="2">
        <v>13</v>
      </c>
      <c r="F174" s="24" t="s">
        <v>174</v>
      </c>
      <c r="G174" s="2" t="s">
        <v>186</v>
      </c>
      <c r="H174" s="25"/>
      <c r="I174" s="7"/>
      <c r="J174" s="2" t="s">
        <v>174</v>
      </c>
      <c r="K174" s="2" t="s">
        <v>175</v>
      </c>
      <c r="L174" s="14">
        <v>3443.6333126497016</v>
      </c>
      <c r="M174" s="14">
        <v>4015.7601520729177</v>
      </c>
      <c r="N174" s="14">
        <v>4278.1729194463642</v>
      </c>
      <c r="O174" s="14">
        <v>4410.4050688829229</v>
      </c>
      <c r="P174" s="14">
        <v>4297.4539383027641</v>
      </c>
      <c r="Q174" s="14">
        <v>4513.8009056858546</v>
      </c>
      <c r="R174" s="14">
        <v>4353.5017509283516</v>
      </c>
      <c r="S174" s="14">
        <v>4531.7017441767011</v>
      </c>
      <c r="T174" s="14">
        <v>4502.2017190991373</v>
      </c>
      <c r="U174" s="14">
        <v>4876.8400501551268</v>
      </c>
      <c r="V174" s="14">
        <v>6069.5868063079715</v>
      </c>
      <c r="W174" s="2"/>
      <c r="X174" s="2"/>
      <c r="Y174" s="2"/>
      <c r="Z174" s="2"/>
    </row>
    <row r="175" spans="1:26" ht="14.25" customHeight="1" x14ac:dyDescent="0.2">
      <c r="A175" s="2"/>
      <c r="B175" s="15">
        <v>0.13012114475251768</v>
      </c>
      <c r="C175" s="2"/>
      <c r="D175" s="2"/>
      <c r="E175" s="2">
        <v>11</v>
      </c>
      <c r="F175" s="24" t="s">
        <v>176</v>
      </c>
      <c r="G175" s="2" t="s">
        <v>186</v>
      </c>
      <c r="H175" s="25"/>
      <c r="I175" s="7"/>
      <c r="J175" s="2" t="s">
        <v>176</v>
      </c>
      <c r="K175" s="2" t="s">
        <v>177</v>
      </c>
      <c r="L175" s="14">
        <v>17997.307569887635</v>
      </c>
      <c r="M175" s="14">
        <v>23624.084041988845</v>
      </c>
      <c r="N175" s="14">
        <v>28639.382770427765</v>
      </c>
      <c r="O175" s="14">
        <v>26440.155287990096</v>
      </c>
      <c r="P175" s="14">
        <v>24835.057244361567</v>
      </c>
      <c r="Q175" s="14">
        <v>23903.214718600797</v>
      </c>
      <c r="R175" s="14">
        <v>27013.528381050364</v>
      </c>
      <c r="S175" s="14">
        <v>26319.746041442275</v>
      </c>
      <c r="T175" s="14">
        <v>27861.263844904915</v>
      </c>
      <c r="U175" s="14">
        <v>31542.489751957179</v>
      </c>
      <c r="V175" s="14">
        <v>42181.733695564806</v>
      </c>
      <c r="W175" s="2"/>
      <c r="X175" s="2"/>
      <c r="Y175" s="2"/>
      <c r="Z175" s="2"/>
    </row>
    <row r="176" spans="1:26" ht="14.25" customHeight="1" x14ac:dyDescent="0.2">
      <c r="A176" s="2"/>
      <c r="B176" s="15">
        <v>0.14008102317381521</v>
      </c>
      <c r="C176" s="2"/>
      <c r="D176" s="2"/>
      <c r="E176" s="2">
        <v>25</v>
      </c>
      <c r="F176" s="24" t="s">
        <v>178</v>
      </c>
      <c r="G176" s="2" t="s">
        <v>186</v>
      </c>
      <c r="H176" s="25"/>
      <c r="I176" s="7"/>
      <c r="J176" s="2" t="s">
        <v>178</v>
      </c>
      <c r="K176" s="2" t="s">
        <v>179</v>
      </c>
      <c r="L176" s="14">
        <v>266.30953011718941</v>
      </c>
      <c r="M176" s="14">
        <v>326.27879691996077</v>
      </c>
      <c r="N176" s="14">
        <v>338.53135820727567</v>
      </c>
      <c r="O176" s="14">
        <v>279.19187229732989</v>
      </c>
      <c r="P176" s="14">
        <v>250.84625813815163</v>
      </c>
      <c r="Q176" s="14">
        <v>234.23356053177295</v>
      </c>
      <c r="R176" s="14">
        <v>267.04523735270948</v>
      </c>
      <c r="S176" s="14">
        <v>273.11237127654442</v>
      </c>
      <c r="T176" s="14">
        <v>269.41475653865319</v>
      </c>
      <c r="U176" s="14">
        <v>309.74727828057934</v>
      </c>
      <c r="V176" s="14">
        <v>392.41506486408286</v>
      </c>
      <c r="W176" s="2"/>
      <c r="X176" s="2"/>
      <c r="Y176" s="2"/>
      <c r="Z176" s="2"/>
    </row>
    <row r="177" spans="1:26" ht="14.25" customHeight="1" x14ac:dyDescent="0.2">
      <c r="A177" s="2"/>
      <c r="B177" s="15">
        <v>0.19667320218021467</v>
      </c>
      <c r="C177" s="2"/>
      <c r="D177" s="2"/>
      <c r="E177" s="2">
        <v>20</v>
      </c>
      <c r="F177" s="24" t="s">
        <v>180</v>
      </c>
      <c r="G177" s="2" t="s">
        <v>186</v>
      </c>
      <c r="H177" s="25"/>
      <c r="I177" s="7"/>
      <c r="J177" s="2" t="s">
        <v>180</v>
      </c>
      <c r="K177" s="2" t="s">
        <v>181</v>
      </c>
      <c r="L177" s="14">
        <v>59.260295786647809</v>
      </c>
      <c r="M177" s="14">
        <v>85.365362740527587</v>
      </c>
      <c r="N177" s="14">
        <v>96.565851110003692</v>
      </c>
      <c r="O177" s="14">
        <v>85.988412558072241</v>
      </c>
      <c r="P177" s="14">
        <v>88.982769141736469</v>
      </c>
      <c r="Q177" s="14">
        <v>101.35430128442135</v>
      </c>
      <c r="R177" s="14">
        <v>121.28797627276674</v>
      </c>
      <c r="S177" s="14">
        <v>147.33749320815986</v>
      </c>
      <c r="T177" s="14">
        <v>196.23778963782212</v>
      </c>
      <c r="U177" s="14">
        <v>254.27021685662385</v>
      </c>
      <c r="V177" s="14">
        <v>402.09297024450626</v>
      </c>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E5:F8 E9:H12 E13:E16 G7:G8 G11:G16 G13:H16 H5:I8 I9:V9 J5 J7:J8 K5:V8">
    <cfRule type="expression" dxfId="297" priority="1">
      <formula>IF($A5&lt;&gt;"",TRUE,FALSE)</formula>
    </cfRule>
  </conditionalFormatting>
  <conditionalFormatting sqref="E9">
    <cfRule type="expression" dxfId="296" priority="2">
      <formula>IF($A9&lt;&gt;"",TRUE,FALSE)</formula>
    </cfRule>
  </conditionalFormatting>
  <conditionalFormatting sqref="E9">
    <cfRule type="expression" dxfId="295" priority="3">
      <formula>IF($A9&lt;&gt;"",TRUE,FALSE)</formula>
    </cfRule>
  </conditionalFormatting>
  <conditionalFormatting sqref="I10:V12 J14 L11:V16">
    <cfRule type="expression" dxfId="294" priority="4">
      <formula>IF($A9&lt;&gt;"",TRUE,FALSE)</formula>
    </cfRule>
  </conditionalFormatting>
  <conditionalFormatting sqref="F9">
    <cfRule type="expression" dxfId="293" priority="5">
      <formula>IF($A9&lt;&gt;"",TRUE,FALSE)</formula>
    </cfRule>
  </conditionalFormatting>
  <conditionalFormatting sqref="F9">
    <cfRule type="expression" dxfId="292" priority="6">
      <formula>IF($A9&lt;&gt;"",TRUE,FALSE)</formula>
    </cfRule>
  </conditionalFormatting>
  <conditionalFormatting sqref="F9">
    <cfRule type="expression" dxfId="291" priority="7">
      <formula>IF($A9&lt;&gt;"",TRUE,FALSE)</formula>
    </cfRule>
  </conditionalFormatting>
  <conditionalFormatting sqref="C9:D9">
    <cfRule type="expression" dxfId="290" priority="8">
      <formula>IF(#REF!&lt;&gt;"",TRUE,FALSE)</formula>
    </cfRule>
  </conditionalFormatting>
  <conditionalFormatting sqref="J13 J15:J16 J19:J30 L13:V13 L15:V16 L19:V30">
    <cfRule type="expression" dxfId="289" priority="9">
      <formula>IF($A11&lt;&gt;"",TRUE,FALSE)</formula>
    </cfRule>
  </conditionalFormatting>
  <conditionalFormatting sqref="F10">
    <cfRule type="expression" dxfId="288" priority="10">
      <formula>IF(F10=#REF!,TRUE,FALSE)</formula>
    </cfRule>
  </conditionalFormatting>
  <conditionalFormatting sqref="D6">
    <cfRule type="expression" dxfId="287" priority="11">
      <formula>IF($A6&lt;&gt;"",TRUE,FALSE)</formula>
    </cfRule>
  </conditionalFormatting>
  <conditionalFormatting sqref="G10:G16">
    <cfRule type="expression" dxfId="286" priority="12">
      <formula>IF($A10&lt;&gt;"",TRUE,FALSE)</formula>
    </cfRule>
  </conditionalFormatting>
  <conditionalFormatting sqref="F11:F12">
    <cfRule type="expression" dxfId="285" priority="13">
      <formula>IF(F11=#REF!,TRUE,FALSE)</formula>
    </cfRule>
  </conditionalFormatting>
  <conditionalFormatting sqref="H5">
    <cfRule type="expression" dxfId="284" priority="14">
      <formula>IF($A5&lt;&gt;"",TRUE,FALSE)</formula>
    </cfRule>
  </conditionalFormatting>
  <conditionalFormatting sqref="L10:V16">
    <cfRule type="expression" dxfId="283" priority="15">
      <formula>IF($A10&lt;&gt;"",TRUE,FALSE)</formula>
    </cfRule>
  </conditionalFormatting>
  <conditionalFormatting sqref="I15:V16 I18:V19 L19:V30">
    <cfRule type="expression" dxfId="282" priority="16">
      <formula>IF($A11&lt;&gt;"",TRUE,FALSE)</formula>
    </cfRule>
  </conditionalFormatting>
  <conditionalFormatting sqref="F13:F16">
    <cfRule type="expression" dxfId="281" priority="17">
      <formula>IF($A13&lt;&gt;"",TRUE,FALSE)</formula>
    </cfRule>
  </conditionalFormatting>
  <conditionalFormatting sqref="F13:F16">
    <cfRule type="expression" dxfId="280" priority="18">
      <formula>IF(F13=#REF!,TRUE,FALSE)</formula>
    </cfRule>
  </conditionalFormatting>
  <conditionalFormatting sqref="B9">
    <cfRule type="expression" dxfId="279" priority="19">
      <formula>IF(#REF!&lt;&gt;"",TRUE,FALSE)</formula>
    </cfRule>
  </conditionalFormatting>
  <conditionalFormatting sqref="E17:V17">
    <cfRule type="expression" dxfId="278" priority="20">
      <formula>IF($A17&lt;&gt;"",TRUE,FALSE)</formula>
    </cfRule>
  </conditionalFormatting>
  <conditionalFormatting sqref="E17">
    <cfRule type="expression" dxfId="277" priority="21">
      <formula>IF($A17&lt;&gt;"",TRUE,FALSE)</formula>
    </cfRule>
  </conditionalFormatting>
  <conditionalFormatting sqref="E17">
    <cfRule type="expression" dxfId="276" priority="22">
      <formula>IF($A17&lt;&gt;"",TRUE,FALSE)</formula>
    </cfRule>
  </conditionalFormatting>
  <conditionalFormatting sqref="F17">
    <cfRule type="expression" dxfId="275" priority="23">
      <formula>IF($A17&lt;&gt;"",TRUE,FALSE)</formula>
    </cfRule>
  </conditionalFormatting>
  <conditionalFormatting sqref="F17">
    <cfRule type="expression" dxfId="274" priority="24">
      <formula>IF($A17&lt;&gt;"",TRUE,FALSE)</formula>
    </cfRule>
  </conditionalFormatting>
  <conditionalFormatting sqref="F17">
    <cfRule type="expression" dxfId="273" priority="25">
      <formula>IF($A17&lt;&gt;"",TRUE,FALSE)</formula>
    </cfRule>
  </conditionalFormatting>
  <conditionalFormatting sqref="C17:D17">
    <cfRule type="expression" dxfId="272" priority="26">
      <formula>IF(#REF!&lt;&gt;"",TRUE,FALSE)</formula>
    </cfRule>
  </conditionalFormatting>
  <conditionalFormatting sqref="B17">
    <cfRule type="expression" dxfId="271" priority="27">
      <formula>IF(#REF!&lt;&gt;"",TRUE,FALSE)</formula>
    </cfRule>
  </conditionalFormatting>
  <conditionalFormatting sqref="E18:E30 H18:H30">
    <cfRule type="expression" dxfId="270" priority="28">
      <formula>IF($A18&lt;&gt;"",TRUE,FALSE)</formula>
    </cfRule>
  </conditionalFormatting>
  <conditionalFormatting sqref="I13:V14 I20:T30 J18 L18:V30">
    <cfRule type="expression" dxfId="269" priority="29">
      <formula>IF($A10&lt;&gt;"",TRUE,FALSE)</formula>
    </cfRule>
  </conditionalFormatting>
  <conditionalFormatting sqref="F18:F30">
    <cfRule type="expression" dxfId="268" priority="30">
      <formula>IF($A18&lt;&gt;"",TRUE,FALSE)</formula>
    </cfRule>
  </conditionalFormatting>
  <conditionalFormatting sqref="F18:F30">
    <cfRule type="expression" dxfId="267" priority="31">
      <formula>IF(F18=#REF!,TRUE,FALSE)</formula>
    </cfRule>
  </conditionalFormatting>
  <conditionalFormatting sqref="G18:G30">
    <cfRule type="expression" dxfId="266" priority="32">
      <formula>IF($A18&lt;&gt;"",TRUE,FALSE)</formula>
    </cfRule>
  </conditionalFormatting>
  <conditionalFormatting sqref="G18:G30">
    <cfRule type="expression" dxfId="265" priority="33">
      <formula>IF($A18&lt;&gt;"",TRUE,FALSE)</formula>
    </cfRule>
  </conditionalFormatting>
  <conditionalFormatting sqref="L18:V30">
    <cfRule type="expression" dxfId="264" priority="34">
      <formula>IF($A17&lt;&gt;"",TRUE,FALSE)</formula>
    </cfRule>
  </conditionalFormatting>
  <conditionalFormatting sqref="L18:V30">
    <cfRule type="expression" dxfId="263" priority="35">
      <formula>IF($A18&lt;&gt;"",TRUE,FALSE)</formula>
    </cfRule>
  </conditionalFormatting>
  <conditionalFormatting sqref="E31:V31">
    <cfRule type="expression" dxfId="262" priority="36">
      <formula>IF($A31&lt;&gt;"",TRUE,FALSE)</formula>
    </cfRule>
  </conditionalFormatting>
  <conditionalFormatting sqref="E31">
    <cfRule type="expression" dxfId="261" priority="37">
      <formula>IF($A31&lt;&gt;"",TRUE,FALSE)</formula>
    </cfRule>
  </conditionalFormatting>
  <conditionalFormatting sqref="E31">
    <cfRule type="expression" dxfId="260" priority="38">
      <formula>IF($A31&lt;&gt;"",TRUE,FALSE)</formula>
    </cfRule>
  </conditionalFormatting>
  <conditionalFormatting sqref="F31">
    <cfRule type="expression" dxfId="259" priority="39">
      <formula>IF($A31&lt;&gt;"",TRUE,FALSE)</formula>
    </cfRule>
  </conditionalFormatting>
  <conditionalFormatting sqref="F31">
    <cfRule type="expression" dxfId="258" priority="40">
      <formula>IF($A31&lt;&gt;"",TRUE,FALSE)</formula>
    </cfRule>
  </conditionalFormatting>
  <conditionalFormatting sqref="F31">
    <cfRule type="expression" dxfId="257" priority="41">
      <formula>IF($A31&lt;&gt;"",TRUE,FALSE)</formula>
    </cfRule>
  </conditionalFormatting>
  <conditionalFormatting sqref="C31:D31">
    <cfRule type="expression" dxfId="256" priority="42">
      <formula>IF(#REF!&lt;&gt;"",TRUE,FALSE)</formula>
    </cfRule>
  </conditionalFormatting>
  <conditionalFormatting sqref="B31">
    <cfRule type="expression" dxfId="255" priority="43">
      <formula>IF(#REF!&lt;&gt;"",TRUE,FALSE)</formula>
    </cfRule>
  </conditionalFormatting>
  <conditionalFormatting sqref="E32:E45 H32:H45">
    <cfRule type="expression" dxfId="254" priority="44">
      <formula>IF($A32&lt;&gt;"",TRUE,FALSE)</formula>
    </cfRule>
  </conditionalFormatting>
  <conditionalFormatting sqref="J32:J45">
    <cfRule type="expression" dxfId="253" priority="45">
      <formula>IF($A30&lt;&gt;"",TRUE,FALSE)</formula>
    </cfRule>
  </conditionalFormatting>
  <conditionalFormatting sqref="I32:K45">
    <cfRule type="expression" dxfId="252" priority="46">
      <formula>IF($A29&lt;&gt;"",TRUE,FALSE)</formula>
    </cfRule>
  </conditionalFormatting>
  <conditionalFormatting sqref="F32:F45">
    <cfRule type="expression" dxfId="251" priority="47">
      <formula>IF($A32&lt;&gt;"",TRUE,FALSE)</formula>
    </cfRule>
  </conditionalFormatting>
  <conditionalFormatting sqref="F32:F45">
    <cfRule type="expression" dxfId="250" priority="48">
      <formula>IF(F32=#REF!,TRUE,FALSE)</formula>
    </cfRule>
  </conditionalFormatting>
  <conditionalFormatting sqref="G32:G45">
    <cfRule type="expression" dxfId="249" priority="49">
      <formula>IF($A32&lt;&gt;"",TRUE,FALSE)</formula>
    </cfRule>
  </conditionalFormatting>
  <conditionalFormatting sqref="G32:G45">
    <cfRule type="expression" dxfId="248" priority="50">
      <formula>IF($A32&lt;&gt;"",TRUE,FALSE)</formula>
    </cfRule>
  </conditionalFormatting>
  <conditionalFormatting sqref="L32:V45">
    <cfRule type="expression" dxfId="247" priority="51">
      <formula>IF($A31&lt;&gt;"",TRUE,FALSE)</formula>
    </cfRule>
  </conditionalFormatting>
  <conditionalFormatting sqref="L32:V45">
    <cfRule type="expression" dxfId="246" priority="52">
      <formula>IF($A30&lt;&gt;"",TRUE,FALSE)</formula>
    </cfRule>
  </conditionalFormatting>
  <conditionalFormatting sqref="L32:V45">
    <cfRule type="expression" dxfId="245" priority="53">
      <formula>IF($A32&lt;&gt;"",TRUE,FALSE)</formula>
    </cfRule>
  </conditionalFormatting>
  <conditionalFormatting sqref="L32:V45">
    <cfRule type="expression" dxfId="244" priority="54">
      <formula>IF($A29&lt;&gt;"",TRUE,FALSE)</formula>
    </cfRule>
  </conditionalFormatting>
  <conditionalFormatting sqref="E46:V46">
    <cfRule type="expression" dxfId="243" priority="55">
      <formula>IF($A46&lt;&gt;"",TRUE,FALSE)</formula>
    </cfRule>
  </conditionalFormatting>
  <conditionalFormatting sqref="E46">
    <cfRule type="expression" dxfId="242" priority="56">
      <formula>IF($A46&lt;&gt;"",TRUE,FALSE)</formula>
    </cfRule>
  </conditionalFormatting>
  <conditionalFormatting sqref="E46">
    <cfRule type="expression" dxfId="241" priority="57">
      <formula>IF($A46&lt;&gt;"",TRUE,FALSE)</formula>
    </cfRule>
  </conditionalFormatting>
  <conditionalFormatting sqref="F46">
    <cfRule type="expression" dxfId="240" priority="58">
      <formula>IF($A46&lt;&gt;"",TRUE,FALSE)</formula>
    </cfRule>
  </conditionalFormatting>
  <conditionalFormatting sqref="F46">
    <cfRule type="expression" dxfId="239" priority="59">
      <formula>IF($A46&lt;&gt;"",TRUE,FALSE)</formula>
    </cfRule>
  </conditionalFormatting>
  <conditionalFormatting sqref="F46">
    <cfRule type="expression" dxfId="238" priority="60">
      <formula>IF($A46&lt;&gt;"",TRUE,FALSE)</formula>
    </cfRule>
  </conditionalFormatting>
  <conditionalFormatting sqref="C46:D46">
    <cfRule type="expression" dxfId="237" priority="61">
      <formula>IF(#REF!&lt;&gt;"",TRUE,FALSE)</formula>
    </cfRule>
  </conditionalFormatting>
  <conditionalFormatting sqref="B46">
    <cfRule type="expression" dxfId="236" priority="62">
      <formula>IF(#REF!&lt;&gt;"",TRUE,FALSE)</formula>
    </cfRule>
  </conditionalFormatting>
  <conditionalFormatting sqref="E47:E86 H47:H86">
    <cfRule type="expression" dxfId="235" priority="63">
      <formula>IF($A47&lt;&gt;"",TRUE,FALSE)</formula>
    </cfRule>
  </conditionalFormatting>
  <conditionalFormatting sqref="J47:J86">
    <cfRule type="expression" dxfId="234" priority="64">
      <formula>IF($A45&lt;&gt;"",TRUE,FALSE)</formula>
    </cfRule>
  </conditionalFormatting>
  <conditionalFormatting sqref="I47:K86">
    <cfRule type="expression" dxfId="233" priority="65">
      <formula>IF($A44&lt;&gt;"",TRUE,FALSE)</formula>
    </cfRule>
  </conditionalFormatting>
  <conditionalFormatting sqref="F47:F86">
    <cfRule type="expression" dxfId="232" priority="66">
      <formula>IF($A47&lt;&gt;"",TRUE,FALSE)</formula>
    </cfRule>
  </conditionalFormatting>
  <conditionalFormatting sqref="F47:F86">
    <cfRule type="expression" dxfId="231" priority="67">
      <formula>IF(F47=#REF!,TRUE,FALSE)</formula>
    </cfRule>
  </conditionalFormatting>
  <conditionalFormatting sqref="F129:F168">
    <cfRule type="expression" dxfId="230" priority="68">
      <formula>IF($A129&lt;&gt;"",TRUE,FALSE)</formula>
    </cfRule>
  </conditionalFormatting>
  <conditionalFormatting sqref="G47:G86">
    <cfRule type="expression" dxfId="229" priority="69">
      <formula>IF($A47&lt;&gt;"",TRUE,FALSE)</formula>
    </cfRule>
  </conditionalFormatting>
  <conditionalFormatting sqref="G47:G86">
    <cfRule type="expression" dxfId="228" priority="70">
      <formula>IF($A47&lt;&gt;"",TRUE,FALSE)</formula>
    </cfRule>
  </conditionalFormatting>
  <conditionalFormatting sqref="L47:V86">
    <cfRule type="expression" dxfId="227" priority="71">
      <formula>IF($A46&lt;&gt;"",TRUE,FALSE)</formula>
    </cfRule>
  </conditionalFormatting>
  <conditionalFormatting sqref="L47:V86">
    <cfRule type="expression" dxfId="226" priority="72">
      <formula>IF($A45&lt;&gt;"",TRUE,FALSE)</formula>
    </cfRule>
  </conditionalFormatting>
  <conditionalFormatting sqref="L47:V86">
    <cfRule type="expression" dxfId="225" priority="73">
      <formula>IF($A47&lt;&gt;"",TRUE,FALSE)</formula>
    </cfRule>
  </conditionalFormatting>
  <conditionalFormatting sqref="L47:V86">
    <cfRule type="expression" dxfId="224" priority="74">
      <formula>IF($A44&lt;&gt;"",TRUE,FALSE)</formula>
    </cfRule>
  </conditionalFormatting>
  <conditionalFormatting sqref="E87:V87">
    <cfRule type="expression" dxfId="223" priority="75">
      <formula>IF($A87&lt;&gt;"",TRUE,FALSE)</formula>
    </cfRule>
  </conditionalFormatting>
  <conditionalFormatting sqref="E87">
    <cfRule type="expression" dxfId="222" priority="76">
      <formula>IF($A87&lt;&gt;"",TRUE,FALSE)</formula>
    </cfRule>
  </conditionalFormatting>
  <conditionalFormatting sqref="E87">
    <cfRule type="expression" dxfId="221" priority="77">
      <formula>IF($A87&lt;&gt;"",TRUE,FALSE)</formula>
    </cfRule>
  </conditionalFormatting>
  <conditionalFormatting sqref="F87">
    <cfRule type="expression" dxfId="220" priority="78">
      <formula>IF($A87&lt;&gt;"",TRUE,FALSE)</formula>
    </cfRule>
  </conditionalFormatting>
  <conditionalFormatting sqref="F87">
    <cfRule type="expression" dxfId="219" priority="79">
      <formula>IF($A87&lt;&gt;"",TRUE,FALSE)</formula>
    </cfRule>
  </conditionalFormatting>
  <conditionalFormatting sqref="F87">
    <cfRule type="expression" dxfId="218" priority="80">
      <formula>IF($A87&lt;&gt;"",TRUE,FALSE)</formula>
    </cfRule>
  </conditionalFormatting>
  <conditionalFormatting sqref="C87:D87">
    <cfRule type="expression" dxfId="217" priority="81">
      <formula>IF(#REF!&lt;&gt;"",TRUE,FALSE)</formula>
    </cfRule>
  </conditionalFormatting>
  <conditionalFormatting sqref="B87">
    <cfRule type="expression" dxfId="216" priority="82">
      <formula>IF(#REF!&lt;&gt;"",TRUE,FALSE)</formula>
    </cfRule>
  </conditionalFormatting>
  <conditionalFormatting sqref="E88:E127 H88:H127">
    <cfRule type="expression" dxfId="215" priority="83">
      <formula>IF($A88&lt;&gt;"",TRUE,FALSE)</formula>
    </cfRule>
  </conditionalFormatting>
  <conditionalFormatting sqref="J88:J127">
    <cfRule type="expression" dxfId="214" priority="84">
      <formula>IF($A86&lt;&gt;"",TRUE,FALSE)</formula>
    </cfRule>
  </conditionalFormatting>
  <conditionalFormatting sqref="I88:J127">
    <cfRule type="expression" dxfId="213" priority="85">
      <formula>IF($A85&lt;&gt;"",TRUE,FALSE)</formula>
    </cfRule>
  </conditionalFormatting>
  <conditionalFormatting sqref="F88:F127">
    <cfRule type="expression" dxfId="212" priority="86">
      <formula>IF($A88&lt;&gt;"",TRUE,FALSE)</formula>
    </cfRule>
  </conditionalFormatting>
  <conditionalFormatting sqref="F88:F127">
    <cfRule type="expression" dxfId="211" priority="87">
      <formula>IF(F88=#REF!,TRUE,FALSE)</formula>
    </cfRule>
  </conditionalFormatting>
  <conditionalFormatting sqref="G88:G127">
    <cfRule type="expression" dxfId="210" priority="88">
      <formula>IF($A88&lt;&gt;"",TRUE,FALSE)</formula>
    </cfRule>
  </conditionalFormatting>
  <conditionalFormatting sqref="G88:G127">
    <cfRule type="expression" dxfId="209" priority="89">
      <formula>IF($A88&lt;&gt;"",TRUE,FALSE)</formula>
    </cfRule>
  </conditionalFormatting>
  <conditionalFormatting sqref="E128:V128">
    <cfRule type="expression" dxfId="208" priority="90">
      <formula>IF($A128&lt;&gt;"",TRUE,FALSE)</formula>
    </cfRule>
  </conditionalFormatting>
  <conditionalFormatting sqref="E128">
    <cfRule type="expression" dxfId="207" priority="91">
      <formula>IF($A128&lt;&gt;"",TRUE,FALSE)</formula>
    </cfRule>
  </conditionalFormatting>
  <conditionalFormatting sqref="E128">
    <cfRule type="expression" dxfId="206" priority="92">
      <formula>IF($A128&lt;&gt;"",TRUE,FALSE)</formula>
    </cfRule>
  </conditionalFormatting>
  <conditionalFormatting sqref="F128">
    <cfRule type="expression" dxfId="205" priority="93">
      <formula>IF($A128&lt;&gt;"",TRUE,FALSE)</formula>
    </cfRule>
  </conditionalFormatting>
  <conditionalFormatting sqref="F128">
    <cfRule type="expression" dxfId="204" priority="94">
      <formula>IF($A128&lt;&gt;"",TRUE,FALSE)</formula>
    </cfRule>
  </conditionalFormatting>
  <conditionalFormatting sqref="F128">
    <cfRule type="expression" dxfId="203" priority="95">
      <formula>IF($A128&lt;&gt;"",TRUE,FALSE)</formula>
    </cfRule>
  </conditionalFormatting>
  <conditionalFormatting sqref="C128:D128">
    <cfRule type="expression" dxfId="202" priority="96">
      <formula>IF(#REF!&lt;&gt;"",TRUE,FALSE)</formula>
    </cfRule>
  </conditionalFormatting>
  <conditionalFormatting sqref="B128">
    <cfRule type="expression" dxfId="201" priority="97">
      <formula>IF(#REF!&lt;&gt;"",TRUE,FALSE)</formula>
    </cfRule>
  </conditionalFormatting>
  <conditionalFormatting sqref="E129:E168 H129:H168">
    <cfRule type="expression" dxfId="200" priority="98">
      <formula>IF($A129&lt;&gt;"",TRUE,FALSE)</formula>
    </cfRule>
  </conditionalFormatting>
  <conditionalFormatting sqref="J129:J168">
    <cfRule type="expression" dxfId="199" priority="99">
      <formula>IF($A127&lt;&gt;"",TRUE,FALSE)</formula>
    </cfRule>
  </conditionalFormatting>
  <conditionalFormatting sqref="I129:J168">
    <cfRule type="expression" dxfId="198" priority="100">
      <formula>IF($A126&lt;&gt;"",TRUE,FALSE)</formula>
    </cfRule>
  </conditionalFormatting>
  <conditionalFormatting sqref="F129:F168">
    <cfRule type="expression" dxfId="197" priority="101">
      <formula>IF(F129=#REF!,TRUE,FALSE)</formula>
    </cfRule>
  </conditionalFormatting>
  <conditionalFormatting sqref="G129:G168">
    <cfRule type="expression" dxfId="196" priority="102">
      <formula>IF($A129&lt;&gt;"",TRUE,FALSE)</formula>
    </cfRule>
  </conditionalFormatting>
  <conditionalFormatting sqref="G129:G168">
    <cfRule type="expression" dxfId="195" priority="103">
      <formula>IF($A129&lt;&gt;"",TRUE,FALSE)</formula>
    </cfRule>
  </conditionalFormatting>
  <conditionalFormatting sqref="L88:V127">
    <cfRule type="expression" dxfId="194" priority="104">
      <formula>IF($A87&lt;&gt;"",TRUE,FALSE)</formula>
    </cfRule>
  </conditionalFormatting>
  <conditionalFormatting sqref="L88:V127">
    <cfRule type="expression" dxfId="193" priority="105">
      <formula>IF($A86&lt;&gt;"",TRUE,FALSE)</formula>
    </cfRule>
  </conditionalFormatting>
  <conditionalFormatting sqref="L88:V127">
    <cfRule type="expression" dxfId="192" priority="106">
      <formula>IF($A88&lt;&gt;"",TRUE,FALSE)</formula>
    </cfRule>
  </conditionalFormatting>
  <conditionalFormatting sqref="L88:V127">
    <cfRule type="expression" dxfId="191" priority="107">
      <formula>IF($A85&lt;&gt;"",TRUE,FALSE)</formula>
    </cfRule>
  </conditionalFormatting>
  <conditionalFormatting sqref="L129:V168">
    <cfRule type="expression" dxfId="190" priority="108">
      <formula>IF($A128&lt;&gt;"",TRUE,FALSE)</formula>
    </cfRule>
  </conditionalFormatting>
  <conditionalFormatting sqref="L129:V168">
    <cfRule type="expression" dxfId="189" priority="109">
      <formula>IF($A127&lt;&gt;"",TRUE,FALSE)</formula>
    </cfRule>
  </conditionalFormatting>
  <conditionalFormatting sqref="L129:V168">
    <cfRule type="expression" dxfId="188" priority="110">
      <formula>IF($A129&lt;&gt;"",TRUE,FALSE)</formula>
    </cfRule>
  </conditionalFormatting>
  <conditionalFormatting sqref="L129:V168">
    <cfRule type="expression" dxfId="187" priority="111">
      <formula>IF($A126&lt;&gt;"",TRUE,FALSE)</formula>
    </cfRule>
  </conditionalFormatting>
  <conditionalFormatting sqref="D169:V169">
    <cfRule type="expression" dxfId="186" priority="112">
      <formula>IF($G169&lt;&gt;"",TRUE,FALSE)</formula>
    </cfRule>
  </conditionalFormatting>
  <conditionalFormatting sqref="D169:L169">
    <cfRule type="expression" dxfId="185" priority="113">
      <formula>IF($G169&lt;&gt;"",TRUE,FALSE)</formula>
    </cfRule>
  </conditionalFormatting>
  <conditionalFormatting sqref="B169">
    <cfRule type="expression" dxfId="184" priority="114">
      <formula>IF($G169&lt;&gt;"",TRUE,FALSE)</formula>
    </cfRule>
  </conditionalFormatting>
  <conditionalFormatting sqref="B169">
    <cfRule type="expression" dxfId="183" priority="115">
      <formula>IF($G169&lt;&gt;"",TRUE,FALSE)</formula>
    </cfRule>
  </conditionalFormatting>
  <conditionalFormatting sqref="C169">
    <cfRule type="expression" dxfId="182" priority="116">
      <formula>IF($G169&lt;&gt;"",TRUE,FALSE)</formula>
    </cfRule>
  </conditionalFormatting>
  <conditionalFormatting sqref="F170:F177">
    <cfRule type="expression" dxfId="181" priority="117">
      <formula>IF($A170&lt;&gt;"",TRUE,FALSE)</formula>
    </cfRule>
  </conditionalFormatting>
  <conditionalFormatting sqref="E170:E177 H170:H177">
    <cfRule type="expression" dxfId="180" priority="118">
      <formula>IF($A170&lt;&gt;"",TRUE,FALSE)</formula>
    </cfRule>
  </conditionalFormatting>
  <conditionalFormatting sqref="J170:J177">
    <cfRule type="expression" dxfId="179" priority="119">
      <formula>IF($A168&lt;&gt;"",TRUE,FALSE)</formula>
    </cfRule>
  </conditionalFormatting>
  <conditionalFormatting sqref="I170:J177">
    <cfRule type="expression" dxfId="178" priority="120">
      <formula>IF($A167&lt;&gt;"",TRUE,FALSE)</formula>
    </cfRule>
  </conditionalFormatting>
  <conditionalFormatting sqref="F170:F177">
    <cfRule type="expression" dxfId="177" priority="121">
      <formula>IF(F170=#REF!,TRUE,FALSE)</formula>
    </cfRule>
  </conditionalFormatting>
  <conditionalFormatting sqref="G170:G177">
    <cfRule type="expression" dxfId="176" priority="122">
      <formula>IF($A170&lt;&gt;"",TRUE,FALSE)</formula>
    </cfRule>
  </conditionalFormatting>
  <conditionalFormatting sqref="G170:G177">
    <cfRule type="expression" dxfId="175" priority="123">
      <formula>IF($A170&lt;&gt;"",TRUE,FALSE)</formula>
    </cfRule>
  </conditionalFormatting>
  <conditionalFormatting sqref="L170:V177">
    <cfRule type="expression" dxfId="174" priority="124">
      <formula>IF($A169&lt;&gt;"",TRUE,FALSE)</formula>
    </cfRule>
  </conditionalFormatting>
  <conditionalFormatting sqref="L170:V177">
    <cfRule type="expression" dxfId="173" priority="125">
      <formula>IF($A168&lt;&gt;"",TRUE,FALSE)</formula>
    </cfRule>
  </conditionalFormatting>
  <conditionalFormatting sqref="L170:V177">
    <cfRule type="expression" dxfId="172" priority="126">
      <formula>IF($A170&lt;&gt;"",TRUE,FALSE)</formula>
    </cfRule>
  </conditionalFormatting>
  <conditionalFormatting sqref="L170:V177">
    <cfRule type="expression" dxfId="171" priority="127">
      <formula>IF($A167&lt;&gt;"",TRUE,FALSE)</formula>
    </cfRule>
  </conditionalFormatting>
  <pageMargins left="0.78740157480314965" right="0.78740157480314965" top="1.3779527559055118" bottom="0.59055118110236227"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showGridLines="0" workbookViewId="0"/>
  </sheetViews>
  <sheetFormatPr baseColWidth="10" defaultColWidth="14.42578125" defaultRowHeight="15" customHeight="1" x14ac:dyDescent="0.2"/>
  <cols>
    <col min="1" max="1" width="8.7109375" customWidth="1"/>
    <col min="2" max="3" width="16" customWidth="1"/>
    <col min="4" max="4" width="89.140625" customWidth="1"/>
    <col min="5" max="5" width="8.7109375" customWidth="1"/>
    <col min="6" max="6" width="37.140625" customWidth="1"/>
    <col min="7" max="7" width="20.7109375" customWidth="1"/>
    <col min="8" max="8" width="58" customWidth="1"/>
    <col min="9" max="26" width="8.7109375" customWidth="1"/>
  </cols>
  <sheetData>
    <row r="1" spans="1:8" ht="12.75" customHeight="1" x14ac:dyDescent="0.2"/>
    <row r="2" spans="1:8" ht="12.75" customHeight="1" x14ac:dyDescent="0.2">
      <c r="A2" s="26"/>
    </row>
    <row r="3" spans="1:8" ht="12.75" customHeight="1" x14ac:dyDescent="0.2"/>
    <row r="4" spans="1:8" ht="12.75" customHeight="1" x14ac:dyDescent="0.2"/>
    <row r="5" spans="1:8" ht="12.75" customHeight="1" x14ac:dyDescent="0.2"/>
    <row r="6" spans="1:8" ht="12.75" customHeight="1" x14ac:dyDescent="0.2">
      <c r="B6" s="123" t="s">
        <v>187</v>
      </c>
      <c r="C6" s="124"/>
      <c r="D6" s="124"/>
    </row>
    <row r="7" spans="1:8" ht="12.75" customHeight="1" x14ac:dyDescent="0.2">
      <c r="B7" s="124"/>
      <c r="C7" s="124"/>
      <c r="D7" s="124"/>
    </row>
    <row r="8" spans="1:8" ht="12.75" customHeight="1" x14ac:dyDescent="0.2">
      <c r="B8" s="124"/>
      <c r="C8" s="124"/>
      <c r="D8" s="124"/>
    </row>
    <row r="9" spans="1:8" ht="12.75" customHeight="1" x14ac:dyDescent="0.2">
      <c r="B9" s="27"/>
      <c r="C9" s="27"/>
      <c r="D9" s="27"/>
    </row>
    <row r="10" spans="1:8" ht="12.75" customHeight="1" x14ac:dyDescent="0.2">
      <c r="F10" s="28"/>
      <c r="G10" s="28"/>
    </row>
    <row r="11" spans="1:8" ht="12.75" customHeight="1" x14ac:dyDescent="0.2">
      <c r="B11" s="28" t="s">
        <v>188</v>
      </c>
      <c r="F11" s="28" t="s">
        <v>189</v>
      </c>
      <c r="G11" s="28"/>
    </row>
    <row r="12" spans="1:8" ht="12.75" customHeight="1" x14ac:dyDescent="0.2">
      <c r="B12" s="125" t="s">
        <v>190</v>
      </c>
      <c r="C12" s="126"/>
      <c r="D12" s="127"/>
      <c r="F12" s="21" t="s">
        <v>191</v>
      </c>
      <c r="G12" s="29" t="s">
        <v>192</v>
      </c>
      <c r="H12" s="21" t="s">
        <v>193</v>
      </c>
    </row>
    <row r="13" spans="1:8" ht="12.75" customHeight="1" x14ac:dyDescent="0.2">
      <c r="B13" s="128"/>
      <c r="C13" s="124"/>
      <c r="D13" s="129"/>
      <c r="F13" s="30" t="s">
        <v>194</v>
      </c>
      <c r="G13" s="31" t="s">
        <v>194</v>
      </c>
      <c r="H13" s="30" t="s">
        <v>195</v>
      </c>
    </row>
    <row r="14" spans="1:8" ht="12.75" customHeight="1" x14ac:dyDescent="0.2">
      <c r="B14" s="128"/>
      <c r="C14" s="124"/>
      <c r="D14" s="129"/>
      <c r="F14" s="32" t="s">
        <v>196</v>
      </c>
      <c r="G14" s="33"/>
      <c r="H14" s="33"/>
    </row>
    <row r="15" spans="1:8" ht="12.75" customHeight="1" x14ac:dyDescent="0.2">
      <c r="B15" s="128"/>
      <c r="C15" s="124"/>
      <c r="D15" s="129"/>
      <c r="F15" s="31" t="s">
        <v>197</v>
      </c>
      <c r="G15" s="31" t="s">
        <v>198</v>
      </c>
      <c r="H15" s="30" t="s">
        <v>199</v>
      </c>
    </row>
    <row r="16" spans="1:8" ht="12.75" customHeight="1" x14ac:dyDescent="0.2">
      <c r="B16" s="128"/>
      <c r="C16" s="124"/>
      <c r="D16" s="129"/>
      <c r="F16" s="31" t="s">
        <v>200</v>
      </c>
      <c r="G16" s="31" t="s">
        <v>104</v>
      </c>
      <c r="H16" s="30" t="s">
        <v>201</v>
      </c>
    </row>
    <row r="17" spans="2:8" ht="12.75" customHeight="1" x14ac:dyDescent="0.2">
      <c r="B17" s="128"/>
      <c r="C17" s="124"/>
      <c r="D17" s="129"/>
      <c r="F17" s="34" t="s">
        <v>202</v>
      </c>
      <c r="G17" s="34"/>
      <c r="H17" s="34"/>
    </row>
    <row r="18" spans="2:8" ht="12.75" customHeight="1" x14ac:dyDescent="0.2">
      <c r="B18" s="128"/>
      <c r="C18" s="124"/>
      <c r="D18" s="129"/>
      <c r="F18" s="31" t="s">
        <v>203</v>
      </c>
      <c r="G18" s="31" t="s">
        <v>184</v>
      </c>
      <c r="H18" s="30" t="s">
        <v>204</v>
      </c>
    </row>
    <row r="19" spans="2:8" ht="12.75" customHeight="1" x14ac:dyDescent="0.2">
      <c r="B19" s="128"/>
      <c r="C19" s="124"/>
      <c r="D19" s="129"/>
      <c r="F19" s="31" t="s">
        <v>205</v>
      </c>
      <c r="G19" s="31" t="s">
        <v>206</v>
      </c>
      <c r="H19" s="30" t="s">
        <v>207</v>
      </c>
    </row>
    <row r="20" spans="2:8" ht="12.75" customHeight="1" x14ac:dyDescent="0.2">
      <c r="B20" s="128"/>
      <c r="C20" s="124"/>
      <c r="D20" s="129"/>
      <c r="F20" s="35" t="s">
        <v>208</v>
      </c>
      <c r="G20" s="35"/>
      <c r="H20" s="35"/>
    </row>
    <row r="21" spans="2:8" ht="12.75" customHeight="1" x14ac:dyDescent="0.2">
      <c r="B21" s="128"/>
      <c r="C21" s="124"/>
      <c r="D21" s="129"/>
      <c r="F21" s="31" t="s">
        <v>209</v>
      </c>
      <c r="G21" s="31" t="s">
        <v>86</v>
      </c>
      <c r="H21" s="30" t="s">
        <v>210</v>
      </c>
    </row>
    <row r="22" spans="2:8" ht="12.75" customHeight="1" x14ac:dyDescent="0.2">
      <c r="B22" s="128"/>
      <c r="C22" s="124"/>
      <c r="D22" s="129"/>
      <c r="F22" s="31" t="s">
        <v>211</v>
      </c>
      <c r="G22" s="31" t="s">
        <v>212</v>
      </c>
      <c r="H22" s="30" t="s">
        <v>213</v>
      </c>
    </row>
    <row r="23" spans="2:8" ht="12.75" customHeight="1" x14ac:dyDescent="0.2">
      <c r="B23" s="128"/>
      <c r="C23" s="124"/>
      <c r="D23" s="129"/>
      <c r="F23" s="31" t="s">
        <v>214</v>
      </c>
      <c r="G23" s="31" t="s">
        <v>163</v>
      </c>
      <c r="H23" s="30" t="s">
        <v>215</v>
      </c>
    </row>
    <row r="24" spans="2:8" ht="12.75" customHeight="1" x14ac:dyDescent="0.2">
      <c r="B24" s="128"/>
      <c r="C24" s="124"/>
      <c r="D24" s="129"/>
      <c r="F24" s="31" t="s">
        <v>216</v>
      </c>
      <c r="G24" s="31" t="s">
        <v>217</v>
      </c>
      <c r="H24" s="30" t="s">
        <v>218</v>
      </c>
    </row>
    <row r="25" spans="2:8" ht="12.75" customHeight="1" x14ac:dyDescent="0.2">
      <c r="B25" s="128"/>
      <c r="C25" s="124"/>
      <c r="D25" s="129"/>
      <c r="F25" s="31" t="s">
        <v>219</v>
      </c>
      <c r="G25" s="31" t="s">
        <v>97</v>
      </c>
      <c r="H25" s="30" t="s">
        <v>220</v>
      </c>
    </row>
    <row r="26" spans="2:8" ht="12.75" customHeight="1" x14ac:dyDescent="0.2">
      <c r="B26" s="128"/>
      <c r="C26" s="124"/>
      <c r="D26" s="129"/>
      <c r="F26" s="31" t="s">
        <v>221</v>
      </c>
      <c r="G26" s="31" t="s">
        <v>95</v>
      </c>
      <c r="H26" s="30" t="s">
        <v>222</v>
      </c>
    </row>
    <row r="27" spans="2:8" ht="12.75" customHeight="1" x14ac:dyDescent="0.2">
      <c r="B27" s="128"/>
      <c r="C27" s="124"/>
      <c r="D27" s="129"/>
      <c r="F27" s="36" t="s">
        <v>223</v>
      </c>
      <c r="G27" s="36"/>
      <c r="H27" s="36"/>
    </row>
    <row r="28" spans="2:8" ht="12.75" customHeight="1" x14ac:dyDescent="0.2">
      <c r="B28" s="128"/>
      <c r="C28" s="124"/>
      <c r="D28" s="129"/>
      <c r="F28" s="31" t="s">
        <v>224</v>
      </c>
      <c r="G28" s="31" t="s">
        <v>164</v>
      </c>
      <c r="H28" s="30" t="s">
        <v>225</v>
      </c>
    </row>
    <row r="29" spans="2:8" ht="12.75" customHeight="1" x14ac:dyDescent="0.2">
      <c r="B29" s="130"/>
      <c r="C29" s="131"/>
      <c r="D29" s="132"/>
      <c r="F29" s="31" t="s">
        <v>226</v>
      </c>
      <c r="G29" s="31" t="s">
        <v>227</v>
      </c>
      <c r="H29" s="30" t="s">
        <v>228</v>
      </c>
    </row>
    <row r="30" spans="2:8" ht="12.75" customHeight="1" x14ac:dyDescent="0.2">
      <c r="B30" s="37"/>
      <c r="C30" s="37"/>
      <c r="D30" s="37"/>
      <c r="F30" s="31" t="s">
        <v>229</v>
      </c>
      <c r="G30" s="31" t="s">
        <v>230</v>
      </c>
      <c r="H30" s="30" t="s">
        <v>231</v>
      </c>
    </row>
    <row r="31" spans="2:8" ht="12.75" customHeight="1" x14ac:dyDescent="0.2">
      <c r="F31" s="31" t="s">
        <v>232</v>
      </c>
      <c r="G31" s="31" t="s">
        <v>233</v>
      </c>
      <c r="H31" s="30" t="s">
        <v>234</v>
      </c>
    </row>
    <row r="32" spans="2:8" ht="12.75" customHeight="1" x14ac:dyDescent="0.2"/>
    <row r="33" spans="2:3" ht="12.75" customHeight="1" x14ac:dyDescent="0.2">
      <c r="B33" s="38"/>
      <c r="C33" s="31"/>
    </row>
    <row r="34" spans="2:3" ht="12.75" customHeight="1" x14ac:dyDescent="0.2"/>
    <row r="35" spans="2:3" ht="12.75" customHeight="1" x14ac:dyDescent="0.2"/>
    <row r="36" spans="2:3" ht="12.75" customHeight="1" x14ac:dyDescent="0.2"/>
    <row r="37" spans="2:3" ht="12.75" customHeight="1" x14ac:dyDescent="0.2"/>
    <row r="38" spans="2:3" ht="12.75" customHeight="1" x14ac:dyDescent="0.2"/>
    <row r="39" spans="2:3" ht="12.75" customHeight="1" x14ac:dyDescent="0.2"/>
    <row r="40" spans="2:3" ht="12.75" customHeight="1" x14ac:dyDescent="0.2"/>
    <row r="41" spans="2:3" ht="12.75" customHeight="1" x14ac:dyDescent="0.2"/>
    <row r="42" spans="2:3" ht="12.75" customHeight="1" x14ac:dyDescent="0.2"/>
    <row r="43" spans="2:3" ht="12.75" customHeight="1" x14ac:dyDescent="0.2"/>
    <row r="44" spans="2:3" ht="12.75" customHeight="1" x14ac:dyDescent="0.2"/>
    <row r="45" spans="2:3" ht="12.75" customHeight="1" x14ac:dyDescent="0.2"/>
    <row r="46" spans="2:3" ht="12.75" customHeight="1" x14ac:dyDescent="0.2"/>
    <row r="47" spans="2:3" ht="12.75" customHeight="1" x14ac:dyDescent="0.2"/>
    <row r="48" spans="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B6:D8"/>
    <mergeCell ref="B12:D29"/>
  </mergeCells>
  <pageMargins left="0.78740157480314965" right="0.78740157480314965" top="1.3779527559055118" bottom="0.59055118110236227"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00"/>
  <sheetViews>
    <sheetView showGridLines="0" workbookViewId="0"/>
  </sheetViews>
  <sheetFormatPr baseColWidth="10" defaultColWidth="14.42578125" defaultRowHeight="15" customHeight="1" x14ac:dyDescent="0.2"/>
  <cols>
    <col min="1" max="26" width="8.7109375" customWidth="1"/>
  </cols>
  <sheetData>
    <row r="1" spans="2:13" ht="12.75" customHeight="1" x14ac:dyDescent="0.2"/>
    <row r="2" spans="2:13" ht="12.75" customHeight="1" x14ac:dyDescent="0.2"/>
    <row r="3" spans="2:13" ht="12.75" customHeight="1" x14ac:dyDescent="0.2"/>
    <row r="4" spans="2:13" ht="12.75" customHeight="1" x14ac:dyDescent="0.2"/>
    <row r="5" spans="2:13" ht="12.75" customHeight="1" x14ac:dyDescent="0.2"/>
    <row r="6" spans="2:13" ht="12" customHeight="1" x14ac:dyDescent="0.2">
      <c r="B6" s="133" t="s">
        <v>235</v>
      </c>
      <c r="C6" s="124"/>
      <c r="D6" s="124"/>
      <c r="E6" s="124"/>
      <c r="F6" s="124"/>
      <c r="G6" s="124"/>
      <c r="H6" s="124"/>
      <c r="I6" s="124"/>
      <c r="J6" s="124"/>
      <c r="K6" s="124"/>
      <c r="L6" s="124"/>
      <c r="M6" s="124"/>
    </row>
    <row r="7" spans="2:13" ht="12.75" customHeight="1" x14ac:dyDescent="0.2">
      <c r="B7" s="124"/>
      <c r="C7" s="124"/>
      <c r="D7" s="124"/>
      <c r="E7" s="124"/>
      <c r="F7" s="124"/>
      <c r="G7" s="124"/>
      <c r="H7" s="124"/>
      <c r="I7" s="124"/>
      <c r="J7" s="124"/>
      <c r="K7" s="124"/>
      <c r="L7" s="124"/>
      <c r="M7" s="124"/>
    </row>
    <row r="8" spans="2:13" ht="12.75" customHeight="1" x14ac:dyDescent="0.2">
      <c r="B8" s="124"/>
      <c r="C8" s="124"/>
      <c r="D8" s="124"/>
      <c r="E8" s="124"/>
      <c r="F8" s="124"/>
      <c r="G8" s="124"/>
      <c r="H8" s="124"/>
      <c r="I8" s="124"/>
      <c r="J8" s="124"/>
      <c r="K8" s="124"/>
      <c r="L8" s="124"/>
      <c r="M8" s="124"/>
    </row>
    <row r="9" spans="2:13" ht="12.75" customHeight="1" x14ac:dyDescent="0.2">
      <c r="B9" s="124"/>
      <c r="C9" s="124"/>
      <c r="D9" s="124"/>
      <c r="E9" s="124"/>
      <c r="F9" s="124"/>
      <c r="G9" s="124"/>
      <c r="H9" s="124"/>
      <c r="I9" s="124"/>
      <c r="J9" s="124"/>
      <c r="K9" s="124"/>
      <c r="L9" s="124"/>
      <c r="M9" s="124"/>
    </row>
    <row r="10" spans="2:13" ht="12.75" customHeight="1" x14ac:dyDescent="0.2">
      <c r="B10" s="124"/>
      <c r="C10" s="124"/>
      <c r="D10" s="124"/>
      <c r="E10" s="124"/>
      <c r="F10" s="124"/>
      <c r="G10" s="124"/>
      <c r="H10" s="124"/>
      <c r="I10" s="124"/>
      <c r="J10" s="124"/>
      <c r="K10" s="124"/>
      <c r="L10" s="124"/>
      <c r="M10" s="124"/>
    </row>
    <row r="11" spans="2:13" ht="12.75" customHeight="1" x14ac:dyDescent="0.2">
      <c r="B11" s="124"/>
      <c r="C11" s="124"/>
      <c r="D11" s="124"/>
      <c r="E11" s="124"/>
      <c r="F11" s="124"/>
      <c r="G11" s="124"/>
      <c r="H11" s="124"/>
      <c r="I11" s="124"/>
      <c r="J11" s="124"/>
      <c r="K11" s="124"/>
      <c r="L11" s="124"/>
      <c r="M11" s="124"/>
    </row>
    <row r="12" spans="2:13" ht="12.75" customHeight="1" x14ac:dyDescent="0.2">
      <c r="B12" s="124"/>
      <c r="C12" s="124"/>
      <c r="D12" s="124"/>
      <c r="E12" s="124"/>
      <c r="F12" s="124"/>
      <c r="G12" s="124"/>
      <c r="H12" s="124"/>
      <c r="I12" s="124"/>
      <c r="J12" s="124"/>
      <c r="K12" s="124"/>
      <c r="L12" s="124"/>
      <c r="M12" s="124"/>
    </row>
    <row r="13" spans="2:13" ht="12.75" customHeight="1" x14ac:dyDescent="0.2">
      <c r="B13" s="124"/>
      <c r="C13" s="124"/>
      <c r="D13" s="124"/>
      <c r="E13" s="124"/>
      <c r="F13" s="124"/>
      <c r="G13" s="124"/>
      <c r="H13" s="124"/>
      <c r="I13" s="124"/>
      <c r="J13" s="124"/>
      <c r="K13" s="124"/>
      <c r="L13" s="124"/>
      <c r="M13" s="124"/>
    </row>
    <row r="14" spans="2:13" ht="12.75" customHeight="1" x14ac:dyDescent="0.2">
      <c r="B14" s="124"/>
      <c r="C14" s="124"/>
      <c r="D14" s="124"/>
      <c r="E14" s="124"/>
      <c r="F14" s="124"/>
      <c r="G14" s="124"/>
      <c r="H14" s="124"/>
      <c r="I14" s="124"/>
      <c r="J14" s="124"/>
      <c r="K14" s="124"/>
      <c r="L14" s="124"/>
      <c r="M14" s="124"/>
    </row>
    <row r="15" spans="2:13" ht="12.75" customHeight="1" x14ac:dyDescent="0.2">
      <c r="B15" s="124"/>
      <c r="C15" s="124"/>
      <c r="D15" s="124"/>
      <c r="E15" s="124"/>
      <c r="F15" s="124"/>
      <c r="G15" s="124"/>
      <c r="H15" s="124"/>
      <c r="I15" s="124"/>
      <c r="J15" s="124"/>
      <c r="K15" s="124"/>
      <c r="L15" s="124"/>
      <c r="M15" s="124"/>
    </row>
    <row r="16" spans="2:13" ht="12.75" customHeight="1" x14ac:dyDescent="0.2">
      <c r="B16" s="124"/>
      <c r="C16" s="124"/>
      <c r="D16" s="124"/>
      <c r="E16" s="124"/>
      <c r="F16" s="124"/>
      <c r="G16" s="124"/>
      <c r="H16" s="124"/>
      <c r="I16" s="124"/>
      <c r="J16" s="124"/>
      <c r="K16" s="124"/>
      <c r="L16" s="124"/>
      <c r="M16" s="124"/>
    </row>
    <row r="17" spans="2:13" ht="12.75" customHeight="1" x14ac:dyDescent="0.2">
      <c r="B17" s="124"/>
      <c r="C17" s="124"/>
      <c r="D17" s="124"/>
      <c r="E17" s="124"/>
      <c r="F17" s="124"/>
      <c r="G17" s="124"/>
      <c r="H17" s="124"/>
      <c r="I17" s="124"/>
      <c r="J17" s="124"/>
      <c r="K17" s="124"/>
      <c r="L17" s="124"/>
      <c r="M17" s="124"/>
    </row>
    <row r="18" spans="2:13" ht="12.75" customHeight="1" x14ac:dyDescent="0.2">
      <c r="B18" s="124"/>
      <c r="C18" s="124"/>
      <c r="D18" s="124"/>
      <c r="E18" s="124"/>
      <c r="F18" s="124"/>
      <c r="G18" s="124"/>
      <c r="H18" s="124"/>
      <c r="I18" s="124"/>
      <c r="J18" s="124"/>
      <c r="K18" s="124"/>
      <c r="L18" s="124"/>
      <c r="M18" s="124"/>
    </row>
    <row r="19" spans="2:13" ht="12.75" customHeight="1" x14ac:dyDescent="0.2">
      <c r="B19" s="124"/>
      <c r="C19" s="124"/>
      <c r="D19" s="124"/>
      <c r="E19" s="124"/>
      <c r="F19" s="124"/>
      <c r="G19" s="124"/>
      <c r="H19" s="124"/>
      <c r="I19" s="124"/>
      <c r="J19" s="124"/>
      <c r="K19" s="124"/>
      <c r="L19" s="124"/>
      <c r="M19" s="124"/>
    </row>
    <row r="20" spans="2:13" ht="12.75" customHeight="1" x14ac:dyDescent="0.2">
      <c r="B20" s="124"/>
      <c r="C20" s="124"/>
      <c r="D20" s="124"/>
      <c r="E20" s="124"/>
      <c r="F20" s="124"/>
      <c r="G20" s="124"/>
      <c r="H20" s="124"/>
      <c r="I20" s="124"/>
      <c r="J20" s="124"/>
      <c r="K20" s="124"/>
      <c r="L20" s="124"/>
      <c r="M20" s="124"/>
    </row>
    <row r="21" spans="2:13" ht="12.75" customHeight="1" x14ac:dyDescent="0.2">
      <c r="B21" s="124"/>
      <c r="C21" s="124"/>
      <c r="D21" s="124"/>
      <c r="E21" s="124"/>
      <c r="F21" s="124"/>
      <c r="G21" s="124"/>
      <c r="H21" s="124"/>
      <c r="I21" s="124"/>
      <c r="J21" s="124"/>
      <c r="K21" s="124"/>
      <c r="L21" s="124"/>
      <c r="M21" s="124"/>
    </row>
    <row r="22" spans="2:13" ht="12.75" customHeight="1" x14ac:dyDescent="0.2">
      <c r="B22" s="124"/>
      <c r="C22" s="124"/>
      <c r="D22" s="124"/>
      <c r="E22" s="124"/>
      <c r="F22" s="124"/>
      <c r="G22" s="124"/>
      <c r="H22" s="124"/>
      <c r="I22" s="124"/>
      <c r="J22" s="124"/>
      <c r="K22" s="124"/>
      <c r="L22" s="124"/>
      <c r="M22" s="124"/>
    </row>
    <row r="23" spans="2:13" ht="12.75" customHeight="1" x14ac:dyDescent="0.2">
      <c r="B23" s="124"/>
      <c r="C23" s="124"/>
      <c r="D23" s="124"/>
      <c r="E23" s="124"/>
      <c r="F23" s="124"/>
      <c r="G23" s="124"/>
      <c r="H23" s="124"/>
      <c r="I23" s="124"/>
      <c r="J23" s="124"/>
      <c r="K23" s="124"/>
      <c r="L23" s="124"/>
      <c r="M23" s="124"/>
    </row>
    <row r="24" spans="2:13" ht="12.75" customHeight="1" x14ac:dyDescent="0.2">
      <c r="B24" s="124"/>
      <c r="C24" s="124"/>
      <c r="D24" s="124"/>
      <c r="E24" s="124"/>
      <c r="F24" s="124"/>
      <c r="G24" s="124"/>
      <c r="H24" s="124"/>
      <c r="I24" s="124"/>
      <c r="J24" s="124"/>
      <c r="K24" s="124"/>
      <c r="L24" s="124"/>
      <c r="M24" s="124"/>
    </row>
    <row r="25" spans="2:13" ht="12.75" customHeight="1" x14ac:dyDescent="0.2">
      <c r="B25" s="124"/>
      <c r="C25" s="124"/>
      <c r="D25" s="124"/>
      <c r="E25" s="124"/>
      <c r="F25" s="124"/>
      <c r="G25" s="124"/>
      <c r="H25" s="124"/>
      <c r="I25" s="124"/>
      <c r="J25" s="124"/>
      <c r="K25" s="124"/>
      <c r="L25" s="124"/>
      <c r="M25" s="124"/>
    </row>
    <row r="26" spans="2:13" ht="12.75" customHeight="1" x14ac:dyDescent="0.2">
      <c r="B26" s="124"/>
      <c r="C26" s="124"/>
      <c r="D26" s="124"/>
      <c r="E26" s="124"/>
      <c r="F26" s="124"/>
      <c r="G26" s="124"/>
      <c r="H26" s="124"/>
      <c r="I26" s="124"/>
      <c r="J26" s="124"/>
      <c r="K26" s="124"/>
      <c r="L26" s="124"/>
      <c r="M26" s="124"/>
    </row>
    <row r="27" spans="2:13" ht="12.75" customHeight="1" x14ac:dyDescent="0.2">
      <c r="B27" s="124"/>
      <c r="C27" s="124"/>
      <c r="D27" s="124"/>
      <c r="E27" s="124"/>
      <c r="F27" s="124"/>
      <c r="G27" s="124"/>
      <c r="H27" s="124"/>
      <c r="I27" s="124"/>
      <c r="J27" s="124"/>
      <c r="K27" s="124"/>
      <c r="L27" s="124"/>
      <c r="M27" s="124"/>
    </row>
    <row r="28" spans="2:13" ht="12.75" customHeight="1" x14ac:dyDescent="0.2">
      <c r="B28" s="124"/>
      <c r="C28" s="124"/>
      <c r="D28" s="124"/>
      <c r="E28" s="124"/>
      <c r="F28" s="124"/>
      <c r="G28" s="124"/>
      <c r="H28" s="124"/>
      <c r="I28" s="124"/>
      <c r="J28" s="124"/>
      <c r="K28" s="124"/>
      <c r="L28" s="124"/>
      <c r="M28" s="124"/>
    </row>
    <row r="29" spans="2:13" ht="12.75" customHeight="1" x14ac:dyDescent="0.2">
      <c r="B29" s="124"/>
      <c r="C29" s="124"/>
      <c r="D29" s="124"/>
      <c r="E29" s="124"/>
      <c r="F29" s="124"/>
      <c r="G29" s="124"/>
      <c r="H29" s="124"/>
      <c r="I29" s="124"/>
      <c r="J29" s="124"/>
      <c r="K29" s="124"/>
      <c r="L29" s="124"/>
      <c r="M29" s="124"/>
    </row>
    <row r="30" spans="2:13" ht="12.75" customHeight="1" x14ac:dyDescent="0.2">
      <c r="B30" s="124"/>
      <c r="C30" s="124"/>
      <c r="D30" s="124"/>
      <c r="E30" s="124"/>
      <c r="F30" s="124"/>
      <c r="G30" s="124"/>
      <c r="H30" s="124"/>
      <c r="I30" s="124"/>
      <c r="J30" s="124"/>
      <c r="K30" s="124"/>
      <c r="L30" s="124"/>
      <c r="M30" s="124"/>
    </row>
    <row r="31" spans="2:13" ht="12.75" customHeight="1" x14ac:dyDescent="0.2">
      <c r="B31" s="124"/>
      <c r="C31" s="124"/>
      <c r="D31" s="124"/>
      <c r="E31" s="124"/>
      <c r="F31" s="124"/>
      <c r="G31" s="124"/>
      <c r="H31" s="124"/>
      <c r="I31" s="124"/>
      <c r="J31" s="124"/>
      <c r="K31" s="124"/>
      <c r="L31" s="124"/>
      <c r="M31" s="124"/>
    </row>
    <row r="32" spans="2:13" ht="12.75" customHeight="1" x14ac:dyDescent="0.2">
      <c r="B32" s="124"/>
      <c r="C32" s="124"/>
      <c r="D32" s="124"/>
      <c r="E32" s="124"/>
      <c r="F32" s="124"/>
      <c r="G32" s="124"/>
      <c r="H32" s="124"/>
      <c r="I32" s="124"/>
      <c r="J32" s="124"/>
      <c r="K32" s="124"/>
      <c r="L32" s="124"/>
      <c r="M32" s="124"/>
    </row>
    <row r="33" spans="2:13" ht="12.75" customHeight="1" x14ac:dyDescent="0.2">
      <c r="B33" s="124"/>
      <c r="C33" s="124"/>
      <c r="D33" s="124"/>
      <c r="E33" s="124"/>
      <c r="F33" s="124"/>
      <c r="G33" s="124"/>
      <c r="H33" s="124"/>
      <c r="I33" s="124"/>
      <c r="J33" s="124"/>
      <c r="K33" s="124"/>
      <c r="L33" s="124"/>
      <c r="M33" s="124"/>
    </row>
    <row r="34" spans="2:13" ht="12.75" customHeight="1" x14ac:dyDescent="0.2">
      <c r="B34" s="124"/>
      <c r="C34" s="124"/>
      <c r="D34" s="124"/>
      <c r="E34" s="124"/>
      <c r="F34" s="124"/>
      <c r="G34" s="124"/>
      <c r="H34" s="124"/>
      <c r="I34" s="124"/>
      <c r="J34" s="124"/>
      <c r="K34" s="124"/>
      <c r="L34" s="124"/>
      <c r="M34" s="124"/>
    </row>
    <row r="35" spans="2:13" ht="12.75" customHeight="1" x14ac:dyDescent="0.2">
      <c r="B35" s="124"/>
      <c r="C35" s="124"/>
      <c r="D35" s="124"/>
      <c r="E35" s="124"/>
      <c r="F35" s="124"/>
      <c r="G35" s="124"/>
      <c r="H35" s="124"/>
      <c r="I35" s="124"/>
      <c r="J35" s="124"/>
      <c r="K35" s="124"/>
      <c r="L35" s="124"/>
      <c r="M35" s="124"/>
    </row>
    <row r="36" spans="2:13" ht="12.75" customHeight="1" x14ac:dyDescent="0.2">
      <c r="B36" s="124"/>
      <c r="C36" s="124"/>
      <c r="D36" s="124"/>
      <c r="E36" s="124"/>
      <c r="F36" s="124"/>
      <c r="G36" s="124"/>
      <c r="H36" s="124"/>
      <c r="I36" s="124"/>
      <c r="J36" s="124"/>
      <c r="K36" s="124"/>
      <c r="L36" s="124"/>
      <c r="M36" s="124"/>
    </row>
    <row r="37" spans="2:13" ht="12.75" customHeight="1" x14ac:dyDescent="0.2">
      <c r="B37" s="124"/>
      <c r="C37" s="124"/>
      <c r="D37" s="124"/>
      <c r="E37" s="124"/>
      <c r="F37" s="124"/>
      <c r="G37" s="124"/>
      <c r="H37" s="124"/>
      <c r="I37" s="124"/>
      <c r="J37" s="124"/>
      <c r="K37" s="124"/>
      <c r="L37" s="124"/>
      <c r="M37" s="124"/>
    </row>
    <row r="38" spans="2:13" ht="12.75" customHeight="1" x14ac:dyDescent="0.2">
      <c r="B38" s="124"/>
      <c r="C38" s="124"/>
      <c r="D38" s="124"/>
      <c r="E38" s="124"/>
      <c r="F38" s="124"/>
      <c r="G38" s="124"/>
      <c r="H38" s="124"/>
      <c r="I38" s="124"/>
      <c r="J38" s="124"/>
      <c r="K38" s="124"/>
      <c r="L38" s="124"/>
      <c r="M38" s="124"/>
    </row>
    <row r="39" spans="2:13" ht="12.75" customHeight="1" x14ac:dyDescent="0.2">
      <c r="B39" s="124"/>
      <c r="C39" s="124"/>
      <c r="D39" s="124"/>
      <c r="E39" s="124"/>
      <c r="F39" s="124"/>
      <c r="G39" s="124"/>
      <c r="H39" s="124"/>
      <c r="I39" s="124"/>
      <c r="J39" s="124"/>
      <c r="K39" s="124"/>
      <c r="L39" s="124"/>
      <c r="M39" s="124"/>
    </row>
    <row r="40" spans="2:13" ht="12.75" customHeight="1" x14ac:dyDescent="0.2">
      <c r="B40" s="124"/>
      <c r="C40" s="124"/>
      <c r="D40" s="124"/>
      <c r="E40" s="124"/>
      <c r="F40" s="124"/>
      <c r="G40" s="124"/>
      <c r="H40" s="124"/>
      <c r="I40" s="124"/>
      <c r="J40" s="124"/>
      <c r="K40" s="124"/>
      <c r="L40" s="124"/>
      <c r="M40" s="124"/>
    </row>
    <row r="41" spans="2:13" ht="12.75" customHeight="1" x14ac:dyDescent="0.2">
      <c r="B41" s="124"/>
      <c r="C41" s="124"/>
      <c r="D41" s="124"/>
      <c r="E41" s="124"/>
      <c r="F41" s="124"/>
      <c r="G41" s="124"/>
      <c r="H41" s="124"/>
      <c r="I41" s="124"/>
      <c r="J41" s="124"/>
      <c r="K41" s="124"/>
      <c r="L41" s="124"/>
      <c r="M41" s="124"/>
    </row>
    <row r="42" spans="2:13" ht="12.75" customHeight="1" x14ac:dyDescent="0.2">
      <c r="B42" s="124"/>
      <c r="C42" s="124"/>
      <c r="D42" s="124"/>
      <c r="E42" s="124"/>
      <c r="F42" s="124"/>
      <c r="G42" s="124"/>
      <c r="H42" s="124"/>
      <c r="I42" s="124"/>
      <c r="J42" s="124"/>
      <c r="K42" s="124"/>
      <c r="L42" s="124"/>
      <c r="M42" s="124"/>
    </row>
    <row r="43" spans="2:13" ht="12.75" customHeight="1" x14ac:dyDescent="0.2">
      <c r="B43" s="124"/>
      <c r="C43" s="124"/>
      <c r="D43" s="124"/>
      <c r="E43" s="124"/>
      <c r="F43" s="124"/>
      <c r="G43" s="124"/>
      <c r="H43" s="124"/>
      <c r="I43" s="124"/>
      <c r="J43" s="124"/>
      <c r="K43" s="124"/>
      <c r="L43" s="124"/>
      <c r="M43" s="124"/>
    </row>
    <row r="44" spans="2:13" ht="12.75" customHeight="1" x14ac:dyDescent="0.2">
      <c r="B44" s="124"/>
      <c r="C44" s="124"/>
      <c r="D44" s="124"/>
      <c r="E44" s="124"/>
      <c r="F44" s="124"/>
      <c r="G44" s="124"/>
      <c r="H44" s="124"/>
      <c r="I44" s="124"/>
      <c r="J44" s="124"/>
      <c r="K44" s="124"/>
      <c r="L44" s="124"/>
      <c r="M44" s="124"/>
    </row>
    <row r="45" spans="2:13" ht="12.75" customHeight="1" x14ac:dyDescent="0.2"/>
    <row r="46" spans="2:13" ht="12.75" customHeight="1" x14ac:dyDescent="0.2"/>
    <row r="47" spans="2:13" ht="12.75" customHeight="1" x14ac:dyDescent="0.2"/>
    <row r="48" spans="2:1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6:M44"/>
  </mergeCells>
  <pageMargins left="0.78740157480314965" right="0.78740157480314965" top="1.3779527559055118" bottom="0.59055118110236227"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F8F83"/>
  </sheetPr>
  <dimension ref="A1:L1000"/>
  <sheetViews>
    <sheetView showGridLines="0" workbookViewId="0"/>
  </sheetViews>
  <sheetFormatPr baseColWidth="10" defaultColWidth="14.42578125" defaultRowHeight="15" customHeight="1" x14ac:dyDescent="0.2"/>
  <cols>
    <col min="1" max="1" width="8.7109375" customWidth="1"/>
    <col min="2" max="2" width="30.5703125" customWidth="1"/>
    <col min="3" max="4" width="8.7109375" customWidth="1"/>
    <col min="5" max="5" width="2.7109375" customWidth="1"/>
    <col min="6" max="7" width="8.7109375" customWidth="1"/>
    <col min="8" max="8" width="30.5703125" customWidth="1"/>
    <col min="9" max="10" width="8.7109375" customWidth="1"/>
    <col min="11" max="11" width="2.7109375" customWidth="1"/>
    <col min="12" max="26" width="8.7109375" customWidth="1"/>
  </cols>
  <sheetData>
    <row r="1" spans="1:12" ht="12.75" customHeight="1" x14ac:dyDescent="0.2">
      <c r="A1" s="39" t="s">
        <v>236</v>
      </c>
      <c r="C1" s="40"/>
      <c r="D1" s="40"/>
      <c r="I1" s="40"/>
      <c r="J1" s="40"/>
    </row>
    <row r="2" spans="1:12" ht="12.75" customHeight="1" x14ac:dyDescent="0.2">
      <c r="A2" s="41" t="s">
        <v>237</v>
      </c>
    </row>
    <row r="3" spans="1:12" ht="12.75" customHeight="1" x14ac:dyDescent="0.2"/>
    <row r="4" spans="1:12" ht="12.75" customHeight="1" x14ac:dyDescent="0.2">
      <c r="B4" s="25" t="s">
        <v>238</v>
      </c>
      <c r="H4" s="25" t="s">
        <v>238</v>
      </c>
    </row>
    <row r="5" spans="1:12" ht="12.75" customHeight="1" x14ac:dyDescent="0.2">
      <c r="B5" s="33"/>
      <c r="C5" s="33"/>
      <c r="D5" s="33"/>
      <c r="E5" s="33"/>
      <c r="F5" s="33"/>
      <c r="H5" s="33"/>
      <c r="I5" s="33"/>
      <c r="J5" s="33"/>
      <c r="K5" s="33"/>
      <c r="L5" s="33"/>
    </row>
    <row r="6" spans="1:12" ht="12.75" customHeight="1" x14ac:dyDescent="0.2">
      <c r="A6" s="40"/>
      <c r="B6" s="42"/>
      <c r="C6" s="43">
        <v>2019</v>
      </c>
      <c r="D6" s="43">
        <v>2020</v>
      </c>
      <c r="E6" s="43"/>
      <c r="F6" s="44" t="s">
        <v>239</v>
      </c>
      <c r="G6" s="40"/>
      <c r="H6" s="42"/>
      <c r="I6" s="43" t="s">
        <v>47</v>
      </c>
      <c r="J6" s="43" t="s">
        <v>51</v>
      </c>
      <c r="K6" s="43"/>
      <c r="L6" s="44" t="s">
        <v>239</v>
      </c>
    </row>
    <row r="7" spans="1:12" ht="12.75" customHeight="1" x14ac:dyDescent="0.2">
      <c r="A7" s="40"/>
      <c r="B7" s="45" t="s">
        <v>84</v>
      </c>
      <c r="C7" s="46">
        <v>4329.4361625622441</v>
      </c>
      <c r="D7" s="46">
        <v>3731.7450928393555</v>
      </c>
      <c r="E7" s="47" t="s">
        <v>237</v>
      </c>
      <c r="F7" s="48">
        <v>-13.80528658422725</v>
      </c>
      <c r="G7" s="40"/>
      <c r="H7" s="45" t="s">
        <v>84</v>
      </c>
      <c r="I7" s="46">
        <v>894.41897150107911</v>
      </c>
      <c r="J7" s="46">
        <v>830.76371171968606</v>
      </c>
      <c r="K7" s="47" t="s">
        <v>237</v>
      </c>
      <c r="L7" s="48">
        <v>-7.1169398022229107</v>
      </c>
    </row>
    <row r="8" spans="1:12" ht="12.75" customHeight="1" x14ac:dyDescent="0.2">
      <c r="A8" s="40"/>
      <c r="B8" s="49" t="s">
        <v>86</v>
      </c>
      <c r="C8" s="50">
        <v>2123.1873073573188</v>
      </c>
      <c r="D8" s="50">
        <v>1401.1394009829971</v>
      </c>
      <c r="E8" s="51" t="s">
        <v>237</v>
      </c>
      <c r="F8" s="52">
        <v>-34.007734686066762</v>
      </c>
      <c r="G8" s="40"/>
      <c r="H8" s="49" t="s">
        <v>86</v>
      </c>
      <c r="I8" s="50">
        <v>332.87891077055207</v>
      </c>
      <c r="J8" s="50">
        <v>442.61691328230859</v>
      </c>
      <c r="K8" s="51" t="s">
        <v>236</v>
      </c>
      <c r="L8" s="52">
        <v>32.96634270333729</v>
      </c>
    </row>
    <row r="9" spans="1:12" ht="12.75" customHeight="1" x14ac:dyDescent="0.2">
      <c r="A9" s="40"/>
      <c r="B9" s="53" t="s">
        <v>87</v>
      </c>
      <c r="C9" s="54">
        <v>325.96458294356682</v>
      </c>
      <c r="D9" s="54">
        <v>302.17665846495987</v>
      </c>
      <c r="E9" s="55" t="s">
        <v>237</v>
      </c>
      <c r="F9" s="56">
        <v>-7.2977021809529807</v>
      </c>
      <c r="G9" s="40"/>
      <c r="H9" s="53" t="s">
        <v>87</v>
      </c>
      <c r="I9" s="54">
        <v>77.17476350436705</v>
      </c>
      <c r="J9" s="54">
        <v>83.776037079527029</v>
      </c>
      <c r="K9" s="55" t="s">
        <v>236</v>
      </c>
      <c r="L9" s="56">
        <v>8.5536686805479221</v>
      </c>
    </row>
    <row r="10" spans="1:12" ht="12.75" customHeight="1" x14ac:dyDescent="0.2">
      <c r="A10" s="40"/>
      <c r="B10" s="53" t="s">
        <v>88</v>
      </c>
      <c r="C10" s="54">
        <v>1274.8789874435283</v>
      </c>
      <c r="D10" s="54">
        <v>1773.4760616491546</v>
      </c>
      <c r="E10" s="55" t="s">
        <v>236</v>
      </c>
      <c r="F10" s="56">
        <v>39.109364819436408</v>
      </c>
      <c r="G10" s="40"/>
      <c r="H10" s="53" t="s">
        <v>88</v>
      </c>
      <c r="I10" s="54">
        <v>494.95485223986577</v>
      </c>
      <c r="J10" s="54">
        <v>235.03871754205133</v>
      </c>
      <c r="K10" s="55" t="s">
        <v>237</v>
      </c>
      <c r="L10" s="56">
        <v>-52.513099633550709</v>
      </c>
    </row>
    <row r="11" spans="1:12" ht="12.75" customHeight="1" x14ac:dyDescent="0.2">
      <c r="A11" s="40"/>
      <c r="B11" s="31" t="s">
        <v>93</v>
      </c>
      <c r="C11" s="54">
        <v>866.65898744352842</v>
      </c>
      <c r="D11" s="54">
        <v>899.56606164915445</v>
      </c>
      <c r="E11" s="55" t="s">
        <v>236</v>
      </c>
      <c r="F11" s="56">
        <v>3.7970037445403282</v>
      </c>
      <c r="G11" s="40"/>
      <c r="H11" s="31" t="s">
        <v>93</v>
      </c>
      <c r="I11" s="54">
        <v>221.01485223986575</v>
      </c>
      <c r="J11" s="54">
        <v>261.69871754205133</v>
      </c>
      <c r="K11" s="55" t="s">
        <v>236</v>
      </c>
      <c r="L11" s="56">
        <v>18.407751736988097</v>
      </c>
    </row>
    <row r="12" spans="1:12" ht="12.75" customHeight="1" x14ac:dyDescent="0.2">
      <c r="A12" s="40"/>
      <c r="B12" s="31" t="s">
        <v>94</v>
      </c>
      <c r="C12" s="54">
        <v>408.21999999999997</v>
      </c>
      <c r="D12" s="54">
        <v>873.91000000000008</v>
      </c>
      <c r="E12" s="55" t="s">
        <v>236</v>
      </c>
      <c r="F12" s="57">
        <v>114.07819313115479</v>
      </c>
      <c r="G12" s="40"/>
      <c r="H12" s="31" t="s">
        <v>94</v>
      </c>
      <c r="I12" s="54">
        <v>273.94</v>
      </c>
      <c r="J12" s="54">
        <v>-26.66</v>
      </c>
      <c r="K12" s="55" t="s">
        <v>236</v>
      </c>
      <c r="L12" s="57" t="s">
        <v>240</v>
      </c>
    </row>
    <row r="13" spans="1:12" ht="12.75" customHeight="1" x14ac:dyDescent="0.2">
      <c r="A13" s="40"/>
      <c r="B13" s="45" t="s">
        <v>116</v>
      </c>
      <c r="C13" s="46">
        <v>605.40528481783031</v>
      </c>
      <c r="D13" s="46">
        <v>254.95297174224385</v>
      </c>
      <c r="E13" s="47" t="s">
        <v>237</v>
      </c>
      <c r="F13" s="48">
        <v>-57.887223957920916</v>
      </c>
      <c r="G13" s="40"/>
      <c r="H13" s="45" t="s">
        <v>116</v>
      </c>
      <c r="I13" s="46">
        <v>-10.589555013705773</v>
      </c>
      <c r="J13" s="46">
        <v>69.332043815799153</v>
      </c>
      <c r="K13" s="47" t="s">
        <v>236</v>
      </c>
      <c r="L13" s="48" t="s">
        <v>240</v>
      </c>
    </row>
    <row r="14" spans="1:12" ht="12.75" customHeight="1" x14ac:dyDescent="0.2">
      <c r="B14" s="58" t="s">
        <v>241</v>
      </c>
      <c r="H14" s="58" t="s">
        <v>241</v>
      </c>
    </row>
    <row r="15" spans="1:12" ht="12.75" customHeight="1" x14ac:dyDescent="0.2"/>
    <row r="16" spans="1: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conditionalFormatting sqref="B7:D13 F7:F13 I7:L13">
    <cfRule type="expression" dxfId="170" priority="1">
      <formula>MOD(ROW(),2)=0</formula>
    </cfRule>
  </conditionalFormatting>
  <conditionalFormatting sqref="K7:K13">
    <cfRule type="cellIs" dxfId="169" priority="2" operator="equal">
      <formula>$A$1</formula>
    </cfRule>
  </conditionalFormatting>
  <conditionalFormatting sqref="K7:K13">
    <cfRule type="cellIs" dxfId="168" priority="3" operator="equal">
      <formula>$A$2</formula>
    </cfRule>
  </conditionalFormatting>
  <conditionalFormatting sqref="E7:E13">
    <cfRule type="expression" dxfId="167" priority="4">
      <formula>MOD(ROW(),2)=0</formula>
    </cfRule>
  </conditionalFormatting>
  <conditionalFormatting sqref="E7:E13">
    <cfRule type="cellIs" dxfId="166" priority="5" operator="equal">
      <formula>$A$1</formula>
    </cfRule>
  </conditionalFormatting>
  <conditionalFormatting sqref="E7:E13">
    <cfRule type="cellIs" dxfId="165" priority="6" operator="equal">
      <formula>$A$2</formula>
    </cfRule>
  </conditionalFormatting>
  <conditionalFormatting sqref="F7:F13">
    <cfRule type="cellIs" dxfId="164" priority="7" operator="lessThan">
      <formula>0</formula>
    </cfRule>
  </conditionalFormatting>
  <conditionalFormatting sqref="F7:F13">
    <cfRule type="cellIs" dxfId="163" priority="8" operator="greaterThan">
      <formula>0</formula>
    </cfRule>
  </conditionalFormatting>
  <conditionalFormatting sqref="L7:L13">
    <cfRule type="cellIs" dxfId="162" priority="9" operator="lessThan">
      <formula>0</formula>
    </cfRule>
  </conditionalFormatting>
  <conditionalFormatting sqref="L7:L13">
    <cfRule type="cellIs" dxfId="161" priority="10" operator="greaterThan">
      <formula>0</formula>
    </cfRule>
  </conditionalFormatting>
  <conditionalFormatting sqref="H7:H13">
    <cfRule type="expression" dxfId="160" priority="11">
      <formula>MOD(ROW(),2)=0</formula>
    </cfRule>
  </conditionalFormatting>
  <pageMargins left="0.78740157480314965" right="0.78740157480314965" top="1.3779527559055118" bottom="0.5905511811023622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F8F83"/>
  </sheetPr>
  <dimension ref="A1:Z1000"/>
  <sheetViews>
    <sheetView showGridLines="0" workbookViewId="0"/>
  </sheetViews>
  <sheetFormatPr baseColWidth="10" defaultColWidth="14.42578125" defaultRowHeight="15" customHeight="1" x14ac:dyDescent="0.2"/>
  <cols>
    <col min="1" max="1" width="9.140625" customWidth="1"/>
    <col min="2" max="2" width="21.85546875" customWidth="1"/>
    <col min="3" max="4" width="8.7109375" customWidth="1"/>
    <col min="5" max="5" width="3.5703125" customWidth="1"/>
    <col min="6" max="6" width="9.140625" customWidth="1"/>
    <col min="7" max="7" width="8.7109375" customWidth="1"/>
    <col min="8" max="8" width="18.85546875" customWidth="1"/>
    <col min="9" max="10" width="8.7109375" customWidth="1"/>
    <col min="11" max="11" width="3.5703125" customWidth="1"/>
    <col min="12" max="26" width="8.7109375" customWidth="1"/>
  </cols>
  <sheetData>
    <row r="1" spans="1:26" ht="12.75" customHeight="1" x14ac:dyDescent="0.2">
      <c r="A1" s="39" t="s">
        <v>236</v>
      </c>
      <c r="C1" s="40"/>
      <c r="D1" s="40"/>
    </row>
    <row r="2" spans="1:26" ht="12.75" customHeight="1" x14ac:dyDescent="0.2">
      <c r="A2" s="41" t="s">
        <v>237</v>
      </c>
      <c r="B2" s="40"/>
      <c r="C2" s="40"/>
      <c r="D2" s="40"/>
      <c r="E2" s="40"/>
      <c r="F2" s="40"/>
      <c r="G2" s="40"/>
      <c r="H2" s="40"/>
      <c r="I2" s="40"/>
      <c r="J2" s="40"/>
      <c r="K2" s="40"/>
    </row>
    <row r="3" spans="1:26" ht="12.75" customHeight="1" x14ac:dyDescent="0.2">
      <c r="A3" s="40"/>
    </row>
    <row r="4" spans="1:26" ht="12.75" customHeight="1" x14ac:dyDescent="0.2">
      <c r="A4" s="40"/>
      <c r="B4" s="25" t="s">
        <v>86</v>
      </c>
      <c r="H4" s="25" t="s">
        <v>87</v>
      </c>
    </row>
    <row r="5" spans="1:26" ht="12.75" customHeight="1" x14ac:dyDescent="0.2">
      <c r="A5" s="59"/>
      <c r="B5" s="60" t="s">
        <v>1</v>
      </c>
      <c r="C5" s="43" t="s">
        <v>47</v>
      </c>
      <c r="D5" s="43" t="s">
        <v>51</v>
      </c>
      <c r="E5" s="43"/>
      <c r="F5" s="44" t="s">
        <v>239</v>
      </c>
      <c r="G5" s="40"/>
      <c r="H5" s="60" t="s">
        <v>1</v>
      </c>
      <c r="I5" s="43" t="s">
        <v>47</v>
      </c>
      <c r="J5" s="43" t="s">
        <v>51</v>
      </c>
      <c r="K5" s="43"/>
      <c r="L5" s="44" t="s">
        <v>239</v>
      </c>
      <c r="M5" s="61"/>
      <c r="N5" s="61"/>
      <c r="O5" s="61"/>
      <c r="P5" s="61"/>
      <c r="Q5" s="61"/>
      <c r="R5" s="61"/>
      <c r="S5" s="61"/>
      <c r="T5" s="61"/>
      <c r="U5" s="61"/>
      <c r="V5" s="61"/>
      <c r="W5" s="61"/>
      <c r="X5" s="61"/>
      <c r="Y5" s="61"/>
      <c r="Z5" s="61"/>
    </row>
    <row r="6" spans="1:26" ht="12.75" customHeight="1" x14ac:dyDescent="0.2">
      <c r="A6" s="40"/>
      <c r="B6" s="30" t="s">
        <v>105</v>
      </c>
      <c r="C6" s="54">
        <v>332.87891077055207</v>
      </c>
      <c r="D6" s="54">
        <v>442.61691328230859</v>
      </c>
      <c r="E6" s="55" t="s">
        <v>236</v>
      </c>
      <c r="F6" s="62">
        <v>32.96634270333729</v>
      </c>
      <c r="G6" s="40"/>
      <c r="H6" s="30" t="s">
        <v>87</v>
      </c>
      <c r="I6" s="54">
        <v>77.17476350436705</v>
      </c>
      <c r="J6" s="54">
        <v>83.776037079527029</v>
      </c>
      <c r="K6" s="55" t="s">
        <v>236</v>
      </c>
      <c r="L6" s="62">
        <v>8.5536686805479221</v>
      </c>
    </row>
    <row r="7" spans="1:26" ht="12.75" customHeight="1" x14ac:dyDescent="0.2">
      <c r="A7" s="40"/>
      <c r="B7" s="49" t="s">
        <v>95</v>
      </c>
      <c r="C7" s="50">
        <v>60.795732737081813</v>
      </c>
      <c r="D7" s="50">
        <v>96.226063196256092</v>
      </c>
      <c r="E7" s="51" t="s">
        <v>236</v>
      </c>
      <c r="F7" s="63">
        <v>58.277660066039246</v>
      </c>
      <c r="G7" s="40"/>
      <c r="H7" s="49" t="s">
        <v>108</v>
      </c>
      <c r="I7" s="50">
        <v>63.172194908094298</v>
      </c>
      <c r="J7" s="50">
        <v>68.936527594205955</v>
      </c>
      <c r="K7" s="51" t="s">
        <v>236</v>
      </c>
      <c r="L7" s="63">
        <v>9.124794056147433</v>
      </c>
    </row>
    <row r="8" spans="1:26" ht="12.75" customHeight="1" x14ac:dyDescent="0.2">
      <c r="A8" s="40"/>
      <c r="B8" s="45" t="s">
        <v>242</v>
      </c>
      <c r="C8" s="46">
        <v>118.53892212000001</v>
      </c>
      <c r="D8" s="46">
        <v>156.81094751520004</v>
      </c>
      <c r="E8" s="47" t="s">
        <v>236</v>
      </c>
      <c r="F8" s="64">
        <v>32.286463138627397</v>
      </c>
      <c r="G8" s="40"/>
      <c r="H8" s="53" t="s">
        <v>109</v>
      </c>
      <c r="I8" s="54">
        <v>10.865722832608876</v>
      </c>
      <c r="J8" s="54">
        <v>11.95353638520039</v>
      </c>
      <c r="K8" s="55" t="s">
        <v>236</v>
      </c>
      <c r="L8" s="62">
        <v>10.011423716118561</v>
      </c>
    </row>
    <row r="9" spans="1:26" ht="12.75" customHeight="1" x14ac:dyDescent="0.2">
      <c r="A9" s="40"/>
      <c r="G9" s="40"/>
      <c r="H9" s="45" t="s">
        <v>110</v>
      </c>
      <c r="I9" s="46">
        <v>3.1368457636638718</v>
      </c>
      <c r="J9" s="46">
        <v>2.8859731001206788</v>
      </c>
      <c r="K9" s="47" t="s">
        <v>237</v>
      </c>
      <c r="L9" s="64">
        <v>-7.9976091412977457</v>
      </c>
    </row>
    <row r="10" spans="1:26" ht="12.75" customHeight="1" x14ac:dyDescent="0.2">
      <c r="A10" s="40"/>
    </row>
    <row r="11" spans="1:26" ht="12.75" customHeight="1" x14ac:dyDescent="0.2">
      <c r="A11" s="40"/>
      <c r="B11" s="25" t="s">
        <v>88</v>
      </c>
      <c r="H11" s="25" t="s">
        <v>90</v>
      </c>
    </row>
    <row r="12" spans="1:26" ht="12.75" customHeight="1" x14ac:dyDescent="0.2">
      <c r="A12" s="59"/>
      <c r="B12" s="60" t="s">
        <v>1</v>
      </c>
      <c r="C12" s="43" t="s">
        <v>47</v>
      </c>
      <c r="D12" s="43" t="s">
        <v>51</v>
      </c>
      <c r="E12" s="43"/>
      <c r="F12" s="44" t="s">
        <v>239</v>
      </c>
      <c r="G12" s="40"/>
      <c r="H12" s="60" t="s">
        <v>1</v>
      </c>
      <c r="I12" s="43" t="s">
        <v>47</v>
      </c>
      <c r="J12" s="43" t="s">
        <v>51</v>
      </c>
      <c r="K12" s="43"/>
      <c r="L12" s="44" t="s">
        <v>239</v>
      </c>
      <c r="M12" s="61"/>
      <c r="N12" s="61"/>
      <c r="O12" s="61"/>
      <c r="P12" s="61"/>
      <c r="Q12" s="61"/>
      <c r="R12" s="61"/>
      <c r="S12" s="61"/>
      <c r="T12" s="61"/>
      <c r="U12" s="61"/>
      <c r="V12" s="61"/>
      <c r="W12" s="61"/>
      <c r="X12" s="61"/>
      <c r="Y12" s="61"/>
      <c r="Z12" s="61"/>
    </row>
    <row r="13" spans="1:26" ht="12.75" customHeight="1" x14ac:dyDescent="0.2">
      <c r="A13" s="40"/>
      <c r="B13" s="30" t="s">
        <v>88</v>
      </c>
      <c r="C13" s="54">
        <v>494.95485223986577</v>
      </c>
      <c r="D13" s="54">
        <v>235.03871754205133</v>
      </c>
      <c r="E13" s="55" t="s">
        <v>237</v>
      </c>
      <c r="F13" s="62">
        <v>-52.513099633550709</v>
      </c>
      <c r="G13" s="40"/>
      <c r="H13" s="30" t="s">
        <v>101</v>
      </c>
      <c r="I13" s="54">
        <v>1279.3899448811524</v>
      </c>
      <c r="J13" s="54">
        <v>1238.9228996861505</v>
      </c>
      <c r="K13" s="55" t="s">
        <v>237</v>
      </c>
      <c r="L13" s="62">
        <v>-3.1629954070618416</v>
      </c>
    </row>
    <row r="14" spans="1:26" ht="12.75" customHeight="1" x14ac:dyDescent="0.2">
      <c r="A14" s="40"/>
      <c r="B14" s="49" t="s">
        <v>212</v>
      </c>
      <c r="C14" s="50">
        <v>221.01485223986575</v>
      </c>
      <c r="D14" s="50">
        <v>261.69871754205133</v>
      </c>
      <c r="E14" s="51" t="s">
        <v>236</v>
      </c>
      <c r="F14" s="63">
        <v>18.407751736988097</v>
      </c>
      <c r="G14" s="40"/>
      <c r="H14" s="49" t="s">
        <v>118</v>
      </c>
      <c r="I14" s="50">
        <v>918.95249038155885</v>
      </c>
      <c r="J14" s="50">
        <v>959.46208988869967</v>
      </c>
      <c r="K14" s="51" t="s">
        <v>236</v>
      </c>
      <c r="L14" s="63">
        <v>4.4082365444508165</v>
      </c>
    </row>
    <row r="15" spans="1:26" ht="12.75" customHeight="1" x14ac:dyDescent="0.2">
      <c r="A15" s="40"/>
      <c r="B15" s="31" t="s">
        <v>95</v>
      </c>
      <c r="C15" s="54">
        <v>33.766180969952913</v>
      </c>
      <c r="D15" s="54">
        <v>42.91343401510921</v>
      </c>
      <c r="E15" s="55" t="s">
        <v>236</v>
      </c>
      <c r="F15" s="62">
        <v>27.089984068071082</v>
      </c>
      <c r="G15" s="40"/>
      <c r="H15" s="53" t="s">
        <v>119</v>
      </c>
      <c r="I15" s="54">
        <v>-21.31885720508609</v>
      </c>
      <c r="J15" s="54">
        <v>-18.581685462090039</v>
      </c>
      <c r="K15" s="55" t="s">
        <v>236</v>
      </c>
      <c r="L15" s="65" t="s">
        <v>240</v>
      </c>
    </row>
    <row r="16" spans="1:26" ht="12.75" customHeight="1" x14ac:dyDescent="0.2">
      <c r="A16" s="40"/>
      <c r="B16" s="31" t="s">
        <v>242</v>
      </c>
      <c r="C16" s="54">
        <v>57.77</v>
      </c>
      <c r="D16" s="54">
        <v>64.661685000000006</v>
      </c>
      <c r="E16" s="55" t="s">
        <v>236</v>
      </c>
      <c r="F16" s="62">
        <v>11.929522243378909</v>
      </c>
      <c r="G16" s="40"/>
      <c r="H16" s="45" t="s">
        <v>103</v>
      </c>
      <c r="I16" s="46">
        <v>381.7563117046796</v>
      </c>
      <c r="J16" s="46">
        <v>298.04249525954089</v>
      </c>
      <c r="K16" s="47" t="s">
        <v>237</v>
      </c>
      <c r="L16" s="64">
        <v>-21.928600491587513</v>
      </c>
    </row>
    <row r="17" spans="1:6" ht="12.75" customHeight="1" x14ac:dyDescent="0.2">
      <c r="A17" s="40"/>
      <c r="B17" s="45" t="s">
        <v>243</v>
      </c>
      <c r="C17" s="46">
        <v>273.94</v>
      </c>
      <c r="D17" s="46">
        <v>-26.66</v>
      </c>
      <c r="E17" s="47" t="s">
        <v>236</v>
      </c>
      <c r="F17" s="66" t="s">
        <v>240</v>
      </c>
    </row>
    <row r="18" spans="1:6" ht="12.75" customHeight="1" x14ac:dyDescent="0.2">
      <c r="A18" s="40"/>
    </row>
    <row r="19" spans="1:6" ht="12.75" customHeight="1" x14ac:dyDescent="0.2">
      <c r="A19" s="40"/>
    </row>
    <row r="20" spans="1:6" ht="12.75" customHeight="1" x14ac:dyDescent="0.2">
      <c r="A20" s="40"/>
      <c r="B20" s="25" t="s">
        <v>244</v>
      </c>
    </row>
    <row r="21" spans="1:6" ht="12.75" customHeight="1" x14ac:dyDescent="0.2">
      <c r="A21" s="40"/>
      <c r="B21" s="60" t="s">
        <v>1</v>
      </c>
      <c r="C21" s="43" t="s">
        <v>47</v>
      </c>
      <c r="D21" s="43" t="s">
        <v>51</v>
      </c>
      <c r="E21" s="43"/>
      <c r="F21" s="44" t="s">
        <v>239</v>
      </c>
    </row>
    <row r="22" spans="1:6" ht="12.75" customHeight="1" x14ac:dyDescent="0.2">
      <c r="A22" s="40"/>
      <c r="B22" s="61" t="s">
        <v>245</v>
      </c>
      <c r="C22" s="54">
        <v>-10.589555013705773</v>
      </c>
      <c r="D22" s="54">
        <v>69.332043815799153</v>
      </c>
      <c r="E22" s="55" t="s">
        <v>236</v>
      </c>
      <c r="F22" s="62" t="s">
        <v>240</v>
      </c>
    </row>
    <row r="23" spans="1:6" ht="12.75" customHeight="1" x14ac:dyDescent="0.2">
      <c r="A23" s="40"/>
    </row>
    <row r="24" spans="1:6" ht="12.75" customHeight="1" x14ac:dyDescent="0.2">
      <c r="A24" s="40"/>
    </row>
    <row r="25" spans="1:6" ht="12.75" customHeight="1" x14ac:dyDescent="0.2">
      <c r="A25" s="40"/>
    </row>
    <row r="26" spans="1:6" ht="12.75" customHeight="1" x14ac:dyDescent="0.2">
      <c r="A26" s="40"/>
    </row>
    <row r="27" spans="1:6" ht="12.75" customHeight="1" x14ac:dyDescent="0.2">
      <c r="A27" s="40"/>
    </row>
    <row r="28" spans="1:6" ht="12.75" customHeight="1" x14ac:dyDescent="0.2">
      <c r="A28" s="40"/>
    </row>
    <row r="29" spans="1:6" ht="12.75" customHeight="1" x14ac:dyDescent="0.2">
      <c r="A29" s="40"/>
    </row>
    <row r="30" spans="1:6" ht="12.75" customHeight="1" x14ac:dyDescent="0.2">
      <c r="A30" s="40"/>
    </row>
    <row r="31" spans="1:6" ht="12.75" customHeight="1" x14ac:dyDescent="0.2">
      <c r="A31" s="40"/>
    </row>
    <row r="32" spans="1:6" ht="12.75" customHeight="1" x14ac:dyDescent="0.2">
      <c r="A32" s="40"/>
    </row>
    <row r="33" spans="1:1" ht="12.75" customHeight="1" x14ac:dyDescent="0.2">
      <c r="A33" s="40"/>
    </row>
    <row r="34" spans="1:1" ht="12.75" customHeight="1" x14ac:dyDescent="0.2">
      <c r="A34" s="40"/>
    </row>
    <row r="35" spans="1:1" ht="12.75" customHeight="1" x14ac:dyDescent="0.2">
      <c r="A35" s="40"/>
    </row>
    <row r="36" spans="1:1" ht="12.75" customHeight="1" x14ac:dyDescent="0.2">
      <c r="A36" s="40"/>
    </row>
    <row r="37" spans="1:1" ht="12.75" customHeight="1" x14ac:dyDescent="0.2">
      <c r="A37" s="40"/>
    </row>
    <row r="38" spans="1:1" ht="12.75" customHeight="1" x14ac:dyDescent="0.2">
      <c r="A38" s="40"/>
    </row>
    <row r="39" spans="1:1" ht="12.75" customHeight="1" x14ac:dyDescent="0.2">
      <c r="A39" s="40"/>
    </row>
    <row r="40" spans="1:1" ht="12.75" customHeight="1" x14ac:dyDescent="0.2">
      <c r="A40" s="40"/>
    </row>
    <row r="41" spans="1:1" ht="12.75" customHeight="1" x14ac:dyDescent="0.2">
      <c r="A41" s="40"/>
    </row>
    <row r="42" spans="1:1" ht="12.75" customHeight="1" x14ac:dyDescent="0.2">
      <c r="A42" s="40"/>
    </row>
    <row r="43" spans="1:1" ht="12.75" customHeight="1" x14ac:dyDescent="0.2">
      <c r="A43" s="40"/>
    </row>
    <row r="44" spans="1:1" ht="12.75" customHeight="1" x14ac:dyDescent="0.2">
      <c r="A44" s="40"/>
    </row>
    <row r="45" spans="1:1" ht="12.75" customHeight="1" x14ac:dyDescent="0.2">
      <c r="A45" s="40"/>
    </row>
    <row r="46" spans="1:1" ht="12.75" customHeight="1" x14ac:dyDescent="0.2">
      <c r="A46" s="40"/>
    </row>
    <row r="47" spans="1:1" ht="12.75" customHeight="1" x14ac:dyDescent="0.2">
      <c r="A47" s="40"/>
    </row>
    <row r="48" spans="1:1" ht="12.75" customHeight="1" x14ac:dyDescent="0.2">
      <c r="A48" s="40"/>
    </row>
    <row r="49" spans="1:1" ht="12.75" customHeight="1" x14ac:dyDescent="0.2">
      <c r="A49" s="40"/>
    </row>
    <row r="50" spans="1:1" ht="12.75" customHeight="1" x14ac:dyDescent="0.2">
      <c r="A50" s="40"/>
    </row>
    <row r="51" spans="1:1" ht="12.75" customHeight="1" x14ac:dyDescent="0.2">
      <c r="A51" s="40"/>
    </row>
    <row r="52" spans="1:1" ht="12.75" customHeight="1" x14ac:dyDescent="0.2">
      <c r="A52" s="40"/>
    </row>
    <row r="53" spans="1:1" ht="12.75" customHeight="1" x14ac:dyDescent="0.2">
      <c r="A53" s="40"/>
    </row>
    <row r="54" spans="1:1" ht="12.75" customHeight="1" x14ac:dyDescent="0.2">
      <c r="A54" s="40"/>
    </row>
    <row r="55" spans="1:1" ht="12.75" customHeight="1" x14ac:dyDescent="0.2">
      <c r="A55" s="40"/>
    </row>
    <row r="56" spans="1:1" ht="12.75" customHeight="1" x14ac:dyDescent="0.2">
      <c r="A56" s="40"/>
    </row>
    <row r="57" spans="1:1" ht="12.75" customHeight="1" x14ac:dyDescent="0.2">
      <c r="A57" s="40"/>
    </row>
    <row r="58" spans="1:1" ht="12.75" customHeight="1" x14ac:dyDescent="0.2">
      <c r="A58" s="40"/>
    </row>
    <row r="59" spans="1:1" ht="12.75" customHeight="1" x14ac:dyDescent="0.2">
      <c r="A59" s="40"/>
    </row>
    <row r="60" spans="1:1" ht="12.75" customHeight="1" x14ac:dyDescent="0.2">
      <c r="A60" s="40"/>
    </row>
    <row r="61" spans="1:1" ht="12.75" customHeight="1" x14ac:dyDescent="0.2">
      <c r="A61" s="40"/>
    </row>
    <row r="62" spans="1:1" ht="12.75" customHeight="1" x14ac:dyDescent="0.2">
      <c r="A62" s="40"/>
    </row>
    <row r="63" spans="1:1" ht="12.75" customHeight="1" x14ac:dyDescent="0.2">
      <c r="A63" s="40"/>
    </row>
    <row r="64" spans="1:1" ht="12.75" customHeight="1" x14ac:dyDescent="0.2">
      <c r="A64" s="40"/>
    </row>
    <row r="65" spans="1:1" ht="12.75" customHeight="1" x14ac:dyDescent="0.2">
      <c r="A65" s="40"/>
    </row>
    <row r="66" spans="1:1" ht="12.75" customHeight="1" x14ac:dyDescent="0.2">
      <c r="A66" s="40"/>
    </row>
    <row r="67" spans="1:1" ht="12.75" customHeight="1" x14ac:dyDescent="0.2">
      <c r="A67" s="40"/>
    </row>
    <row r="68" spans="1:1" ht="12.75" customHeight="1" x14ac:dyDescent="0.2">
      <c r="A68" s="40"/>
    </row>
    <row r="69" spans="1:1" ht="12.75" customHeight="1" x14ac:dyDescent="0.2">
      <c r="A69" s="40"/>
    </row>
    <row r="70" spans="1:1" ht="12.75" customHeight="1" x14ac:dyDescent="0.2">
      <c r="A70" s="40"/>
    </row>
    <row r="71" spans="1:1" ht="12.75" customHeight="1" x14ac:dyDescent="0.2">
      <c r="A71" s="40"/>
    </row>
    <row r="72" spans="1:1" ht="12.75" customHeight="1" x14ac:dyDescent="0.2">
      <c r="A72" s="40"/>
    </row>
    <row r="73" spans="1:1" ht="12.75" customHeight="1" x14ac:dyDescent="0.2">
      <c r="A73" s="40"/>
    </row>
    <row r="74" spans="1:1" ht="12.75" customHeight="1" x14ac:dyDescent="0.2">
      <c r="A74" s="40"/>
    </row>
    <row r="75" spans="1:1" ht="12.75" customHeight="1" x14ac:dyDescent="0.2">
      <c r="A75" s="40"/>
    </row>
    <row r="76" spans="1:1" ht="12.75" customHeight="1" x14ac:dyDescent="0.2">
      <c r="A76" s="40"/>
    </row>
    <row r="77" spans="1:1" ht="12.75" customHeight="1" x14ac:dyDescent="0.2">
      <c r="A77" s="40"/>
    </row>
    <row r="78" spans="1:1" ht="12.75" customHeight="1" x14ac:dyDescent="0.2">
      <c r="A78" s="40"/>
    </row>
    <row r="79" spans="1:1" ht="12.75" customHeight="1" x14ac:dyDescent="0.2">
      <c r="A79" s="40"/>
    </row>
    <row r="80" spans="1:1" ht="12.75" customHeight="1" x14ac:dyDescent="0.2">
      <c r="A80" s="40"/>
    </row>
    <row r="81" spans="1:1" ht="12.75" customHeight="1" x14ac:dyDescent="0.2">
      <c r="A81" s="40"/>
    </row>
    <row r="82" spans="1:1" ht="12.75" customHeight="1" x14ac:dyDescent="0.2">
      <c r="A82" s="40"/>
    </row>
    <row r="83" spans="1:1" ht="12.75" customHeight="1" x14ac:dyDescent="0.2">
      <c r="A83" s="40"/>
    </row>
    <row r="84" spans="1:1" ht="12.75" customHeight="1" x14ac:dyDescent="0.2">
      <c r="A84" s="40"/>
    </row>
    <row r="85" spans="1:1" ht="12.75" customHeight="1" x14ac:dyDescent="0.2">
      <c r="A85" s="40"/>
    </row>
    <row r="86" spans="1:1" ht="12.75" customHeight="1" x14ac:dyDescent="0.2">
      <c r="A86" s="40"/>
    </row>
    <row r="87" spans="1:1" ht="12.75" customHeight="1" x14ac:dyDescent="0.2">
      <c r="A87" s="40"/>
    </row>
    <row r="88" spans="1:1" ht="12.75" customHeight="1" x14ac:dyDescent="0.2">
      <c r="A88" s="40"/>
    </row>
    <row r="89" spans="1:1" ht="12.75" customHeight="1" x14ac:dyDescent="0.2">
      <c r="A89" s="40"/>
    </row>
    <row r="90" spans="1:1" ht="12.75" customHeight="1" x14ac:dyDescent="0.2">
      <c r="A90" s="40"/>
    </row>
    <row r="91" spans="1:1" ht="12.75" customHeight="1" x14ac:dyDescent="0.2">
      <c r="A91" s="40"/>
    </row>
    <row r="92" spans="1:1" ht="12.75" customHeight="1" x14ac:dyDescent="0.2">
      <c r="A92" s="40"/>
    </row>
    <row r="93" spans="1:1" ht="12.75" customHeight="1" x14ac:dyDescent="0.2">
      <c r="A93" s="40"/>
    </row>
    <row r="94" spans="1:1" ht="12.75" customHeight="1" x14ac:dyDescent="0.2">
      <c r="A94" s="40"/>
    </row>
    <row r="95" spans="1:1" ht="12.75" customHeight="1" x14ac:dyDescent="0.2">
      <c r="A95" s="40"/>
    </row>
    <row r="96" spans="1:1" ht="12.75" customHeight="1" x14ac:dyDescent="0.2">
      <c r="A96" s="40"/>
    </row>
    <row r="97" spans="1:1" ht="12.75" customHeight="1" x14ac:dyDescent="0.2">
      <c r="A97" s="40"/>
    </row>
    <row r="98" spans="1:1" ht="12.75" customHeight="1" x14ac:dyDescent="0.2">
      <c r="A98" s="40"/>
    </row>
    <row r="99" spans="1:1" ht="12.75" customHeight="1" x14ac:dyDescent="0.2">
      <c r="A99" s="40"/>
    </row>
    <row r="100" spans="1:1" ht="12.75" customHeight="1" x14ac:dyDescent="0.2">
      <c r="A100" s="40"/>
    </row>
    <row r="101" spans="1:1" ht="12.75" customHeight="1" x14ac:dyDescent="0.2">
      <c r="A101" s="40"/>
    </row>
    <row r="102" spans="1:1" ht="12.75" customHeight="1" x14ac:dyDescent="0.2">
      <c r="A102" s="40"/>
    </row>
    <row r="103" spans="1:1" ht="12.75" customHeight="1" x14ac:dyDescent="0.2">
      <c r="A103" s="40"/>
    </row>
    <row r="104" spans="1:1" ht="12.75" customHeight="1" x14ac:dyDescent="0.2">
      <c r="A104" s="40"/>
    </row>
    <row r="105" spans="1:1" ht="12.75" customHeight="1" x14ac:dyDescent="0.2">
      <c r="A105" s="40"/>
    </row>
    <row r="106" spans="1:1" ht="12.75" customHeight="1" x14ac:dyDescent="0.2">
      <c r="A106" s="40"/>
    </row>
    <row r="107" spans="1:1" ht="12.75" customHeight="1" x14ac:dyDescent="0.2">
      <c r="A107" s="40"/>
    </row>
    <row r="108" spans="1:1" ht="12.75" customHeight="1" x14ac:dyDescent="0.2">
      <c r="A108" s="40"/>
    </row>
    <row r="109" spans="1:1" ht="12.75" customHeight="1" x14ac:dyDescent="0.2">
      <c r="A109" s="40"/>
    </row>
    <row r="110" spans="1:1" ht="12.75" customHeight="1" x14ac:dyDescent="0.2">
      <c r="A110" s="40"/>
    </row>
    <row r="111" spans="1:1" ht="12.75" customHeight="1" x14ac:dyDescent="0.2">
      <c r="A111" s="40"/>
    </row>
    <row r="112" spans="1:1" ht="12.75" customHeight="1" x14ac:dyDescent="0.2">
      <c r="A112" s="40"/>
    </row>
    <row r="113" spans="1:1" ht="12.75" customHeight="1" x14ac:dyDescent="0.2">
      <c r="A113" s="40"/>
    </row>
    <row r="114" spans="1:1" ht="12.75" customHeight="1" x14ac:dyDescent="0.2">
      <c r="A114" s="40"/>
    </row>
    <row r="115" spans="1:1" ht="12.75" customHeight="1" x14ac:dyDescent="0.2">
      <c r="A115" s="40"/>
    </row>
    <row r="116" spans="1:1" ht="12.75" customHeight="1" x14ac:dyDescent="0.2">
      <c r="A116" s="40"/>
    </row>
    <row r="117" spans="1:1" ht="12.75" customHeight="1" x14ac:dyDescent="0.2">
      <c r="A117" s="40"/>
    </row>
    <row r="118" spans="1:1" ht="12.75" customHeight="1" x14ac:dyDescent="0.2">
      <c r="A118" s="40"/>
    </row>
    <row r="119" spans="1:1" ht="12.75" customHeight="1" x14ac:dyDescent="0.2">
      <c r="A119" s="40"/>
    </row>
    <row r="120" spans="1:1" ht="12.75" customHeight="1" x14ac:dyDescent="0.2">
      <c r="A120" s="40"/>
    </row>
    <row r="121" spans="1:1" ht="12.75" customHeight="1" x14ac:dyDescent="0.2">
      <c r="A121" s="40"/>
    </row>
    <row r="122" spans="1:1" ht="12.75" customHeight="1" x14ac:dyDescent="0.2">
      <c r="A122" s="40"/>
    </row>
    <row r="123" spans="1:1" ht="12.75" customHeight="1" x14ac:dyDescent="0.2">
      <c r="A123" s="40"/>
    </row>
    <row r="124" spans="1:1" ht="12.75" customHeight="1" x14ac:dyDescent="0.2">
      <c r="A124" s="40"/>
    </row>
    <row r="125" spans="1:1" ht="12.75" customHeight="1" x14ac:dyDescent="0.2">
      <c r="A125" s="40"/>
    </row>
    <row r="126" spans="1:1" ht="12.75" customHeight="1" x14ac:dyDescent="0.2">
      <c r="A126" s="40"/>
    </row>
    <row r="127" spans="1:1" ht="12.75" customHeight="1" x14ac:dyDescent="0.2">
      <c r="A127" s="40"/>
    </row>
    <row r="128" spans="1:1" ht="12.75" customHeight="1" x14ac:dyDescent="0.2">
      <c r="A128" s="40"/>
    </row>
    <row r="129" spans="1:1" ht="12.75" customHeight="1" x14ac:dyDescent="0.2">
      <c r="A129" s="40"/>
    </row>
    <row r="130" spans="1:1" ht="12.75" customHeight="1" x14ac:dyDescent="0.2">
      <c r="A130" s="40"/>
    </row>
    <row r="131" spans="1:1" ht="12.75" customHeight="1" x14ac:dyDescent="0.2">
      <c r="A131" s="40"/>
    </row>
    <row r="132" spans="1:1" ht="12.75" customHeight="1" x14ac:dyDescent="0.2">
      <c r="A132" s="40"/>
    </row>
    <row r="133" spans="1:1" ht="12.75" customHeight="1" x14ac:dyDescent="0.2">
      <c r="A133" s="40"/>
    </row>
    <row r="134" spans="1:1" ht="12.75" customHeight="1" x14ac:dyDescent="0.2">
      <c r="A134" s="40"/>
    </row>
    <row r="135" spans="1:1" ht="12.75" customHeight="1" x14ac:dyDescent="0.2">
      <c r="A135" s="40"/>
    </row>
    <row r="136" spans="1:1" ht="12.75" customHeight="1" x14ac:dyDescent="0.2">
      <c r="A136" s="40"/>
    </row>
    <row r="137" spans="1:1" ht="12.75" customHeight="1" x14ac:dyDescent="0.2">
      <c r="A137" s="40"/>
    </row>
    <row r="138" spans="1:1" ht="12.75" customHeight="1" x14ac:dyDescent="0.2">
      <c r="A138" s="40"/>
    </row>
    <row r="139" spans="1:1" ht="12.75" customHeight="1" x14ac:dyDescent="0.2">
      <c r="A139" s="40"/>
    </row>
    <row r="140" spans="1:1" ht="12.75" customHeight="1" x14ac:dyDescent="0.2">
      <c r="A140" s="40"/>
    </row>
    <row r="141" spans="1:1" ht="12.75" customHeight="1" x14ac:dyDescent="0.2">
      <c r="A141" s="40"/>
    </row>
    <row r="142" spans="1:1" ht="12.75" customHeight="1" x14ac:dyDescent="0.2">
      <c r="A142" s="40"/>
    </row>
    <row r="143" spans="1:1" ht="12.75" customHeight="1" x14ac:dyDescent="0.2">
      <c r="A143" s="40"/>
    </row>
    <row r="144" spans="1:1" ht="12.75" customHeight="1" x14ac:dyDescent="0.2">
      <c r="A144" s="40"/>
    </row>
    <row r="145" spans="1:1" ht="12.75" customHeight="1" x14ac:dyDescent="0.2">
      <c r="A145" s="40"/>
    </row>
    <row r="146" spans="1:1" ht="12.75" customHeight="1" x14ac:dyDescent="0.2">
      <c r="A146" s="40"/>
    </row>
    <row r="147" spans="1:1" ht="12.75" customHeight="1" x14ac:dyDescent="0.2">
      <c r="A147" s="40"/>
    </row>
    <row r="148" spans="1:1" ht="12.75" customHeight="1" x14ac:dyDescent="0.2">
      <c r="A148" s="40"/>
    </row>
    <row r="149" spans="1:1" ht="12.75" customHeight="1" x14ac:dyDescent="0.2">
      <c r="A149" s="40"/>
    </row>
    <row r="150" spans="1:1" ht="12.75" customHeight="1" x14ac:dyDescent="0.2">
      <c r="A150" s="40"/>
    </row>
    <row r="151" spans="1:1" ht="12.75" customHeight="1" x14ac:dyDescent="0.2">
      <c r="A151" s="40"/>
    </row>
    <row r="152" spans="1:1" ht="12.75" customHeight="1" x14ac:dyDescent="0.2">
      <c r="A152" s="40"/>
    </row>
    <row r="153" spans="1:1" ht="12.75" customHeight="1" x14ac:dyDescent="0.2">
      <c r="A153" s="40"/>
    </row>
    <row r="154" spans="1:1" ht="12.75" customHeight="1" x14ac:dyDescent="0.2">
      <c r="A154" s="40"/>
    </row>
    <row r="155" spans="1:1" ht="12.75" customHeight="1" x14ac:dyDescent="0.2">
      <c r="A155" s="40"/>
    </row>
    <row r="156" spans="1:1" ht="12.75" customHeight="1" x14ac:dyDescent="0.2">
      <c r="A156" s="40"/>
    </row>
    <row r="157" spans="1:1" ht="12.75" customHeight="1" x14ac:dyDescent="0.2">
      <c r="A157" s="40"/>
    </row>
    <row r="158" spans="1:1" ht="12.75" customHeight="1" x14ac:dyDescent="0.2">
      <c r="A158" s="40"/>
    </row>
    <row r="159" spans="1:1" ht="12.75" customHeight="1" x14ac:dyDescent="0.2">
      <c r="A159" s="40"/>
    </row>
    <row r="160" spans="1:1" ht="12.75" customHeight="1" x14ac:dyDescent="0.2">
      <c r="A160" s="40"/>
    </row>
    <row r="161" spans="1:1" ht="12.75" customHeight="1" x14ac:dyDescent="0.2">
      <c r="A161" s="40"/>
    </row>
    <row r="162" spans="1:1" ht="12.75" customHeight="1" x14ac:dyDescent="0.2">
      <c r="A162" s="40"/>
    </row>
    <row r="163" spans="1:1" ht="12.75" customHeight="1" x14ac:dyDescent="0.2">
      <c r="A163" s="40"/>
    </row>
    <row r="164" spans="1:1" ht="12.75" customHeight="1" x14ac:dyDescent="0.2">
      <c r="A164" s="40"/>
    </row>
    <row r="165" spans="1:1" ht="12.75" customHeight="1" x14ac:dyDescent="0.2">
      <c r="A165" s="40"/>
    </row>
    <row r="166" spans="1:1" ht="12.75" customHeight="1" x14ac:dyDescent="0.2">
      <c r="A166" s="40"/>
    </row>
    <row r="167" spans="1:1" ht="12.75" customHeight="1" x14ac:dyDescent="0.2">
      <c r="A167" s="40"/>
    </row>
    <row r="168" spans="1:1" ht="12.75" customHeight="1" x14ac:dyDescent="0.2">
      <c r="A168" s="40"/>
    </row>
    <row r="169" spans="1:1" ht="12.75" customHeight="1" x14ac:dyDescent="0.2">
      <c r="A169" s="40"/>
    </row>
    <row r="170" spans="1:1" ht="12.75" customHeight="1" x14ac:dyDescent="0.2">
      <c r="A170" s="40"/>
    </row>
    <row r="171" spans="1:1" ht="12.75" customHeight="1" x14ac:dyDescent="0.2">
      <c r="A171" s="40"/>
    </row>
    <row r="172" spans="1:1" ht="12.75" customHeight="1" x14ac:dyDescent="0.2">
      <c r="A172" s="40"/>
    </row>
    <row r="173" spans="1:1" ht="12.75" customHeight="1" x14ac:dyDescent="0.2">
      <c r="A173" s="40"/>
    </row>
    <row r="174" spans="1:1" ht="12.75" customHeight="1" x14ac:dyDescent="0.2">
      <c r="A174" s="40"/>
    </row>
    <row r="175" spans="1:1" ht="12.75" customHeight="1" x14ac:dyDescent="0.2">
      <c r="A175" s="40"/>
    </row>
    <row r="176" spans="1:1" ht="12.75" customHeight="1" x14ac:dyDescent="0.2">
      <c r="A176" s="40"/>
    </row>
    <row r="177" spans="1:1" ht="12.75" customHeight="1" x14ac:dyDescent="0.2">
      <c r="A177" s="40"/>
    </row>
    <row r="178" spans="1:1" ht="12.75" customHeight="1" x14ac:dyDescent="0.2">
      <c r="A178" s="40"/>
    </row>
    <row r="179" spans="1:1" ht="12.75" customHeight="1" x14ac:dyDescent="0.2">
      <c r="A179" s="40"/>
    </row>
    <row r="180" spans="1:1" ht="12.75" customHeight="1" x14ac:dyDescent="0.2">
      <c r="A180" s="40"/>
    </row>
    <row r="181" spans="1:1" ht="12.75" customHeight="1" x14ac:dyDescent="0.2">
      <c r="A181" s="40"/>
    </row>
    <row r="182" spans="1:1" ht="12.75" customHeight="1" x14ac:dyDescent="0.2">
      <c r="A182" s="40"/>
    </row>
    <row r="183" spans="1:1" ht="12.75" customHeight="1" x14ac:dyDescent="0.2">
      <c r="A183" s="40"/>
    </row>
    <row r="184" spans="1:1" ht="12.75" customHeight="1" x14ac:dyDescent="0.2">
      <c r="A184" s="40"/>
    </row>
    <row r="185" spans="1:1" ht="12.75" customHeight="1" x14ac:dyDescent="0.2">
      <c r="A185" s="40"/>
    </row>
    <row r="186" spans="1:1" ht="12.75" customHeight="1" x14ac:dyDescent="0.2">
      <c r="A186" s="40"/>
    </row>
    <row r="187" spans="1:1" ht="12.75" customHeight="1" x14ac:dyDescent="0.2">
      <c r="A187" s="40"/>
    </row>
    <row r="188" spans="1:1" ht="12.75" customHeight="1" x14ac:dyDescent="0.2">
      <c r="A188" s="40"/>
    </row>
    <row r="189" spans="1:1" ht="12.75" customHeight="1" x14ac:dyDescent="0.2">
      <c r="A189" s="40"/>
    </row>
    <row r="190" spans="1:1" ht="12.75" customHeight="1" x14ac:dyDescent="0.2">
      <c r="A190" s="40"/>
    </row>
    <row r="191" spans="1:1" ht="12.75" customHeight="1" x14ac:dyDescent="0.2">
      <c r="A191" s="40"/>
    </row>
    <row r="192" spans="1:1" ht="12.75" customHeight="1" x14ac:dyDescent="0.2">
      <c r="A192" s="40"/>
    </row>
    <row r="193" spans="1:1" ht="12.75" customHeight="1" x14ac:dyDescent="0.2">
      <c r="A193" s="40"/>
    </row>
    <row r="194" spans="1:1" ht="12.75" customHeight="1" x14ac:dyDescent="0.2">
      <c r="A194" s="40"/>
    </row>
    <row r="195" spans="1:1" ht="12.75" customHeight="1" x14ac:dyDescent="0.2">
      <c r="A195" s="40"/>
    </row>
    <row r="196" spans="1:1" ht="12.75" customHeight="1" x14ac:dyDescent="0.2">
      <c r="A196" s="40"/>
    </row>
    <row r="197" spans="1:1" ht="12.75" customHeight="1" x14ac:dyDescent="0.2">
      <c r="A197" s="40"/>
    </row>
    <row r="198" spans="1:1" ht="12.75" customHeight="1" x14ac:dyDescent="0.2">
      <c r="A198" s="40"/>
    </row>
    <row r="199" spans="1:1" ht="12.75" customHeight="1" x14ac:dyDescent="0.2">
      <c r="A199" s="40"/>
    </row>
    <row r="200" spans="1:1" ht="12.75" customHeight="1" x14ac:dyDescent="0.2">
      <c r="A200" s="40"/>
    </row>
    <row r="201" spans="1:1" ht="12.75" customHeight="1" x14ac:dyDescent="0.2">
      <c r="A201" s="40"/>
    </row>
    <row r="202" spans="1:1" ht="12.75" customHeight="1" x14ac:dyDescent="0.2">
      <c r="A202" s="40"/>
    </row>
    <row r="203" spans="1:1" ht="12.75" customHeight="1" x14ac:dyDescent="0.2">
      <c r="A203" s="40"/>
    </row>
    <row r="204" spans="1:1" ht="12.75" customHeight="1" x14ac:dyDescent="0.2">
      <c r="A204" s="40"/>
    </row>
    <row r="205" spans="1:1" ht="12.75" customHeight="1" x14ac:dyDescent="0.2">
      <c r="A205" s="40"/>
    </row>
    <row r="206" spans="1:1" ht="12.75" customHeight="1" x14ac:dyDescent="0.2">
      <c r="A206" s="40"/>
    </row>
    <row r="207" spans="1:1" ht="12.75" customHeight="1" x14ac:dyDescent="0.2">
      <c r="A207" s="40"/>
    </row>
    <row r="208" spans="1:1" ht="12.75" customHeight="1" x14ac:dyDescent="0.2">
      <c r="A208" s="40"/>
    </row>
    <row r="209" spans="1:1" ht="12.75" customHeight="1" x14ac:dyDescent="0.2">
      <c r="A209" s="40"/>
    </row>
    <row r="210" spans="1:1" ht="12.75" customHeight="1" x14ac:dyDescent="0.2">
      <c r="A210" s="40"/>
    </row>
    <row r="211" spans="1:1" ht="12.75" customHeight="1" x14ac:dyDescent="0.2">
      <c r="A211" s="40"/>
    </row>
    <row r="212" spans="1:1" ht="12.75" customHeight="1" x14ac:dyDescent="0.2">
      <c r="A212" s="40"/>
    </row>
    <row r="213" spans="1:1" ht="12.75" customHeight="1" x14ac:dyDescent="0.2">
      <c r="A213" s="40"/>
    </row>
    <row r="214" spans="1:1" ht="12.75" customHeight="1" x14ac:dyDescent="0.2">
      <c r="A214" s="40"/>
    </row>
    <row r="215" spans="1:1" ht="12.75" customHeight="1" x14ac:dyDescent="0.2">
      <c r="A215" s="40"/>
    </row>
    <row r="216" spans="1:1" ht="12.75" customHeight="1" x14ac:dyDescent="0.2">
      <c r="A216" s="40"/>
    </row>
    <row r="217" spans="1:1" ht="12.75" customHeight="1" x14ac:dyDescent="0.2">
      <c r="A217" s="40"/>
    </row>
    <row r="218" spans="1:1" ht="12.75" customHeight="1" x14ac:dyDescent="0.2">
      <c r="A218" s="40"/>
    </row>
    <row r="219" spans="1:1" ht="12.75" customHeight="1" x14ac:dyDescent="0.2">
      <c r="A219" s="40"/>
    </row>
    <row r="220" spans="1:1" ht="12.75" customHeight="1" x14ac:dyDescent="0.2">
      <c r="A220" s="40"/>
    </row>
    <row r="221" spans="1:1" ht="12.75" customHeight="1" x14ac:dyDescent="0.2">
      <c r="A221" s="40"/>
    </row>
    <row r="222" spans="1:1" ht="12.75" customHeight="1" x14ac:dyDescent="0.2">
      <c r="A222" s="40"/>
    </row>
    <row r="223" spans="1:1" ht="12.75" customHeight="1" x14ac:dyDescent="0.2">
      <c r="A223" s="40"/>
    </row>
    <row r="224" spans="1:1" ht="12.75" customHeight="1" x14ac:dyDescent="0.2">
      <c r="A224" s="40"/>
    </row>
    <row r="225" spans="1:1" ht="12.75" customHeight="1" x14ac:dyDescent="0.2">
      <c r="A225" s="40"/>
    </row>
    <row r="226" spans="1:1" ht="12.75" customHeight="1" x14ac:dyDescent="0.2">
      <c r="A226" s="40"/>
    </row>
    <row r="227" spans="1:1" ht="12.75" customHeight="1" x14ac:dyDescent="0.2">
      <c r="A227" s="40"/>
    </row>
    <row r="228" spans="1:1" ht="12.75" customHeight="1" x14ac:dyDescent="0.2">
      <c r="A228" s="40"/>
    </row>
    <row r="229" spans="1:1" ht="12.75" customHeight="1" x14ac:dyDescent="0.2">
      <c r="A229" s="40"/>
    </row>
    <row r="230" spans="1:1" ht="12.75" customHeight="1" x14ac:dyDescent="0.2">
      <c r="A230" s="40"/>
    </row>
    <row r="231" spans="1:1" ht="12.75" customHeight="1" x14ac:dyDescent="0.2">
      <c r="A231" s="40"/>
    </row>
    <row r="232" spans="1:1" ht="12.75" customHeight="1" x14ac:dyDescent="0.2">
      <c r="A232" s="40"/>
    </row>
    <row r="233" spans="1:1" ht="12.75" customHeight="1" x14ac:dyDescent="0.2">
      <c r="A233" s="40"/>
    </row>
    <row r="234" spans="1:1" ht="12.75" customHeight="1" x14ac:dyDescent="0.2">
      <c r="A234" s="40"/>
    </row>
    <row r="235" spans="1:1" ht="12.75" customHeight="1" x14ac:dyDescent="0.2">
      <c r="A235" s="40"/>
    </row>
    <row r="236" spans="1:1" ht="12.75" customHeight="1" x14ac:dyDescent="0.2">
      <c r="A236" s="40"/>
    </row>
    <row r="237" spans="1:1" ht="12.75" customHeight="1" x14ac:dyDescent="0.2">
      <c r="A237" s="40"/>
    </row>
    <row r="238" spans="1:1" ht="12.75" customHeight="1" x14ac:dyDescent="0.2">
      <c r="A238" s="40"/>
    </row>
    <row r="239" spans="1:1" ht="12.75" customHeight="1" x14ac:dyDescent="0.2">
      <c r="A239" s="40"/>
    </row>
    <row r="240" spans="1:1" ht="12.75" customHeight="1" x14ac:dyDescent="0.2">
      <c r="A240" s="40"/>
    </row>
    <row r="241" spans="1:1" ht="12.75" customHeight="1" x14ac:dyDescent="0.2">
      <c r="A241" s="40"/>
    </row>
    <row r="242" spans="1:1" ht="12.75" customHeight="1" x14ac:dyDescent="0.2">
      <c r="A242" s="40"/>
    </row>
    <row r="243" spans="1:1" ht="12.75" customHeight="1" x14ac:dyDescent="0.2">
      <c r="A243" s="40"/>
    </row>
    <row r="244" spans="1:1" ht="12.75" customHeight="1" x14ac:dyDescent="0.2">
      <c r="A244" s="40"/>
    </row>
    <row r="245" spans="1:1" ht="12.75" customHeight="1" x14ac:dyDescent="0.2">
      <c r="A245" s="40"/>
    </row>
    <row r="246" spans="1:1" ht="12.75" customHeight="1" x14ac:dyDescent="0.2">
      <c r="A246" s="40"/>
    </row>
    <row r="247" spans="1:1" ht="12.75" customHeight="1" x14ac:dyDescent="0.2">
      <c r="A247" s="40"/>
    </row>
    <row r="248" spans="1:1" ht="12.75" customHeight="1" x14ac:dyDescent="0.2">
      <c r="A248" s="40"/>
    </row>
    <row r="249" spans="1:1" ht="12.75" customHeight="1" x14ac:dyDescent="0.2">
      <c r="A249" s="40"/>
    </row>
    <row r="250" spans="1:1" ht="12.75" customHeight="1" x14ac:dyDescent="0.2">
      <c r="A250" s="40"/>
    </row>
    <row r="251" spans="1:1" ht="12.75" customHeight="1" x14ac:dyDescent="0.2">
      <c r="A251" s="40"/>
    </row>
    <row r="252" spans="1:1" ht="12.75" customHeight="1" x14ac:dyDescent="0.2">
      <c r="A252" s="40"/>
    </row>
    <row r="253" spans="1:1" ht="12.75" customHeight="1" x14ac:dyDescent="0.2">
      <c r="A253" s="40"/>
    </row>
    <row r="254" spans="1:1" ht="12.75" customHeight="1" x14ac:dyDescent="0.2">
      <c r="A254" s="40"/>
    </row>
    <row r="255" spans="1:1" ht="12.75" customHeight="1" x14ac:dyDescent="0.2">
      <c r="A255" s="40"/>
    </row>
    <row r="256" spans="1:1" ht="12.75" customHeight="1" x14ac:dyDescent="0.2">
      <c r="A256" s="40"/>
    </row>
    <row r="257" spans="1:1" ht="12.75" customHeight="1" x14ac:dyDescent="0.2">
      <c r="A257" s="40"/>
    </row>
    <row r="258" spans="1:1" ht="12.75" customHeight="1" x14ac:dyDescent="0.2">
      <c r="A258" s="40"/>
    </row>
    <row r="259" spans="1:1" ht="12.75" customHeight="1" x14ac:dyDescent="0.2">
      <c r="A259" s="40"/>
    </row>
    <row r="260" spans="1:1" ht="12.75" customHeight="1" x14ac:dyDescent="0.2">
      <c r="A260" s="40"/>
    </row>
    <row r="261" spans="1:1" ht="12.75" customHeight="1" x14ac:dyDescent="0.2">
      <c r="A261" s="40"/>
    </row>
    <row r="262" spans="1:1" ht="12.75" customHeight="1" x14ac:dyDescent="0.2">
      <c r="A262" s="40"/>
    </row>
    <row r="263" spans="1:1" ht="12.75" customHeight="1" x14ac:dyDescent="0.2">
      <c r="A263" s="40"/>
    </row>
    <row r="264" spans="1:1" ht="12.75" customHeight="1" x14ac:dyDescent="0.2">
      <c r="A264" s="40"/>
    </row>
    <row r="265" spans="1:1" ht="12.75" customHeight="1" x14ac:dyDescent="0.2">
      <c r="A265" s="40"/>
    </row>
    <row r="266" spans="1:1" ht="12.75" customHeight="1" x14ac:dyDescent="0.2">
      <c r="A266" s="40"/>
    </row>
    <row r="267" spans="1:1" ht="12.75" customHeight="1" x14ac:dyDescent="0.2">
      <c r="A267" s="40"/>
    </row>
    <row r="268" spans="1:1" ht="12.75" customHeight="1" x14ac:dyDescent="0.2">
      <c r="A268" s="40"/>
    </row>
    <row r="269" spans="1:1" ht="12.75" customHeight="1" x14ac:dyDescent="0.2">
      <c r="A269" s="40"/>
    </row>
    <row r="270" spans="1:1" ht="12.75" customHeight="1" x14ac:dyDescent="0.2">
      <c r="A270" s="40"/>
    </row>
    <row r="271" spans="1:1" ht="12.75" customHeight="1" x14ac:dyDescent="0.2">
      <c r="A271" s="40"/>
    </row>
    <row r="272" spans="1:1" ht="12.75" customHeight="1" x14ac:dyDescent="0.2">
      <c r="A272" s="40"/>
    </row>
    <row r="273" spans="1:1" ht="12.75" customHeight="1" x14ac:dyDescent="0.2">
      <c r="A273" s="40"/>
    </row>
    <row r="274" spans="1:1" ht="12.75" customHeight="1" x14ac:dyDescent="0.2">
      <c r="A274" s="40"/>
    </row>
    <row r="275" spans="1:1" ht="12.75" customHeight="1" x14ac:dyDescent="0.2">
      <c r="A275" s="40"/>
    </row>
    <row r="276" spans="1:1" ht="12.75" customHeight="1" x14ac:dyDescent="0.2">
      <c r="A276" s="40"/>
    </row>
    <row r="277" spans="1:1" ht="12.75" customHeight="1" x14ac:dyDescent="0.2">
      <c r="A277" s="40"/>
    </row>
    <row r="278" spans="1:1" ht="12.75" customHeight="1" x14ac:dyDescent="0.2">
      <c r="A278" s="40"/>
    </row>
    <row r="279" spans="1:1" ht="12.75" customHeight="1" x14ac:dyDescent="0.2">
      <c r="A279" s="40"/>
    </row>
    <row r="280" spans="1:1" ht="12.75" customHeight="1" x14ac:dyDescent="0.2">
      <c r="A280" s="40"/>
    </row>
    <row r="281" spans="1:1" ht="12.75" customHeight="1" x14ac:dyDescent="0.2">
      <c r="A281" s="40"/>
    </row>
    <row r="282" spans="1:1" ht="12.75" customHeight="1" x14ac:dyDescent="0.2">
      <c r="A282" s="40"/>
    </row>
    <row r="283" spans="1:1" ht="12.75" customHeight="1" x14ac:dyDescent="0.2">
      <c r="A283" s="40"/>
    </row>
    <row r="284" spans="1:1" ht="12.75" customHeight="1" x14ac:dyDescent="0.2">
      <c r="A284" s="40"/>
    </row>
    <row r="285" spans="1:1" ht="12.75" customHeight="1" x14ac:dyDescent="0.2">
      <c r="A285" s="40"/>
    </row>
    <row r="286" spans="1:1" ht="12.75" customHeight="1" x14ac:dyDescent="0.2">
      <c r="A286" s="40"/>
    </row>
    <row r="287" spans="1:1" ht="12.75" customHeight="1" x14ac:dyDescent="0.2">
      <c r="A287" s="40"/>
    </row>
    <row r="288" spans="1:1" ht="12.75" customHeight="1" x14ac:dyDescent="0.2">
      <c r="A288" s="40"/>
    </row>
    <row r="289" spans="1:1" ht="12.75" customHeight="1" x14ac:dyDescent="0.2">
      <c r="A289" s="40"/>
    </row>
    <row r="290" spans="1:1" ht="12.75" customHeight="1" x14ac:dyDescent="0.2">
      <c r="A290" s="40"/>
    </row>
    <row r="291" spans="1:1" ht="12.75" customHeight="1" x14ac:dyDescent="0.2">
      <c r="A291" s="40"/>
    </row>
    <row r="292" spans="1:1" ht="12.75" customHeight="1" x14ac:dyDescent="0.2">
      <c r="A292" s="40"/>
    </row>
    <row r="293" spans="1:1" ht="12.75" customHeight="1" x14ac:dyDescent="0.2">
      <c r="A293" s="40"/>
    </row>
    <row r="294" spans="1:1" ht="12.75" customHeight="1" x14ac:dyDescent="0.2">
      <c r="A294" s="40"/>
    </row>
    <row r="295" spans="1:1" ht="12.75" customHeight="1" x14ac:dyDescent="0.2">
      <c r="A295" s="40"/>
    </row>
    <row r="296" spans="1:1" ht="12.75" customHeight="1" x14ac:dyDescent="0.2">
      <c r="A296" s="40"/>
    </row>
    <row r="297" spans="1:1" ht="12.75" customHeight="1" x14ac:dyDescent="0.2">
      <c r="A297" s="40"/>
    </row>
    <row r="298" spans="1:1" ht="12.75" customHeight="1" x14ac:dyDescent="0.2">
      <c r="A298" s="40"/>
    </row>
    <row r="299" spans="1:1" ht="12.75" customHeight="1" x14ac:dyDescent="0.2">
      <c r="A299" s="40"/>
    </row>
    <row r="300" spans="1:1" ht="12.75" customHeight="1" x14ac:dyDescent="0.2">
      <c r="A300" s="40"/>
    </row>
    <row r="301" spans="1:1" ht="12.75" customHeight="1" x14ac:dyDescent="0.2">
      <c r="A301" s="40"/>
    </row>
    <row r="302" spans="1:1" ht="12.75" customHeight="1" x14ac:dyDescent="0.2">
      <c r="A302" s="40"/>
    </row>
    <row r="303" spans="1:1" ht="12.75" customHeight="1" x14ac:dyDescent="0.2">
      <c r="A303" s="40"/>
    </row>
    <row r="304" spans="1:1" ht="12.75" customHeight="1" x14ac:dyDescent="0.2">
      <c r="A304" s="40"/>
    </row>
    <row r="305" spans="1:1" ht="12.75" customHeight="1" x14ac:dyDescent="0.2">
      <c r="A305" s="40"/>
    </row>
    <row r="306" spans="1:1" ht="12.75" customHeight="1" x14ac:dyDescent="0.2">
      <c r="A306" s="40"/>
    </row>
    <row r="307" spans="1:1" ht="12.75" customHeight="1" x14ac:dyDescent="0.2">
      <c r="A307" s="40"/>
    </row>
    <row r="308" spans="1:1" ht="12.75" customHeight="1" x14ac:dyDescent="0.2">
      <c r="A308" s="40"/>
    </row>
    <row r="309" spans="1:1" ht="12.75" customHeight="1" x14ac:dyDescent="0.2">
      <c r="A309" s="40"/>
    </row>
    <row r="310" spans="1:1" ht="12.75" customHeight="1" x14ac:dyDescent="0.2">
      <c r="A310" s="40"/>
    </row>
    <row r="311" spans="1:1" ht="12.75" customHeight="1" x14ac:dyDescent="0.2">
      <c r="A311" s="40"/>
    </row>
    <row r="312" spans="1:1" ht="12.75" customHeight="1" x14ac:dyDescent="0.2">
      <c r="A312" s="40"/>
    </row>
    <row r="313" spans="1:1" ht="12.75" customHeight="1" x14ac:dyDescent="0.2">
      <c r="A313" s="40"/>
    </row>
    <row r="314" spans="1:1" ht="12.75" customHeight="1" x14ac:dyDescent="0.2">
      <c r="A314" s="40"/>
    </row>
    <row r="315" spans="1:1" ht="12.75" customHeight="1" x14ac:dyDescent="0.2">
      <c r="A315" s="40"/>
    </row>
    <row r="316" spans="1:1" ht="12.75" customHeight="1" x14ac:dyDescent="0.2">
      <c r="A316" s="40"/>
    </row>
    <row r="317" spans="1:1" ht="12.75" customHeight="1" x14ac:dyDescent="0.2">
      <c r="A317" s="40"/>
    </row>
    <row r="318" spans="1:1" ht="12.75" customHeight="1" x14ac:dyDescent="0.2">
      <c r="A318" s="40"/>
    </row>
    <row r="319" spans="1:1" ht="12.75" customHeight="1" x14ac:dyDescent="0.2">
      <c r="A319" s="40"/>
    </row>
    <row r="320" spans="1:1" ht="12.75" customHeight="1" x14ac:dyDescent="0.2">
      <c r="A320" s="40"/>
    </row>
    <row r="321" spans="1:1" ht="12.75" customHeight="1" x14ac:dyDescent="0.2">
      <c r="A321" s="40"/>
    </row>
    <row r="322" spans="1:1" ht="12.75" customHeight="1" x14ac:dyDescent="0.2">
      <c r="A322" s="40"/>
    </row>
    <row r="323" spans="1:1" ht="12.75" customHeight="1" x14ac:dyDescent="0.2">
      <c r="A323" s="40"/>
    </row>
    <row r="324" spans="1:1" ht="12.75" customHeight="1" x14ac:dyDescent="0.2">
      <c r="A324" s="40"/>
    </row>
    <row r="325" spans="1:1" ht="12.75" customHeight="1" x14ac:dyDescent="0.2">
      <c r="A325" s="40"/>
    </row>
    <row r="326" spans="1:1" ht="12.75" customHeight="1" x14ac:dyDescent="0.2">
      <c r="A326" s="40"/>
    </row>
    <row r="327" spans="1:1" ht="12.75" customHeight="1" x14ac:dyDescent="0.2">
      <c r="A327" s="40"/>
    </row>
    <row r="328" spans="1:1" ht="12.75" customHeight="1" x14ac:dyDescent="0.2">
      <c r="A328" s="40"/>
    </row>
    <row r="329" spans="1:1" ht="12.75" customHeight="1" x14ac:dyDescent="0.2">
      <c r="A329" s="40"/>
    </row>
    <row r="330" spans="1:1" ht="12.75" customHeight="1" x14ac:dyDescent="0.2">
      <c r="A330" s="40"/>
    </row>
    <row r="331" spans="1:1" ht="12.75" customHeight="1" x14ac:dyDescent="0.2">
      <c r="A331" s="40"/>
    </row>
    <row r="332" spans="1:1" ht="12.75" customHeight="1" x14ac:dyDescent="0.2">
      <c r="A332" s="40"/>
    </row>
    <row r="333" spans="1:1" ht="12.75" customHeight="1" x14ac:dyDescent="0.2">
      <c r="A333" s="40"/>
    </row>
    <row r="334" spans="1:1" ht="12.75" customHeight="1" x14ac:dyDescent="0.2">
      <c r="A334" s="40"/>
    </row>
    <row r="335" spans="1:1" ht="12.75" customHeight="1" x14ac:dyDescent="0.2">
      <c r="A335" s="40"/>
    </row>
    <row r="336" spans="1:1" ht="12.75" customHeight="1" x14ac:dyDescent="0.2">
      <c r="A336" s="40"/>
    </row>
    <row r="337" spans="1:1" ht="12.75" customHeight="1" x14ac:dyDescent="0.2">
      <c r="A337" s="40"/>
    </row>
    <row r="338" spans="1:1" ht="12.75" customHeight="1" x14ac:dyDescent="0.2">
      <c r="A338" s="40"/>
    </row>
    <row r="339" spans="1:1" ht="12.75" customHeight="1" x14ac:dyDescent="0.2">
      <c r="A339" s="40"/>
    </row>
    <row r="340" spans="1:1" ht="12.75" customHeight="1" x14ac:dyDescent="0.2">
      <c r="A340" s="40"/>
    </row>
    <row r="341" spans="1:1" ht="12.75" customHeight="1" x14ac:dyDescent="0.2">
      <c r="A341" s="40"/>
    </row>
    <row r="342" spans="1:1" ht="12.75" customHeight="1" x14ac:dyDescent="0.2">
      <c r="A342" s="40"/>
    </row>
    <row r="343" spans="1:1" ht="12.75" customHeight="1" x14ac:dyDescent="0.2">
      <c r="A343" s="40"/>
    </row>
    <row r="344" spans="1:1" ht="12.75" customHeight="1" x14ac:dyDescent="0.2">
      <c r="A344" s="40"/>
    </row>
    <row r="345" spans="1:1" ht="12.75" customHeight="1" x14ac:dyDescent="0.2">
      <c r="A345" s="40"/>
    </row>
    <row r="346" spans="1:1" ht="12.75" customHeight="1" x14ac:dyDescent="0.2">
      <c r="A346" s="40"/>
    </row>
    <row r="347" spans="1:1" ht="12.75" customHeight="1" x14ac:dyDescent="0.2">
      <c r="A347" s="40"/>
    </row>
    <row r="348" spans="1:1" ht="12.75" customHeight="1" x14ac:dyDescent="0.2">
      <c r="A348" s="40"/>
    </row>
    <row r="349" spans="1:1" ht="12.75" customHeight="1" x14ac:dyDescent="0.2">
      <c r="A349" s="40"/>
    </row>
    <row r="350" spans="1:1" ht="12.75" customHeight="1" x14ac:dyDescent="0.2">
      <c r="A350" s="40"/>
    </row>
    <row r="351" spans="1:1" ht="12.75" customHeight="1" x14ac:dyDescent="0.2">
      <c r="A351" s="40"/>
    </row>
    <row r="352" spans="1:1" ht="12.75" customHeight="1" x14ac:dyDescent="0.2">
      <c r="A352" s="40"/>
    </row>
    <row r="353" spans="1:1" ht="12.75" customHeight="1" x14ac:dyDescent="0.2">
      <c r="A353" s="40"/>
    </row>
    <row r="354" spans="1:1" ht="12.75" customHeight="1" x14ac:dyDescent="0.2">
      <c r="A354" s="40"/>
    </row>
    <row r="355" spans="1:1" ht="12.75" customHeight="1" x14ac:dyDescent="0.2">
      <c r="A355" s="40"/>
    </row>
    <row r="356" spans="1:1" ht="12.75" customHeight="1" x14ac:dyDescent="0.2">
      <c r="A356" s="40"/>
    </row>
    <row r="357" spans="1:1" ht="12.75" customHeight="1" x14ac:dyDescent="0.2">
      <c r="A357" s="40"/>
    </row>
    <row r="358" spans="1:1" ht="12.75" customHeight="1" x14ac:dyDescent="0.2">
      <c r="A358" s="40"/>
    </row>
    <row r="359" spans="1:1" ht="12.75" customHeight="1" x14ac:dyDescent="0.2">
      <c r="A359" s="40"/>
    </row>
    <row r="360" spans="1:1" ht="12.75" customHeight="1" x14ac:dyDescent="0.2">
      <c r="A360" s="40"/>
    </row>
    <row r="361" spans="1:1" ht="12.75" customHeight="1" x14ac:dyDescent="0.2">
      <c r="A361" s="40"/>
    </row>
    <row r="362" spans="1:1" ht="12.75" customHeight="1" x14ac:dyDescent="0.2">
      <c r="A362" s="40"/>
    </row>
    <row r="363" spans="1:1" ht="12.75" customHeight="1" x14ac:dyDescent="0.2">
      <c r="A363" s="40"/>
    </row>
    <row r="364" spans="1:1" ht="12.75" customHeight="1" x14ac:dyDescent="0.2">
      <c r="A364" s="40"/>
    </row>
    <row r="365" spans="1:1" ht="12.75" customHeight="1" x14ac:dyDescent="0.2">
      <c r="A365" s="40"/>
    </row>
    <row r="366" spans="1:1" ht="12.75" customHeight="1" x14ac:dyDescent="0.2">
      <c r="A366" s="40"/>
    </row>
    <row r="367" spans="1:1" ht="12.75" customHeight="1" x14ac:dyDescent="0.2">
      <c r="A367" s="40"/>
    </row>
    <row r="368" spans="1:1" ht="12.75" customHeight="1" x14ac:dyDescent="0.2">
      <c r="A368" s="40"/>
    </row>
    <row r="369" spans="1:1" ht="12.75" customHeight="1" x14ac:dyDescent="0.2">
      <c r="A369" s="40"/>
    </row>
    <row r="370" spans="1:1" ht="12.75" customHeight="1" x14ac:dyDescent="0.2">
      <c r="A370" s="40"/>
    </row>
    <row r="371" spans="1:1" ht="12.75" customHeight="1" x14ac:dyDescent="0.2">
      <c r="A371" s="40"/>
    </row>
    <row r="372" spans="1:1" ht="12.75" customHeight="1" x14ac:dyDescent="0.2">
      <c r="A372" s="40"/>
    </row>
    <row r="373" spans="1:1" ht="12.75" customHeight="1" x14ac:dyDescent="0.2">
      <c r="A373" s="40"/>
    </row>
    <row r="374" spans="1:1" ht="12.75" customHeight="1" x14ac:dyDescent="0.2">
      <c r="A374" s="40"/>
    </row>
    <row r="375" spans="1:1" ht="12.75" customHeight="1" x14ac:dyDescent="0.2">
      <c r="A375" s="40"/>
    </row>
    <row r="376" spans="1:1" ht="12.75" customHeight="1" x14ac:dyDescent="0.2">
      <c r="A376" s="40"/>
    </row>
    <row r="377" spans="1:1" ht="12.75" customHeight="1" x14ac:dyDescent="0.2">
      <c r="A377" s="40"/>
    </row>
    <row r="378" spans="1:1" ht="12.75" customHeight="1" x14ac:dyDescent="0.2">
      <c r="A378" s="40"/>
    </row>
    <row r="379" spans="1:1" ht="12.75" customHeight="1" x14ac:dyDescent="0.2">
      <c r="A379" s="40"/>
    </row>
    <row r="380" spans="1:1" ht="12.75" customHeight="1" x14ac:dyDescent="0.2">
      <c r="A380" s="40"/>
    </row>
    <row r="381" spans="1:1" ht="12.75" customHeight="1" x14ac:dyDescent="0.2">
      <c r="A381" s="40"/>
    </row>
    <row r="382" spans="1:1" ht="12.75" customHeight="1" x14ac:dyDescent="0.2">
      <c r="A382" s="40"/>
    </row>
    <row r="383" spans="1:1" ht="12.75" customHeight="1" x14ac:dyDescent="0.2">
      <c r="A383" s="40"/>
    </row>
    <row r="384" spans="1:1" ht="12.75" customHeight="1" x14ac:dyDescent="0.2">
      <c r="A384" s="40"/>
    </row>
    <row r="385" spans="1:1" ht="12.75" customHeight="1" x14ac:dyDescent="0.2">
      <c r="A385" s="40"/>
    </row>
    <row r="386" spans="1:1" ht="12.75" customHeight="1" x14ac:dyDescent="0.2">
      <c r="A386" s="40"/>
    </row>
    <row r="387" spans="1:1" ht="12.75" customHeight="1" x14ac:dyDescent="0.2">
      <c r="A387" s="40"/>
    </row>
    <row r="388" spans="1:1" ht="12.75" customHeight="1" x14ac:dyDescent="0.2">
      <c r="A388" s="40"/>
    </row>
    <row r="389" spans="1:1" ht="12.75" customHeight="1" x14ac:dyDescent="0.2">
      <c r="A389" s="40"/>
    </row>
    <row r="390" spans="1:1" ht="12.75" customHeight="1" x14ac:dyDescent="0.2">
      <c r="A390" s="40"/>
    </row>
    <row r="391" spans="1:1" ht="12.75" customHeight="1" x14ac:dyDescent="0.2">
      <c r="A391" s="40"/>
    </row>
    <row r="392" spans="1:1" ht="12.75" customHeight="1" x14ac:dyDescent="0.2">
      <c r="A392" s="40"/>
    </row>
    <row r="393" spans="1:1" ht="12.75" customHeight="1" x14ac:dyDescent="0.2">
      <c r="A393" s="40"/>
    </row>
    <row r="394" spans="1:1" ht="12.75" customHeight="1" x14ac:dyDescent="0.2">
      <c r="A394" s="40"/>
    </row>
    <row r="395" spans="1:1" ht="12.75" customHeight="1" x14ac:dyDescent="0.2">
      <c r="A395" s="40"/>
    </row>
    <row r="396" spans="1:1" ht="12.75" customHeight="1" x14ac:dyDescent="0.2">
      <c r="A396" s="40"/>
    </row>
    <row r="397" spans="1:1" ht="12.75" customHeight="1" x14ac:dyDescent="0.2">
      <c r="A397" s="40"/>
    </row>
    <row r="398" spans="1:1" ht="12.75" customHeight="1" x14ac:dyDescent="0.2">
      <c r="A398" s="40"/>
    </row>
    <row r="399" spans="1:1" ht="12.75" customHeight="1" x14ac:dyDescent="0.2">
      <c r="A399" s="40"/>
    </row>
    <row r="400" spans="1:1" ht="12.75" customHeight="1" x14ac:dyDescent="0.2">
      <c r="A400" s="40"/>
    </row>
    <row r="401" spans="1:1" ht="12.75" customHeight="1" x14ac:dyDescent="0.2">
      <c r="A401" s="40"/>
    </row>
    <row r="402" spans="1:1" ht="12.75" customHeight="1" x14ac:dyDescent="0.2">
      <c r="A402" s="40"/>
    </row>
    <row r="403" spans="1:1" ht="12.75" customHeight="1" x14ac:dyDescent="0.2">
      <c r="A403" s="40"/>
    </row>
    <row r="404" spans="1:1" ht="12.75" customHeight="1" x14ac:dyDescent="0.2">
      <c r="A404" s="40"/>
    </row>
    <row r="405" spans="1:1" ht="12.75" customHeight="1" x14ac:dyDescent="0.2">
      <c r="A405" s="40"/>
    </row>
    <row r="406" spans="1:1" ht="12.75" customHeight="1" x14ac:dyDescent="0.2">
      <c r="A406" s="40"/>
    </row>
    <row r="407" spans="1:1" ht="12.75" customHeight="1" x14ac:dyDescent="0.2">
      <c r="A407" s="40"/>
    </row>
    <row r="408" spans="1:1" ht="12.75" customHeight="1" x14ac:dyDescent="0.2">
      <c r="A408" s="40"/>
    </row>
    <row r="409" spans="1:1" ht="12.75" customHeight="1" x14ac:dyDescent="0.2">
      <c r="A409" s="40"/>
    </row>
    <row r="410" spans="1:1" ht="12.75" customHeight="1" x14ac:dyDescent="0.2">
      <c r="A410" s="40"/>
    </row>
    <row r="411" spans="1:1" ht="12.75" customHeight="1" x14ac:dyDescent="0.2">
      <c r="A411" s="40"/>
    </row>
    <row r="412" spans="1:1" ht="12.75" customHeight="1" x14ac:dyDescent="0.2">
      <c r="A412" s="40"/>
    </row>
    <row r="413" spans="1:1" ht="12.75" customHeight="1" x14ac:dyDescent="0.2">
      <c r="A413" s="40"/>
    </row>
    <row r="414" spans="1:1" ht="12.75" customHeight="1" x14ac:dyDescent="0.2">
      <c r="A414" s="40"/>
    </row>
    <row r="415" spans="1:1" ht="12.75" customHeight="1" x14ac:dyDescent="0.2">
      <c r="A415" s="40"/>
    </row>
    <row r="416" spans="1:1" ht="12.75" customHeight="1" x14ac:dyDescent="0.2">
      <c r="A416" s="40"/>
    </row>
    <row r="417" spans="1:1" ht="12.75" customHeight="1" x14ac:dyDescent="0.2">
      <c r="A417" s="40"/>
    </row>
    <row r="418" spans="1:1" ht="12.75" customHeight="1" x14ac:dyDescent="0.2">
      <c r="A418" s="40"/>
    </row>
    <row r="419" spans="1:1" ht="12.75" customHeight="1" x14ac:dyDescent="0.2">
      <c r="A419" s="40"/>
    </row>
    <row r="420" spans="1:1" ht="12.75" customHeight="1" x14ac:dyDescent="0.2">
      <c r="A420" s="40"/>
    </row>
    <row r="421" spans="1:1" ht="12.75" customHeight="1" x14ac:dyDescent="0.2">
      <c r="A421" s="40"/>
    </row>
    <row r="422" spans="1:1" ht="12.75" customHeight="1" x14ac:dyDescent="0.2">
      <c r="A422" s="40"/>
    </row>
    <row r="423" spans="1:1" ht="12.75" customHeight="1" x14ac:dyDescent="0.2">
      <c r="A423" s="40"/>
    </row>
    <row r="424" spans="1:1" ht="12.75" customHeight="1" x14ac:dyDescent="0.2">
      <c r="A424" s="40"/>
    </row>
    <row r="425" spans="1:1" ht="12.75" customHeight="1" x14ac:dyDescent="0.2">
      <c r="A425" s="40"/>
    </row>
    <row r="426" spans="1:1" ht="12.75" customHeight="1" x14ac:dyDescent="0.2">
      <c r="A426" s="40"/>
    </row>
    <row r="427" spans="1:1" ht="12.75" customHeight="1" x14ac:dyDescent="0.2">
      <c r="A427" s="40"/>
    </row>
    <row r="428" spans="1:1" ht="12.75" customHeight="1" x14ac:dyDescent="0.2">
      <c r="A428" s="40"/>
    </row>
    <row r="429" spans="1:1" ht="12.75" customHeight="1" x14ac:dyDescent="0.2">
      <c r="A429" s="40"/>
    </row>
    <row r="430" spans="1:1" ht="12.75" customHeight="1" x14ac:dyDescent="0.2">
      <c r="A430" s="40"/>
    </row>
    <row r="431" spans="1:1" ht="12.75" customHeight="1" x14ac:dyDescent="0.2">
      <c r="A431" s="40"/>
    </row>
    <row r="432" spans="1:1" ht="12.75" customHeight="1" x14ac:dyDescent="0.2">
      <c r="A432" s="40"/>
    </row>
    <row r="433" spans="1:1" ht="12.75" customHeight="1" x14ac:dyDescent="0.2">
      <c r="A433" s="40"/>
    </row>
    <row r="434" spans="1:1" ht="12.75" customHeight="1" x14ac:dyDescent="0.2">
      <c r="A434" s="40"/>
    </row>
    <row r="435" spans="1:1" ht="12.75" customHeight="1" x14ac:dyDescent="0.2">
      <c r="A435" s="40"/>
    </row>
    <row r="436" spans="1:1" ht="12.75" customHeight="1" x14ac:dyDescent="0.2">
      <c r="A436" s="40"/>
    </row>
    <row r="437" spans="1:1" ht="12.75" customHeight="1" x14ac:dyDescent="0.2">
      <c r="A437" s="40"/>
    </row>
    <row r="438" spans="1:1" ht="12.75" customHeight="1" x14ac:dyDescent="0.2">
      <c r="A438" s="40"/>
    </row>
    <row r="439" spans="1:1" ht="12.75" customHeight="1" x14ac:dyDescent="0.2">
      <c r="A439" s="40"/>
    </row>
    <row r="440" spans="1:1" ht="12.75" customHeight="1" x14ac:dyDescent="0.2">
      <c r="A440" s="40"/>
    </row>
    <row r="441" spans="1:1" ht="12.75" customHeight="1" x14ac:dyDescent="0.2">
      <c r="A441" s="40"/>
    </row>
    <row r="442" spans="1:1" ht="12.75" customHeight="1" x14ac:dyDescent="0.2">
      <c r="A442" s="40"/>
    </row>
    <row r="443" spans="1:1" ht="12.75" customHeight="1" x14ac:dyDescent="0.2">
      <c r="A443" s="40"/>
    </row>
    <row r="444" spans="1:1" ht="12.75" customHeight="1" x14ac:dyDescent="0.2">
      <c r="A444" s="40"/>
    </row>
    <row r="445" spans="1:1" ht="12.75" customHeight="1" x14ac:dyDescent="0.2">
      <c r="A445" s="40"/>
    </row>
    <row r="446" spans="1:1" ht="12.75" customHeight="1" x14ac:dyDescent="0.2">
      <c r="A446" s="40"/>
    </row>
    <row r="447" spans="1:1" ht="12.75" customHeight="1" x14ac:dyDescent="0.2">
      <c r="A447" s="40"/>
    </row>
    <row r="448" spans="1:1" ht="12.75" customHeight="1" x14ac:dyDescent="0.2">
      <c r="A448" s="40"/>
    </row>
    <row r="449" spans="1:1" ht="12.75" customHeight="1" x14ac:dyDescent="0.2">
      <c r="A449" s="40"/>
    </row>
    <row r="450" spans="1:1" ht="12.75" customHeight="1" x14ac:dyDescent="0.2">
      <c r="A450" s="40"/>
    </row>
    <row r="451" spans="1:1" ht="12.75" customHeight="1" x14ac:dyDescent="0.2">
      <c r="A451" s="40"/>
    </row>
    <row r="452" spans="1:1" ht="12.75" customHeight="1" x14ac:dyDescent="0.2">
      <c r="A452" s="40"/>
    </row>
    <row r="453" spans="1:1" ht="12.75" customHeight="1" x14ac:dyDescent="0.2">
      <c r="A453" s="40"/>
    </row>
    <row r="454" spans="1:1" ht="12.75" customHeight="1" x14ac:dyDescent="0.2">
      <c r="A454" s="40"/>
    </row>
    <row r="455" spans="1:1" ht="12.75" customHeight="1" x14ac:dyDescent="0.2">
      <c r="A455" s="40"/>
    </row>
    <row r="456" spans="1:1" ht="12.75" customHeight="1" x14ac:dyDescent="0.2">
      <c r="A456" s="40"/>
    </row>
    <row r="457" spans="1:1" ht="12.75" customHeight="1" x14ac:dyDescent="0.2">
      <c r="A457" s="40"/>
    </row>
    <row r="458" spans="1:1" ht="12.75" customHeight="1" x14ac:dyDescent="0.2">
      <c r="A458" s="40"/>
    </row>
    <row r="459" spans="1:1" ht="12.75" customHeight="1" x14ac:dyDescent="0.2">
      <c r="A459" s="40"/>
    </row>
    <row r="460" spans="1:1" ht="12.75" customHeight="1" x14ac:dyDescent="0.2">
      <c r="A460" s="40"/>
    </row>
    <row r="461" spans="1:1" ht="12.75" customHeight="1" x14ac:dyDescent="0.2">
      <c r="A461" s="40"/>
    </row>
    <row r="462" spans="1:1" ht="12.75" customHeight="1" x14ac:dyDescent="0.2">
      <c r="A462" s="40"/>
    </row>
    <row r="463" spans="1:1" ht="12.75" customHeight="1" x14ac:dyDescent="0.2">
      <c r="A463" s="40"/>
    </row>
    <row r="464" spans="1:1" ht="12.75" customHeight="1" x14ac:dyDescent="0.2">
      <c r="A464" s="40"/>
    </row>
    <row r="465" spans="1:1" ht="12.75" customHeight="1" x14ac:dyDescent="0.2">
      <c r="A465" s="40"/>
    </row>
    <row r="466" spans="1:1" ht="12.75" customHeight="1" x14ac:dyDescent="0.2">
      <c r="A466" s="40"/>
    </row>
    <row r="467" spans="1:1" ht="12.75" customHeight="1" x14ac:dyDescent="0.2">
      <c r="A467" s="40"/>
    </row>
    <row r="468" spans="1:1" ht="12.75" customHeight="1" x14ac:dyDescent="0.2">
      <c r="A468" s="40"/>
    </row>
    <row r="469" spans="1:1" ht="12.75" customHeight="1" x14ac:dyDescent="0.2">
      <c r="A469" s="40"/>
    </row>
    <row r="470" spans="1:1" ht="12.75" customHeight="1" x14ac:dyDescent="0.2">
      <c r="A470" s="40"/>
    </row>
    <row r="471" spans="1:1" ht="12.75" customHeight="1" x14ac:dyDescent="0.2">
      <c r="A471" s="40"/>
    </row>
    <row r="472" spans="1:1" ht="12.75" customHeight="1" x14ac:dyDescent="0.2">
      <c r="A472" s="40"/>
    </row>
    <row r="473" spans="1:1" ht="12.75" customHeight="1" x14ac:dyDescent="0.2">
      <c r="A473" s="40"/>
    </row>
    <row r="474" spans="1:1" ht="12.75" customHeight="1" x14ac:dyDescent="0.2">
      <c r="A474" s="40"/>
    </row>
    <row r="475" spans="1:1" ht="12.75" customHeight="1" x14ac:dyDescent="0.2">
      <c r="A475" s="40"/>
    </row>
    <row r="476" spans="1:1" ht="12.75" customHeight="1" x14ac:dyDescent="0.2">
      <c r="A476" s="40"/>
    </row>
    <row r="477" spans="1:1" ht="12.75" customHeight="1" x14ac:dyDescent="0.2">
      <c r="A477" s="40"/>
    </row>
    <row r="478" spans="1:1" ht="12.75" customHeight="1" x14ac:dyDescent="0.2">
      <c r="A478" s="40"/>
    </row>
    <row r="479" spans="1:1" ht="12.75" customHeight="1" x14ac:dyDescent="0.2">
      <c r="A479" s="40"/>
    </row>
    <row r="480" spans="1:1" ht="12.75" customHeight="1" x14ac:dyDescent="0.2">
      <c r="A480" s="40"/>
    </row>
    <row r="481" spans="1:1" ht="12.75" customHeight="1" x14ac:dyDescent="0.2">
      <c r="A481" s="40"/>
    </row>
    <row r="482" spans="1:1" ht="12.75" customHeight="1" x14ac:dyDescent="0.2">
      <c r="A482" s="40"/>
    </row>
    <row r="483" spans="1:1" ht="12.75" customHeight="1" x14ac:dyDescent="0.2">
      <c r="A483" s="40"/>
    </row>
    <row r="484" spans="1:1" ht="12.75" customHeight="1" x14ac:dyDescent="0.2">
      <c r="A484" s="40"/>
    </row>
    <row r="485" spans="1:1" ht="12.75" customHeight="1" x14ac:dyDescent="0.2">
      <c r="A485" s="40"/>
    </row>
    <row r="486" spans="1:1" ht="12.75" customHeight="1" x14ac:dyDescent="0.2">
      <c r="A486" s="40"/>
    </row>
    <row r="487" spans="1:1" ht="12.75" customHeight="1" x14ac:dyDescent="0.2">
      <c r="A487" s="40"/>
    </row>
    <row r="488" spans="1:1" ht="12.75" customHeight="1" x14ac:dyDescent="0.2">
      <c r="A488" s="40"/>
    </row>
    <row r="489" spans="1:1" ht="12.75" customHeight="1" x14ac:dyDescent="0.2">
      <c r="A489" s="40"/>
    </row>
    <row r="490" spans="1:1" ht="12.75" customHeight="1" x14ac:dyDescent="0.2">
      <c r="A490" s="40"/>
    </row>
    <row r="491" spans="1:1" ht="12.75" customHeight="1" x14ac:dyDescent="0.2">
      <c r="A491" s="40"/>
    </row>
    <row r="492" spans="1:1" ht="12.75" customHeight="1" x14ac:dyDescent="0.2">
      <c r="A492" s="40"/>
    </row>
    <row r="493" spans="1:1" ht="12.75" customHeight="1" x14ac:dyDescent="0.2">
      <c r="A493" s="40"/>
    </row>
    <row r="494" spans="1:1" ht="12.75" customHeight="1" x14ac:dyDescent="0.2">
      <c r="A494" s="40"/>
    </row>
    <row r="495" spans="1:1" ht="12.75" customHeight="1" x14ac:dyDescent="0.2">
      <c r="A495" s="40"/>
    </row>
    <row r="496" spans="1:1" ht="12.75" customHeight="1" x14ac:dyDescent="0.2">
      <c r="A496" s="40"/>
    </row>
    <row r="497" spans="1:1" ht="12.75" customHeight="1" x14ac:dyDescent="0.2">
      <c r="A497" s="40"/>
    </row>
    <row r="498" spans="1:1" ht="12.75" customHeight="1" x14ac:dyDescent="0.2">
      <c r="A498" s="40"/>
    </row>
    <row r="499" spans="1:1" ht="12.75" customHeight="1" x14ac:dyDescent="0.2">
      <c r="A499" s="40"/>
    </row>
    <row r="500" spans="1:1" ht="12.75" customHeight="1" x14ac:dyDescent="0.2">
      <c r="A500" s="40"/>
    </row>
    <row r="501" spans="1:1" ht="12.75" customHeight="1" x14ac:dyDescent="0.2">
      <c r="A501" s="40"/>
    </row>
    <row r="502" spans="1:1" ht="12.75" customHeight="1" x14ac:dyDescent="0.2">
      <c r="A502" s="40"/>
    </row>
    <row r="503" spans="1:1" ht="12.75" customHeight="1" x14ac:dyDescent="0.2">
      <c r="A503" s="40"/>
    </row>
    <row r="504" spans="1:1" ht="12.75" customHeight="1" x14ac:dyDescent="0.2">
      <c r="A504" s="40"/>
    </row>
    <row r="505" spans="1:1" ht="12.75" customHeight="1" x14ac:dyDescent="0.2">
      <c r="A505" s="40"/>
    </row>
    <row r="506" spans="1:1" ht="12.75" customHeight="1" x14ac:dyDescent="0.2">
      <c r="A506" s="40"/>
    </row>
    <row r="507" spans="1:1" ht="12.75" customHeight="1" x14ac:dyDescent="0.2">
      <c r="A507" s="40"/>
    </row>
    <row r="508" spans="1:1" ht="12.75" customHeight="1" x14ac:dyDescent="0.2">
      <c r="A508" s="40"/>
    </row>
    <row r="509" spans="1:1" ht="12.75" customHeight="1" x14ac:dyDescent="0.2">
      <c r="A509" s="40"/>
    </row>
    <row r="510" spans="1:1" ht="12.75" customHeight="1" x14ac:dyDescent="0.2">
      <c r="A510" s="40"/>
    </row>
    <row r="511" spans="1:1" ht="12.75" customHeight="1" x14ac:dyDescent="0.2">
      <c r="A511" s="40"/>
    </row>
    <row r="512" spans="1:1" ht="12.75" customHeight="1" x14ac:dyDescent="0.2">
      <c r="A512" s="40"/>
    </row>
    <row r="513" spans="1:1" ht="12.75" customHeight="1" x14ac:dyDescent="0.2">
      <c r="A513" s="40"/>
    </row>
    <row r="514" spans="1:1" ht="12.75" customHeight="1" x14ac:dyDescent="0.2">
      <c r="A514" s="40"/>
    </row>
    <row r="515" spans="1:1" ht="12.75" customHeight="1" x14ac:dyDescent="0.2">
      <c r="A515" s="40"/>
    </row>
    <row r="516" spans="1:1" ht="12.75" customHeight="1" x14ac:dyDescent="0.2">
      <c r="A516" s="40"/>
    </row>
    <row r="517" spans="1:1" ht="12.75" customHeight="1" x14ac:dyDescent="0.2">
      <c r="A517" s="40"/>
    </row>
    <row r="518" spans="1:1" ht="12.75" customHeight="1" x14ac:dyDescent="0.2">
      <c r="A518" s="40"/>
    </row>
    <row r="519" spans="1:1" ht="12.75" customHeight="1" x14ac:dyDescent="0.2">
      <c r="A519" s="40"/>
    </row>
    <row r="520" spans="1:1" ht="12.75" customHeight="1" x14ac:dyDescent="0.2">
      <c r="A520" s="40"/>
    </row>
    <row r="521" spans="1:1" ht="12.75" customHeight="1" x14ac:dyDescent="0.2">
      <c r="A521" s="40"/>
    </row>
    <row r="522" spans="1:1" ht="12.75" customHeight="1" x14ac:dyDescent="0.2">
      <c r="A522" s="40"/>
    </row>
    <row r="523" spans="1:1" ht="12.75" customHeight="1" x14ac:dyDescent="0.2">
      <c r="A523" s="40"/>
    </row>
    <row r="524" spans="1:1" ht="12.75" customHeight="1" x14ac:dyDescent="0.2">
      <c r="A524" s="40"/>
    </row>
    <row r="525" spans="1:1" ht="12.75" customHeight="1" x14ac:dyDescent="0.2">
      <c r="A525" s="40"/>
    </row>
    <row r="526" spans="1:1" ht="12.75" customHeight="1" x14ac:dyDescent="0.2">
      <c r="A526" s="40"/>
    </row>
    <row r="527" spans="1:1" ht="12.75" customHeight="1" x14ac:dyDescent="0.2">
      <c r="A527" s="40"/>
    </row>
    <row r="528" spans="1:1" ht="12.75" customHeight="1" x14ac:dyDescent="0.2">
      <c r="A528" s="40"/>
    </row>
    <row r="529" spans="1:1" ht="12.75" customHeight="1" x14ac:dyDescent="0.2">
      <c r="A529" s="40"/>
    </row>
    <row r="530" spans="1:1" ht="12.75" customHeight="1" x14ac:dyDescent="0.2">
      <c r="A530" s="40"/>
    </row>
    <row r="531" spans="1:1" ht="12.75" customHeight="1" x14ac:dyDescent="0.2">
      <c r="A531" s="40"/>
    </row>
    <row r="532" spans="1:1" ht="12.75" customHeight="1" x14ac:dyDescent="0.2">
      <c r="A532" s="40"/>
    </row>
    <row r="533" spans="1:1" ht="12.75" customHeight="1" x14ac:dyDescent="0.2">
      <c r="A533" s="40"/>
    </row>
    <row r="534" spans="1:1" ht="12.75" customHeight="1" x14ac:dyDescent="0.2">
      <c r="A534" s="40"/>
    </row>
    <row r="535" spans="1:1" ht="12.75" customHeight="1" x14ac:dyDescent="0.2">
      <c r="A535" s="40"/>
    </row>
    <row r="536" spans="1:1" ht="12.75" customHeight="1" x14ac:dyDescent="0.2">
      <c r="A536" s="40"/>
    </row>
    <row r="537" spans="1:1" ht="12.75" customHeight="1" x14ac:dyDescent="0.2">
      <c r="A537" s="40"/>
    </row>
    <row r="538" spans="1:1" ht="12.75" customHeight="1" x14ac:dyDescent="0.2">
      <c r="A538" s="40"/>
    </row>
    <row r="539" spans="1:1" ht="12.75" customHeight="1" x14ac:dyDescent="0.2">
      <c r="A539" s="40"/>
    </row>
    <row r="540" spans="1:1" ht="12.75" customHeight="1" x14ac:dyDescent="0.2">
      <c r="A540" s="40"/>
    </row>
    <row r="541" spans="1:1" ht="12.75" customHeight="1" x14ac:dyDescent="0.2">
      <c r="A541" s="40"/>
    </row>
    <row r="542" spans="1:1" ht="12.75" customHeight="1" x14ac:dyDescent="0.2">
      <c r="A542" s="40"/>
    </row>
    <row r="543" spans="1:1" ht="12.75" customHeight="1" x14ac:dyDescent="0.2">
      <c r="A543" s="40"/>
    </row>
    <row r="544" spans="1:1" ht="12.75" customHeight="1" x14ac:dyDescent="0.2">
      <c r="A544" s="40"/>
    </row>
    <row r="545" spans="1:1" ht="12.75" customHeight="1" x14ac:dyDescent="0.2">
      <c r="A545" s="40"/>
    </row>
    <row r="546" spans="1:1" ht="12.75" customHeight="1" x14ac:dyDescent="0.2">
      <c r="A546" s="40"/>
    </row>
    <row r="547" spans="1:1" ht="12.75" customHeight="1" x14ac:dyDescent="0.2">
      <c r="A547" s="40"/>
    </row>
    <row r="548" spans="1:1" ht="12.75" customHeight="1" x14ac:dyDescent="0.2">
      <c r="A548" s="40"/>
    </row>
    <row r="549" spans="1:1" ht="12.75" customHeight="1" x14ac:dyDescent="0.2">
      <c r="A549" s="40"/>
    </row>
    <row r="550" spans="1:1" ht="12.75" customHeight="1" x14ac:dyDescent="0.2">
      <c r="A550" s="40"/>
    </row>
    <row r="551" spans="1:1" ht="12.75" customHeight="1" x14ac:dyDescent="0.2">
      <c r="A551" s="40"/>
    </row>
    <row r="552" spans="1:1" ht="12.75" customHeight="1" x14ac:dyDescent="0.2">
      <c r="A552" s="40"/>
    </row>
    <row r="553" spans="1:1" ht="12.75" customHeight="1" x14ac:dyDescent="0.2">
      <c r="A553" s="40"/>
    </row>
    <row r="554" spans="1:1" ht="12.75" customHeight="1" x14ac:dyDescent="0.2">
      <c r="A554" s="40"/>
    </row>
    <row r="555" spans="1:1" ht="12.75" customHeight="1" x14ac:dyDescent="0.2">
      <c r="A555" s="40"/>
    </row>
    <row r="556" spans="1:1" ht="12.75" customHeight="1" x14ac:dyDescent="0.2">
      <c r="A556" s="40"/>
    </row>
    <row r="557" spans="1:1" ht="12.75" customHeight="1" x14ac:dyDescent="0.2">
      <c r="A557" s="40"/>
    </row>
    <row r="558" spans="1:1" ht="12.75" customHeight="1" x14ac:dyDescent="0.2">
      <c r="A558" s="40"/>
    </row>
    <row r="559" spans="1:1" ht="12.75" customHeight="1" x14ac:dyDescent="0.2">
      <c r="A559" s="40"/>
    </row>
    <row r="560" spans="1:1" ht="12.75" customHeight="1" x14ac:dyDescent="0.2">
      <c r="A560" s="40"/>
    </row>
    <row r="561" spans="1:1" ht="12.75" customHeight="1" x14ac:dyDescent="0.2">
      <c r="A561" s="40"/>
    </row>
    <row r="562" spans="1:1" ht="12.75" customHeight="1" x14ac:dyDescent="0.2">
      <c r="A562" s="40"/>
    </row>
    <row r="563" spans="1:1" ht="12.75" customHeight="1" x14ac:dyDescent="0.2">
      <c r="A563" s="40"/>
    </row>
    <row r="564" spans="1:1" ht="12.75" customHeight="1" x14ac:dyDescent="0.2">
      <c r="A564" s="40"/>
    </row>
    <row r="565" spans="1:1" ht="12.75" customHeight="1" x14ac:dyDescent="0.2">
      <c r="A565" s="40"/>
    </row>
    <row r="566" spans="1:1" ht="12.75" customHeight="1" x14ac:dyDescent="0.2">
      <c r="A566" s="40"/>
    </row>
    <row r="567" spans="1:1" ht="12.75" customHeight="1" x14ac:dyDescent="0.2">
      <c r="A567" s="40"/>
    </row>
    <row r="568" spans="1:1" ht="12.75" customHeight="1" x14ac:dyDescent="0.2">
      <c r="A568" s="40"/>
    </row>
    <row r="569" spans="1:1" ht="12.75" customHeight="1" x14ac:dyDescent="0.2">
      <c r="A569" s="40"/>
    </row>
    <row r="570" spans="1:1" ht="12.75" customHeight="1" x14ac:dyDescent="0.2">
      <c r="A570" s="40"/>
    </row>
    <row r="571" spans="1:1" ht="12.75" customHeight="1" x14ac:dyDescent="0.2">
      <c r="A571" s="40"/>
    </row>
    <row r="572" spans="1:1" ht="12.75" customHeight="1" x14ac:dyDescent="0.2">
      <c r="A572" s="40"/>
    </row>
    <row r="573" spans="1:1" ht="12.75" customHeight="1" x14ac:dyDescent="0.2">
      <c r="A573" s="40"/>
    </row>
    <row r="574" spans="1:1" ht="12.75" customHeight="1" x14ac:dyDescent="0.2">
      <c r="A574" s="40"/>
    </row>
    <row r="575" spans="1:1" ht="12.75" customHeight="1" x14ac:dyDescent="0.2">
      <c r="A575" s="40"/>
    </row>
    <row r="576" spans="1:1" ht="12.75" customHeight="1" x14ac:dyDescent="0.2">
      <c r="A576" s="40"/>
    </row>
    <row r="577" spans="1:1" ht="12.75" customHeight="1" x14ac:dyDescent="0.2">
      <c r="A577" s="40"/>
    </row>
    <row r="578" spans="1:1" ht="12.75" customHeight="1" x14ac:dyDescent="0.2">
      <c r="A578" s="40"/>
    </row>
    <row r="579" spans="1:1" ht="12.75" customHeight="1" x14ac:dyDescent="0.2">
      <c r="A579" s="40"/>
    </row>
    <row r="580" spans="1:1" ht="12.75" customHeight="1" x14ac:dyDescent="0.2">
      <c r="A580" s="40"/>
    </row>
    <row r="581" spans="1:1" ht="12.75" customHeight="1" x14ac:dyDescent="0.2">
      <c r="A581" s="40"/>
    </row>
    <row r="582" spans="1:1" ht="12.75" customHeight="1" x14ac:dyDescent="0.2">
      <c r="A582" s="40"/>
    </row>
    <row r="583" spans="1:1" ht="12.75" customHeight="1" x14ac:dyDescent="0.2">
      <c r="A583" s="40"/>
    </row>
    <row r="584" spans="1:1" ht="12.75" customHeight="1" x14ac:dyDescent="0.2">
      <c r="A584" s="40"/>
    </row>
    <row r="585" spans="1:1" ht="12.75" customHeight="1" x14ac:dyDescent="0.2">
      <c r="A585" s="40"/>
    </row>
    <row r="586" spans="1:1" ht="12.75" customHeight="1" x14ac:dyDescent="0.2">
      <c r="A586" s="40"/>
    </row>
    <row r="587" spans="1:1" ht="12.75" customHeight="1" x14ac:dyDescent="0.2">
      <c r="A587" s="40"/>
    </row>
    <row r="588" spans="1:1" ht="12.75" customHeight="1" x14ac:dyDescent="0.2">
      <c r="A588" s="40"/>
    </row>
    <row r="589" spans="1:1" ht="12.75" customHeight="1" x14ac:dyDescent="0.2">
      <c r="A589" s="40"/>
    </row>
    <row r="590" spans="1:1" ht="12.75" customHeight="1" x14ac:dyDescent="0.2">
      <c r="A590" s="40"/>
    </row>
    <row r="591" spans="1:1" ht="12.75" customHeight="1" x14ac:dyDescent="0.2">
      <c r="A591" s="40"/>
    </row>
    <row r="592" spans="1:1" ht="12.75" customHeight="1" x14ac:dyDescent="0.2">
      <c r="A592" s="40"/>
    </row>
    <row r="593" spans="1:1" ht="12.75" customHeight="1" x14ac:dyDescent="0.2">
      <c r="A593" s="40"/>
    </row>
    <row r="594" spans="1:1" ht="12.75" customHeight="1" x14ac:dyDescent="0.2">
      <c r="A594" s="40"/>
    </row>
    <row r="595" spans="1:1" ht="12.75" customHeight="1" x14ac:dyDescent="0.2">
      <c r="A595" s="40"/>
    </row>
    <row r="596" spans="1:1" ht="12.75" customHeight="1" x14ac:dyDescent="0.2">
      <c r="A596" s="40"/>
    </row>
    <row r="597" spans="1:1" ht="12.75" customHeight="1" x14ac:dyDescent="0.2">
      <c r="A597" s="40"/>
    </row>
    <row r="598" spans="1:1" ht="12.75" customHeight="1" x14ac:dyDescent="0.2">
      <c r="A598" s="40"/>
    </row>
    <row r="599" spans="1:1" ht="12.75" customHeight="1" x14ac:dyDescent="0.2">
      <c r="A599" s="40"/>
    </row>
    <row r="600" spans="1:1" ht="12.75" customHeight="1" x14ac:dyDescent="0.2">
      <c r="A600" s="40"/>
    </row>
    <row r="601" spans="1:1" ht="12.75" customHeight="1" x14ac:dyDescent="0.2">
      <c r="A601" s="40"/>
    </row>
    <row r="602" spans="1:1" ht="12.75" customHeight="1" x14ac:dyDescent="0.2">
      <c r="A602" s="40"/>
    </row>
    <row r="603" spans="1:1" ht="12.75" customHeight="1" x14ac:dyDescent="0.2">
      <c r="A603" s="40"/>
    </row>
    <row r="604" spans="1:1" ht="12.75" customHeight="1" x14ac:dyDescent="0.2">
      <c r="A604" s="40"/>
    </row>
    <row r="605" spans="1:1" ht="12.75" customHeight="1" x14ac:dyDescent="0.2">
      <c r="A605" s="40"/>
    </row>
    <row r="606" spans="1:1" ht="12.75" customHeight="1" x14ac:dyDescent="0.2">
      <c r="A606" s="40"/>
    </row>
    <row r="607" spans="1:1" ht="12.75" customHeight="1" x14ac:dyDescent="0.2">
      <c r="A607" s="40"/>
    </row>
    <row r="608" spans="1:1" ht="12.75" customHeight="1" x14ac:dyDescent="0.2">
      <c r="A608" s="40"/>
    </row>
    <row r="609" spans="1:1" ht="12.75" customHeight="1" x14ac:dyDescent="0.2">
      <c r="A609" s="40"/>
    </row>
    <row r="610" spans="1:1" ht="12.75" customHeight="1" x14ac:dyDescent="0.2">
      <c r="A610" s="40"/>
    </row>
    <row r="611" spans="1:1" ht="12.75" customHeight="1" x14ac:dyDescent="0.2">
      <c r="A611" s="40"/>
    </row>
    <row r="612" spans="1:1" ht="12.75" customHeight="1" x14ac:dyDescent="0.2">
      <c r="A612" s="40"/>
    </row>
    <row r="613" spans="1:1" ht="12.75" customHeight="1" x14ac:dyDescent="0.2">
      <c r="A613" s="40"/>
    </row>
    <row r="614" spans="1:1" ht="12.75" customHeight="1" x14ac:dyDescent="0.2">
      <c r="A614" s="40"/>
    </row>
    <row r="615" spans="1:1" ht="12.75" customHeight="1" x14ac:dyDescent="0.2">
      <c r="A615" s="40"/>
    </row>
    <row r="616" spans="1:1" ht="12.75" customHeight="1" x14ac:dyDescent="0.2">
      <c r="A616" s="40"/>
    </row>
    <row r="617" spans="1:1" ht="12.75" customHeight="1" x14ac:dyDescent="0.2">
      <c r="A617" s="40"/>
    </row>
    <row r="618" spans="1:1" ht="12.75" customHeight="1" x14ac:dyDescent="0.2">
      <c r="A618" s="40"/>
    </row>
    <row r="619" spans="1:1" ht="12.75" customHeight="1" x14ac:dyDescent="0.2">
      <c r="A619" s="40"/>
    </row>
    <row r="620" spans="1:1" ht="12.75" customHeight="1" x14ac:dyDescent="0.2">
      <c r="A620" s="40"/>
    </row>
    <row r="621" spans="1:1" ht="12.75" customHeight="1" x14ac:dyDescent="0.2">
      <c r="A621" s="40"/>
    </row>
    <row r="622" spans="1:1" ht="12.75" customHeight="1" x14ac:dyDescent="0.2">
      <c r="A622" s="40"/>
    </row>
    <row r="623" spans="1:1" ht="12.75" customHeight="1" x14ac:dyDescent="0.2">
      <c r="A623" s="40"/>
    </row>
    <row r="624" spans="1:1" ht="12.75" customHeight="1" x14ac:dyDescent="0.2">
      <c r="A624" s="40"/>
    </row>
    <row r="625" spans="1:1" ht="12.75" customHeight="1" x14ac:dyDescent="0.2">
      <c r="A625" s="40"/>
    </row>
    <row r="626" spans="1:1" ht="12.75" customHeight="1" x14ac:dyDescent="0.2">
      <c r="A626" s="40"/>
    </row>
    <row r="627" spans="1:1" ht="12.75" customHeight="1" x14ac:dyDescent="0.2">
      <c r="A627" s="40"/>
    </row>
    <row r="628" spans="1:1" ht="12.75" customHeight="1" x14ac:dyDescent="0.2">
      <c r="A628" s="40"/>
    </row>
    <row r="629" spans="1:1" ht="12.75" customHeight="1" x14ac:dyDescent="0.2">
      <c r="A629" s="40"/>
    </row>
    <row r="630" spans="1:1" ht="12.75" customHeight="1" x14ac:dyDescent="0.2">
      <c r="A630" s="40"/>
    </row>
    <row r="631" spans="1:1" ht="12.75" customHeight="1" x14ac:dyDescent="0.2">
      <c r="A631" s="40"/>
    </row>
    <row r="632" spans="1:1" ht="12.75" customHeight="1" x14ac:dyDescent="0.2">
      <c r="A632" s="40"/>
    </row>
    <row r="633" spans="1:1" ht="12.75" customHeight="1" x14ac:dyDescent="0.2">
      <c r="A633" s="40"/>
    </row>
    <row r="634" spans="1:1" ht="12.75" customHeight="1" x14ac:dyDescent="0.2">
      <c r="A634" s="40"/>
    </row>
    <row r="635" spans="1:1" ht="12.75" customHeight="1" x14ac:dyDescent="0.2">
      <c r="A635" s="40"/>
    </row>
    <row r="636" spans="1:1" ht="12.75" customHeight="1" x14ac:dyDescent="0.2">
      <c r="A636" s="40"/>
    </row>
    <row r="637" spans="1:1" ht="12.75" customHeight="1" x14ac:dyDescent="0.2">
      <c r="A637" s="40"/>
    </row>
    <row r="638" spans="1:1" ht="12.75" customHeight="1" x14ac:dyDescent="0.2">
      <c r="A638" s="40"/>
    </row>
    <row r="639" spans="1:1" ht="12.75" customHeight="1" x14ac:dyDescent="0.2">
      <c r="A639" s="40"/>
    </row>
    <row r="640" spans="1:1" ht="12.75" customHeight="1" x14ac:dyDescent="0.2">
      <c r="A640" s="40"/>
    </row>
    <row r="641" spans="1:1" ht="12.75" customHeight="1" x14ac:dyDescent="0.2">
      <c r="A641" s="40"/>
    </row>
    <row r="642" spans="1:1" ht="12.75" customHeight="1" x14ac:dyDescent="0.2">
      <c r="A642" s="40"/>
    </row>
    <row r="643" spans="1:1" ht="12.75" customHeight="1" x14ac:dyDescent="0.2">
      <c r="A643" s="40"/>
    </row>
    <row r="644" spans="1:1" ht="12.75" customHeight="1" x14ac:dyDescent="0.2">
      <c r="A644" s="40"/>
    </row>
    <row r="645" spans="1:1" ht="12.75" customHeight="1" x14ac:dyDescent="0.2">
      <c r="A645" s="40"/>
    </row>
    <row r="646" spans="1:1" ht="12.75" customHeight="1" x14ac:dyDescent="0.2">
      <c r="A646" s="40"/>
    </row>
    <row r="647" spans="1:1" ht="12.75" customHeight="1" x14ac:dyDescent="0.2">
      <c r="A647" s="40"/>
    </row>
    <row r="648" spans="1:1" ht="12.75" customHeight="1" x14ac:dyDescent="0.2">
      <c r="A648" s="40"/>
    </row>
    <row r="649" spans="1:1" ht="12.75" customHeight="1" x14ac:dyDescent="0.2">
      <c r="A649" s="40"/>
    </row>
    <row r="650" spans="1:1" ht="12.75" customHeight="1" x14ac:dyDescent="0.2">
      <c r="A650" s="40"/>
    </row>
    <row r="651" spans="1:1" ht="12.75" customHeight="1" x14ac:dyDescent="0.2">
      <c r="A651" s="40"/>
    </row>
    <row r="652" spans="1:1" ht="12.75" customHeight="1" x14ac:dyDescent="0.2">
      <c r="A652" s="40"/>
    </row>
    <row r="653" spans="1:1" ht="12.75" customHeight="1" x14ac:dyDescent="0.2">
      <c r="A653" s="40"/>
    </row>
    <row r="654" spans="1:1" ht="12.75" customHeight="1" x14ac:dyDescent="0.2">
      <c r="A654" s="40"/>
    </row>
    <row r="655" spans="1:1" ht="12.75" customHeight="1" x14ac:dyDescent="0.2">
      <c r="A655" s="40"/>
    </row>
    <row r="656" spans="1:1" ht="12.75" customHeight="1" x14ac:dyDescent="0.2">
      <c r="A656" s="40"/>
    </row>
    <row r="657" spans="1:1" ht="12.75" customHeight="1" x14ac:dyDescent="0.2">
      <c r="A657" s="40"/>
    </row>
    <row r="658" spans="1:1" ht="12.75" customHeight="1" x14ac:dyDescent="0.2">
      <c r="A658" s="40"/>
    </row>
    <row r="659" spans="1:1" ht="12.75" customHeight="1" x14ac:dyDescent="0.2">
      <c r="A659" s="40"/>
    </row>
    <row r="660" spans="1:1" ht="12.75" customHeight="1" x14ac:dyDescent="0.2">
      <c r="A660" s="40"/>
    </row>
    <row r="661" spans="1:1" ht="12.75" customHeight="1" x14ac:dyDescent="0.2">
      <c r="A661" s="40"/>
    </row>
    <row r="662" spans="1:1" ht="12.75" customHeight="1" x14ac:dyDescent="0.2">
      <c r="A662" s="40"/>
    </row>
    <row r="663" spans="1:1" ht="12.75" customHeight="1" x14ac:dyDescent="0.2">
      <c r="A663" s="40"/>
    </row>
    <row r="664" spans="1:1" ht="12.75" customHeight="1" x14ac:dyDescent="0.2">
      <c r="A664" s="40"/>
    </row>
    <row r="665" spans="1:1" ht="12.75" customHeight="1" x14ac:dyDescent="0.2">
      <c r="A665" s="40"/>
    </row>
    <row r="666" spans="1:1" ht="12.75" customHeight="1" x14ac:dyDescent="0.2">
      <c r="A666" s="40"/>
    </row>
    <row r="667" spans="1:1" ht="12.75" customHeight="1" x14ac:dyDescent="0.2">
      <c r="A667" s="40"/>
    </row>
    <row r="668" spans="1:1" ht="12.75" customHeight="1" x14ac:dyDescent="0.2">
      <c r="A668" s="40"/>
    </row>
    <row r="669" spans="1:1" ht="12.75" customHeight="1" x14ac:dyDescent="0.2">
      <c r="A669" s="40"/>
    </row>
    <row r="670" spans="1:1" ht="12.75" customHeight="1" x14ac:dyDescent="0.2">
      <c r="A670" s="40"/>
    </row>
    <row r="671" spans="1:1" ht="12.75" customHeight="1" x14ac:dyDescent="0.2">
      <c r="A671" s="40"/>
    </row>
    <row r="672" spans="1:1" ht="12.75" customHeight="1" x14ac:dyDescent="0.2">
      <c r="A672" s="40"/>
    </row>
    <row r="673" spans="1:1" ht="12.75" customHeight="1" x14ac:dyDescent="0.2">
      <c r="A673" s="40"/>
    </row>
    <row r="674" spans="1:1" ht="12.75" customHeight="1" x14ac:dyDescent="0.2">
      <c r="A674" s="40"/>
    </row>
    <row r="675" spans="1:1" ht="12.75" customHeight="1" x14ac:dyDescent="0.2">
      <c r="A675" s="40"/>
    </row>
    <row r="676" spans="1:1" ht="12.75" customHeight="1" x14ac:dyDescent="0.2">
      <c r="A676" s="40"/>
    </row>
    <row r="677" spans="1:1" ht="12.75" customHeight="1" x14ac:dyDescent="0.2">
      <c r="A677" s="40"/>
    </row>
    <row r="678" spans="1:1" ht="12.75" customHeight="1" x14ac:dyDescent="0.2">
      <c r="A678" s="40"/>
    </row>
    <row r="679" spans="1:1" ht="12.75" customHeight="1" x14ac:dyDescent="0.2">
      <c r="A679" s="40"/>
    </row>
    <row r="680" spans="1:1" ht="12.75" customHeight="1" x14ac:dyDescent="0.2">
      <c r="A680" s="40"/>
    </row>
    <row r="681" spans="1:1" ht="12.75" customHeight="1" x14ac:dyDescent="0.2">
      <c r="A681" s="40"/>
    </row>
    <row r="682" spans="1:1" ht="12.75" customHeight="1" x14ac:dyDescent="0.2">
      <c r="A682" s="40"/>
    </row>
    <row r="683" spans="1:1" ht="12.75" customHeight="1" x14ac:dyDescent="0.2">
      <c r="A683" s="40"/>
    </row>
    <row r="684" spans="1:1" ht="12.75" customHeight="1" x14ac:dyDescent="0.2">
      <c r="A684" s="40"/>
    </row>
    <row r="685" spans="1:1" ht="12.75" customHeight="1" x14ac:dyDescent="0.2">
      <c r="A685" s="40"/>
    </row>
    <row r="686" spans="1:1" ht="12.75" customHeight="1" x14ac:dyDescent="0.2">
      <c r="A686" s="40"/>
    </row>
    <row r="687" spans="1:1" ht="12.75" customHeight="1" x14ac:dyDescent="0.2">
      <c r="A687" s="40"/>
    </row>
    <row r="688" spans="1:1" ht="12.75" customHeight="1" x14ac:dyDescent="0.2">
      <c r="A688" s="40"/>
    </row>
    <row r="689" spans="1:1" ht="12.75" customHeight="1" x14ac:dyDescent="0.2">
      <c r="A689" s="40"/>
    </row>
    <row r="690" spans="1:1" ht="12.75" customHeight="1" x14ac:dyDescent="0.2">
      <c r="A690" s="40"/>
    </row>
    <row r="691" spans="1:1" ht="12.75" customHeight="1" x14ac:dyDescent="0.2">
      <c r="A691" s="40"/>
    </row>
    <row r="692" spans="1:1" ht="12.75" customHeight="1" x14ac:dyDescent="0.2">
      <c r="A692" s="40"/>
    </row>
    <row r="693" spans="1:1" ht="12.75" customHeight="1" x14ac:dyDescent="0.2">
      <c r="A693" s="40"/>
    </row>
    <row r="694" spans="1:1" ht="12.75" customHeight="1" x14ac:dyDescent="0.2">
      <c r="A694" s="40"/>
    </row>
    <row r="695" spans="1:1" ht="12.75" customHeight="1" x14ac:dyDescent="0.2">
      <c r="A695" s="40"/>
    </row>
    <row r="696" spans="1:1" ht="12.75" customHeight="1" x14ac:dyDescent="0.2">
      <c r="A696" s="40"/>
    </row>
    <row r="697" spans="1:1" ht="12.75" customHeight="1" x14ac:dyDescent="0.2">
      <c r="A697" s="40"/>
    </row>
    <row r="698" spans="1:1" ht="12.75" customHeight="1" x14ac:dyDescent="0.2">
      <c r="A698" s="40"/>
    </row>
    <row r="699" spans="1:1" ht="12.75" customHeight="1" x14ac:dyDescent="0.2">
      <c r="A699" s="40"/>
    </row>
    <row r="700" spans="1:1" ht="12.75" customHeight="1" x14ac:dyDescent="0.2">
      <c r="A700" s="40"/>
    </row>
    <row r="701" spans="1:1" ht="12.75" customHeight="1" x14ac:dyDescent="0.2">
      <c r="A701" s="40"/>
    </row>
    <row r="702" spans="1:1" ht="12.75" customHeight="1" x14ac:dyDescent="0.2">
      <c r="A702" s="40"/>
    </row>
    <row r="703" spans="1:1" ht="12.75" customHeight="1" x14ac:dyDescent="0.2">
      <c r="A703" s="40"/>
    </row>
    <row r="704" spans="1:1" ht="12.75" customHeight="1" x14ac:dyDescent="0.2">
      <c r="A704" s="40"/>
    </row>
    <row r="705" spans="1:1" ht="12.75" customHeight="1" x14ac:dyDescent="0.2">
      <c r="A705" s="40"/>
    </row>
    <row r="706" spans="1:1" ht="12.75" customHeight="1" x14ac:dyDescent="0.2">
      <c r="A706" s="40"/>
    </row>
    <row r="707" spans="1:1" ht="12.75" customHeight="1" x14ac:dyDescent="0.2">
      <c r="A707" s="40"/>
    </row>
    <row r="708" spans="1:1" ht="12.75" customHeight="1" x14ac:dyDescent="0.2">
      <c r="A708" s="40"/>
    </row>
    <row r="709" spans="1:1" ht="12.75" customHeight="1" x14ac:dyDescent="0.2">
      <c r="A709" s="40"/>
    </row>
    <row r="710" spans="1:1" ht="12.75" customHeight="1" x14ac:dyDescent="0.2">
      <c r="A710" s="40"/>
    </row>
    <row r="711" spans="1:1" ht="12.75" customHeight="1" x14ac:dyDescent="0.2">
      <c r="A711" s="40"/>
    </row>
    <row r="712" spans="1:1" ht="12.75" customHeight="1" x14ac:dyDescent="0.2">
      <c r="A712" s="40"/>
    </row>
    <row r="713" spans="1:1" ht="12.75" customHeight="1" x14ac:dyDescent="0.2">
      <c r="A713" s="40"/>
    </row>
    <row r="714" spans="1:1" ht="12.75" customHeight="1" x14ac:dyDescent="0.2">
      <c r="A714" s="40"/>
    </row>
    <row r="715" spans="1:1" ht="12.75" customHeight="1" x14ac:dyDescent="0.2">
      <c r="A715" s="40"/>
    </row>
    <row r="716" spans="1:1" ht="12.75" customHeight="1" x14ac:dyDescent="0.2">
      <c r="A716" s="40"/>
    </row>
    <row r="717" spans="1:1" ht="12.75" customHeight="1" x14ac:dyDescent="0.2">
      <c r="A717" s="40"/>
    </row>
    <row r="718" spans="1:1" ht="12.75" customHeight="1" x14ac:dyDescent="0.2">
      <c r="A718" s="40"/>
    </row>
    <row r="719" spans="1:1" ht="12.75" customHeight="1" x14ac:dyDescent="0.2">
      <c r="A719" s="40"/>
    </row>
    <row r="720" spans="1:1" ht="12.75" customHeight="1" x14ac:dyDescent="0.2">
      <c r="A720" s="40"/>
    </row>
    <row r="721" spans="1:1" ht="12.75" customHeight="1" x14ac:dyDescent="0.2">
      <c r="A721" s="40"/>
    </row>
    <row r="722" spans="1:1" ht="12.75" customHeight="1" x14ac:dyDescent="0.2">
      <c r="A722" s="40"/>
    </row>
    <row r="723" spans="1:1" ht="12.75" customHeight="1" x14ac:dyDescent="0.2">
      <c r="A723" s="40"/>
    </row>
    <row r="724" spans="1:1" ht="12.75" customHeight="1" x14ac:dyDescent="0.2">
      <c r="A724" s="40"/>
    </row>
    <row r="725" spans="1:1" ht="12.75" customHeight="1" x14ac:dyDescent="0.2">
      <c r="A725" s="40"/>
    </row>
    <row r="726" spans="1:1" ht="12.75" customHeight="1" x14ac:dyDescent="0.2">
      <c r="A726" s="40"/>
    </row>
    <row r="727" spans="1:1" ht="12.75" customHeight="1" x14ac:dyDescent="0.2">
      <c r="A727" s="40"/>
    </row>
    <row r="728" spans="1:1" ht="12.75" customHeight="1" x14ac:dyDescent="0.2">
      <c r="A728" s="40"/>
    </row>
    <row r="729" spans="1:1" ht="12.75" customHeight="1" x14ac:dyDescent="0.2">
      <c r="A729" s="40"/>
    </row>
    <row r="730" spans="1:1" ht="12.75" customHeight="1" x14ac:dyDescent="0.2">
      <c r="A730" s="40"/>
    </row>
    <row r="731" spans="1:1" ht="12.75" customHeight="1" x14ac:dyDescent="0.2">
      <c r="A731" s="40"/>
    </row>
    <row r="732" spans="1:1" ht="12.75" customHeight="1" x14ac:dyDescent="0.2">
      <c r="A732" s="40"/>
    </row>
    <row r="733" spans="1:1" ht="12.75" customHeight="1" x14ac:dyDescent="0.2">
      <c r="A733" s="40"/>
    </row>
    <row r="734" spans="1:1" ht="12.75" customHeight="1" x14ac:dyDescent="0.2">
      <c r="A734" s="40"/>
    </row>
    <row r="735" spans="1:1" ht="12.75" customHeight="1" x14ac:dyDescent="0.2">
      <c r="A735" s="40"/>
    </row>
    <row r="736" spans="1:1" ht="12.75" customHeight="1" x14ac:dyDescent="0.2">
      <c r="A736" s="40"/>
    </row>
    <row r="737" spans="1:1" ht="12.75" customHeight="1" x14ac:dyDescent="0.2">
      <c r="A737" s="40"/>
    </row>
    <row r="738" spans="1:1" ht="12.75" customHeight="1" x14ac:dyDescent="0.2">
      <c r="A738" s="40"/>
    </row>
    <row r="739" spans="1:1" ht="12.75" customHeight="1" x14ac:dyDescent="0.2">
      <c r="A739" s="40"/>
    </row>
    <row r="740" spans="1:1" ht="12.75" customHeight="1" x14ac:dyDescent="0.2">
      <c r="A740" s="40"/>
    </row>
    <row r="741" spans="1:1" ht="12.75" customHeight="1" x14ac:dyDescent="0.2">
      <c r="A741" s="40"/>
    </row>
    <row r="742" spans="1:1" ht="12.75" customHeight="1" x14ac:dyDescent="0.2">
      <c r="A742" s="40"/>
    </row>
    <row r="743" spans="1:1" ht="12.75" customHeight="1" x14ac:dyDescent="0.2">
      <c r="A743" s="40"/>
    </row>
    <row r="744" spans="1:1" ht="12.75" customHeight="1" x14ac:dyDescent="0.2">
      <c r="A744" s="40"/>
    </row>
    <row r="745" spans="1:1" ht="12.75" customHeight="1" x14ac:dyDescent="0.2">
      <c r="A745" s="40"/>
    </row>
    <row r="746" spans="1:1" ht="12.75" customHeight="1" x14ac:dyDescent="0.2">
      <c r="A746" s="40"/>
    </row>
    <row r="747" spans="1:1" ht="12.75" customHeight="1" x14ac:dyDescent="0.2">
      <c r="A747" s="40"/>
    </row>
    <row r="748" spans="1:1" ht="12.75" customHeight="1" x14ac:dyDescent="0.2">
      <c r="A748" s="40"/>
    </row>
    <row r="749" spans="1:1" ht="12.75" customHeight="1" x14ac:dyDescent="0.2">
      <c r="A749" s="40"/>
    </row>
    <row r="750" spans="1:1" ht="12.75" customHeight="1" x14ac:dyDescent="0.2">
      <c r="A750" s="40"/>
    </row>
    <row r="751" spans="1:1" ht="12.75" customHeight="1" x14ac:dyDescent="0.2">
      <c r="A751" s="40"/>
    </row>
    <row r="752" spans="1:1" ht="12.75" customHeight="1" x14ac:dyDescent="0.2">
      <c r="A752" s="40"/>
    </row>
    <row r="753" spans="1:1" ht="12.75" customHeight="1" x14ac:dyDescent="0.2">
      <c r="A753" s="40"/>
    </row>
    <row r="754" spans="1:1" ht="12.75" customHeight="1" x14ac:dyDescent="0.2">
      <c r="A754" s="40"/>
    </row>
    <row r="755" spans="1:1" ht="12.75" customHeight="1" x14ac:dyDescent="0.2">
      <c r="A755" s="40"/>
    </row>
    <row r="756" spans="1:1" ht="12.75" customHeight="1" x14ac:dyDescent="0.2">
      <c r="A756" s="40"/>
    </row>
    <row r="757" spans="1:1" ht="12.75" customHeight="1" x14ac:dyDescent="0.2">
      <c r="A757" s="40"/>
    </row>
    <row r="758" spans="1:1" ht="12.75" customHeight="1" x14ac:dyDescent="0.2">
      <c r="A758" s="40"/>
    </row>
    <row r="759" spans="1:1" ht="12.75" customHeight="1" x14ac:dyDescent="0.2">
      <c r="A759" s="40"/>
    </row>
    <row r="760" spans="1:1" ht="12.75" customHeight="1" x14ac:dyDescent="0.2">
      <c r="A760" s="40"/>
    </row>
    <row r="761" spans="1:1" ht="12.75" customHeight="1" x14ac:dyDescent="0.2">
      <c r="A761" s="40"/>
    </row>
    <row r="762" spans="1:1" ht="12.75" customHeight="1" x14ac:dyDescent="0.2">
      <c r="A762" s="40"/>
    </row>
    <row r="763" spans="1:1" ht="12.75" customHeight="1" x14ac:dyDescent="0.2">
      <c r="A763" s="40"/>
    </row>
    <row r="764" spans="1:1" ht="12.75" customHeight="1" x14ac:dyDescent="0.2">
      <c r="A764" s="40"/>
    </row>
    <row r="765" spans="1:1" ht="12.75" customHeight="1" x14ac:dyDescent="0.2">
      <c r="A765" s="40"/>
    </row>
    <row r="766" spans="1:1" ht="12.75" customHeight="1" x14ac:dyDescent="0.2">
      <c r="A766" s="40"/>
    </row>
    <row r="767" spans="1:1" ht="12.75" customHeight="1" x14ac:dyDescent="0.2">
      <c r="A767" s="40"/>
    </row>
    <row r="768" spans="1:1" ht="12.75" customHeight="1" x14ac:dyDescent="0.2">
      <c r="A768" s="40"/>
    </row>
    <row r="769" spans="1:1" ht="12.75" customHeight="1" x14ac:dyDescent="0.2">
      <c r="A769" s="40"/>
    </row>
    <row r="770" spans="1:1" ht="12.75" customHeight="1" x14ac:dyDescent="0.2">
      <c r="A770" s="40"/>
    </row>
    <row r="771" spans="1:1" ht="12.75" customHeight="1" x14ac:dyDescent="0.2">
      <c r="A771" s="40"/>
    </row>
    <row r="772" spans="1:1" ht="12.75" customHeight="1" x14ac:dyDescent="0.2">
      <c r="A772" s="40"/>
    </row>
    <row r="773" spans="1:1" ht="12.75" customHeight="1" x14ac:dyDescent="0.2">
      <c r="A773" s="40"/>
    </row>
    <row r="774" spans="1:1" ht="12.75" customHeight="1" x14ac:dyDescent="0.2">
      <c r="A774" s="40"/>
    </row>
    <row r="775" spans="1:1" ht="12.75" customHeight="1" x14ac:dyDescent="0.2">
      <c r="A775" s="40"/>
    </row>
    <row r="776" spans="1:1" ht="12.75" customHeight="1" x14ac:dyDescent="0.2">
      <c r="A776" s="40"/>
    </row>
    <row r="777" spans="1:1" ht="12.75" customHeight="1" x14ac:dyDescent="0.2">
      <c r="A777" s="40"/>
    </row>
    <row r="778" spans="1:1" ht="12.75" customHeight="1" x14ac:dyDescent="0.2">
      <c r="A778" s="40"/>
    </row>
    <row r="779" spans="1:1" ht="12.75" customHeight="1" x14ac:dyDescent="0.2">
      <c r="A779" s="40"/>
    </row>
    <row r="780" spans="1:1" ht="12.75" customHeight="1" x14ac:dyDescent="0.2">
      <c r="A780" s="40"/>
    </row>
    <row r="781" spans="1:1" ht="12.75" customHeight="1" x14ac:dyDescent="0.2">
      <c r="A781" s="40"/>
    </row>
    <row r="782" spans="1:1" ht="12.75" customHeight="1" x14ac:dyDescent="0.2">
      <c r="A782" s="40"/>
    </row>
    <row r="783" spans="1:1" ht="12.75" customHeight="1" x14ac:dyDescent="0.2">
      <c r="A783" s="40"/>
    </row>
    <row r="784" spans="1:1" ht="12.75" customHeight="1" x14ac:dyDescent="0.2">
      <c r="A784" s="40"/>
    </row>
    <row r="785" spans="1:1" ht="12.75" customHeight="1" x14ac:dyDescent="0.2">
      <c r="A785" s="40"/>
    </row>
    <row r="786" spans="1:1" ht="12.75" customHeight="1" x14ac:dyDescent="0.2">
      <c r="A786" s="40"/>
    </row>
    <row r="787" spans="1:1" ht="12.75" customHeight="1" x14ac:dyDescent="0.2">
      <c r="A787" s="40"/>
    </row>
    <row r="788" spans="1:1" ht="12.75" customHeight="1" x14ac:dyDescent="0.2">
      <c r="A788" s="40"/>
    </row>
    <row r="789" spans="1:1" ht="12.75" customHeight="1" x14ac:dyDescent="0.2">
      <c r="A789" s="40"/>
    </row>
    <row r="790" spans="1:1" ht="12.75" customHeight="1" x14ac:dyDescent="0.2">
      <c r="A790" s="40"/>
    </row>
    <row r="791" spans="1:1" ht="12.75" customHeight="1" x14ac:dyDescent="0.2">
      <c r="A791" s="40"/>
    </row>
    <row r="792" spans="1:1" ht="12.75" customHeight="1" x14ac:dyDescent="0.2">
      <c r="A792" s="40"/>
    </row>
    <row r="793" spans="1:1" ht="12.75" customHeight="1" x14ac:dyDescent="0.2">
      <c r="A793" s="40"/>
    </row>
    <row r="794" spans="1:1" ht="12.75" customHeight="1" x14ac:dyDescent="0.2">
      <c r="A794" s="40"/>
    </row>
    <row r="795" spans="1:1" ht="12.75" customHeight="1" x14ac:dyDescent="0.2">
      <c r="A795" s="40"/>
    </row>
    <row r="796" spans="1:1" ht="12.75" customHeight="1" x14ac:dyDescent="0.2">
      <c r="A796" s="40"/>
    </row>
    <row r="797" spans="1:1" ht="12.75" customHeight="1" x14ac:dyDescent="0.2">
      <c r="A797" s="40"/>
    </row>
    <row r="798" spans="1:1" ht="12.75" customHeight="1" x14ac:dyDescent="0.2">
      <c r="A798" s="40"/>
    </row>
    <row r="799" spans="1:1" ht="12.75" customHeight="1" x14ac:dyDescent="0.2">
      <c r="A799" s="40"/>
    </row>
    <row r="800" spans="1:1" ht="12.75" customHeight="1" x14ac:dyDescent="0.2">
      <c r="A800" s="40"/>
    </row>
    <row r="801" spans="1:1" ht="12.75" customHeight="1" x14ac:dyDescent="0.2">
      <c r="A801" s="40"/>
    </row>
    <row r="802" spans="1:1" ht="12.75" customHeight="1" x14ac:dyDescent="0.2">
      <c r="A802" s="40"/>
    </row>
    <row r="803" spans="1:1" ht="12.75" customHeight="1" x14ac:dyDescent="0.2">
      <c r="A803" s="40"/>
    </row>
    <row r="804" spans="1:1" ht="12.75" customHeight="1" x14ac:dyDescent="0.2">
      <c r="A804" s="40"/>
    </row>
    <row r="805" spans="1:1" ht="12.75" customHeight="1" x14ac:dyDescent="0.2">
      <c r="A805" s="40"/>
    </row>
    <row r="806" spans="1:1" ht="12.75" customHeight="1" x14ac:dyDescent="0.2">
      <c r="A806" s="40"/>
    </row>
    <row r="807" spans="1:1" ht="12.75" customHeight="1" x14ac:dyDescent="0.2">
      <c r="A807" s="40"/>
    </row>
    <row r="808" spans="1:1" ht="12.75" customHeight="1" x14ac:dyDescent="0.2">
      <c r="A808" s="40"/>
    </row>
    <row r="809" spans="1:1" ht="12.75" customHeight="1" x14ac:dyDescent="0.2">
      <c r="A809" s="40"/>
    </row>
    <row r="810" spans="1:1" ht="12.75" customHeight="1" x14ac:dyDescent="0.2">
      <c r="A810" s="40"/>
    </row>
    <row r="811" spans="1:1" ht="12.75" customHeight="1" x14ac:dyDescent="0.2">
      <c r="A811" s="40"/>
    </row>
    <row r="812" spans="1:1" ht="12.75" customHeight="1" x14ac:dyDescent="0.2">
      <c r="A812" s="40"/>
    </row>
    <row r="813" spans="1:1" ht="12.75" customHeight="1" x14ac:dyDescent="0.2">
      <c r="A813" s="40"/>
    </row>
    <row r="814" spans="1:1" ht="12.75" customHeight="1" x14ac:dyDescent="0.2">
      <c r="A814" s="40"/>
    </row>
    <row r="815" spans="1:1" ht="12.75" customHeight="1" x14ac:dyDescent="0.2">
      <c r="A815" s="40"/>
    </row>
    <row r="816" spans="1:1" ht="12.75" customHeight="1" x14ac:dyDescent="0.2">
      <c r="A816" s="40"/>
    </row>
    <row r="817" spans="1:1" ht="12.75" customHeight="1" x14ac:dyDescent="0.2">
      <c r="A817" s="40"/>
    </row>
    <row r="818" spans="1:1" ht="12.75" customHeight="1" x14ac:dyDescent="0.2">
      <c r="A818" s="40"/>
    </row>
    <row r="819" spans="1:1" ht="12.75" customHeight="1" x14ac:dyDescent="0.2">
      <c r="A819" s="40"/>
    </row>
    <row r="820" spans="1:1" ht="12.75" customHeight="1" x14ac:dyDescent="0.2">
      <c r="A820" s="40"/>
    </row>
    <row r="821" spans="1:1" ht="12.75" customHeight="1" x14ac:dyDescent="0.2">
      <c r="A821" s="40"/>
    </row>
    <row r="822" spans="1:1" ht="12.75" customHeight="1" x14ac:dyDescent="0.2">
      <c r="A822" s="40"/>
    </row>
    <row r="823" spans="1:1" ht="12.75" customHeight="1" x14ac:dyDescent="0.2">
      <c r="A823" s="40"/>
    </row>
    <row r="824" spans="1:1" ht="12.75" customHeight="1" x14ac:dyDescent="0.2">
      <c r="A824" s="40"/>
    </row>
    <row r="825" spans="1:1" ht="12.75" customHeight="1" x14ac:dyDescent="0.2">
      <c r="A825" s="40"/>
    </row>
    <row r="826" spans="1:1" ht="12.75" customHeight="1" x14ac:dyDescent="0.2">
      <c r="A826" s="40"/>
    </row>
    <row r="827" spans="1:1" ht="12.75" customHeight="1" x14ac:dyDescent="0.2">
      <c r="A827" s="40"/>
    </row>
    <row r="828" spans="1:1" ht="12.75" customHeight="1" x14ac:dyDescent="0.2">
      <c r="A828" s="40"/>
    </row>
    <row r="829" spans="1:1" ht="12.75" customHeight="1" x14ac:dyDescent="0.2">
      <c r="A829" s="40"/>
    </row>
    <row r="830" spans="1:1" ht="12.75" customHeight="1" x14ac:dyDescent="0.2">
      <c r="A830" s="40"/>
    </row>
    <row r="831" spans="1:1" ht="12.75" customHeight="1" x14ac:dyDescent="0.2">
      <c r="A831" s="40"/>
    </row>
    <row r="832" spans="1:1" ht="12.75" customHeight="1" x14ac:dyDescent="0.2">
      <c r="A832" s="40"/>
    </row>
    <row r="833" spans="1:1" ht="12.75" customHeight="1" x14ac:dyDescent="0.2">
      <c r="A833" s="40"/>
    </row>
    <row r="834" spans="1:1" ht="12.75" customHeight="1" x14ac:dyDescent="0.2">
      <c r="A834" s="40"/>
    </row>
    <row r="835" spans="1:1" ht="12.75" customHeight="1" x14ac:dyDescent="0.2">
      <c r="A835" s="40"/>
    </row>
    <row r="836" spans="1:1" ht="12.75" customHeight="1" x14ac:dyDescent="0.2">
      <c r="A836" s="40"/>
    </row>
    <row r="837" spans="1:1" ht="12.75" customHeight="1" x14ac:dyDescent="0.2">
      <c r="A837" s="40"/>
    </row>
    <row r="838" spans="1:1" ht="12.75" customHeight="1" x14ac:dyDescent="0.2">
      <c r="A838" s="40"/>
    </row>
    <row r="839" spans="1:1" ht="12.75" customHeight="1" x14ac:dyDescent="0.2">
      <c r="A839" s="40"/>
    </row>
    <row r="840" spans="1:1" ht="12.75" customHeight="1" x14ac:dyDescent="0.2">
      <c r="A840" s="40"/>
    </row>
    <row r="841" spans="1:1" ht="12.75" customHeight="1" x14ac:dyDescent="0.2">
      <c r="A841" s="40"/>
    </row>
    <row r="842" spans="1:1" ht="12.75" customHeight="1" x14ac:dyDescent="0.2">
      <c r="A842" s="40"/>
    </row>
    <row r="843" spans="1:1" ht="12.75" customHeight="1" x14ac:dyDescent="0.2">
      <c r="A843" s="40"/>
    </row>
    <row r="844" spans="1:1" ht="12.75" customHeight="1" x14ac:dyDescent="0.2">
      <c r="A844" s="40"/>
    </row>
    <row r="845" spans="1:1" ht="12.75" customHeight="1" x14ac:dyDescent="0.2">
      <c r="A845" s="40"/>
    </row>
    <row r="846" spans="1:1" ht="12.75" customHeight="1" x14ac:dyDescent="0.2">
      <c r="A846" s="40"/>
    </row>
    <row r="847" spans="1:1" ht="12.75" customHeight="1" x14ac:dyDescent="0.2">
      <c r="A847" s="40"/>
    </row>
    <row r="848" spans="1:1" ht="12.75" customHeight="1" x14ac:dyDescent="0.2">
      <c r="A848" s="40"/>
    </row>
    <row r="849" spans="1:1" ht="12.75" customHeight="1" x14ac:dyDescent="0.2">
      <c r="A849" s="40"/>
    </row>
    <row r="850" spans="1:1" ht="12.75" customHeight="1" x14ac:dyDescent="0.2">
      <c r="A850" s="40"/>
    </row>
    <row r="851" spans="1:1" ht="12.75" customHeight="1" x14ac:dyDescent="0.2">
      <c r="A851" s="40"/>
    </row>
    <row r="852" spans="1:1" ht="12.75" customHeight="1" x14ac:dyDescent="0.2">
      <c r="A852" s="40"/>
    </row>
    <row r="853" spans="1:1" ht="12.75" customHeight="1" x14ac:dyDescent="0.2">
      <c r="A853" s="40"/>
    </row>
    <row r="854" spans="1:1" ht="12.75" customHeight="1" x14ac:dyDescent="0.2">
      <c r="A854" s="40"/>
    </row>
    <row r="855" spans="1:1" ht="12.75" customHeight="1" x14ac:dyDescent="0.2">
      <c r="A855" s="40"/>
    </row>
    <row r="856" spans="1:1" ht="12.75" customHeight="1" x14ac:dyDescent="0.2">
      <c r="A856" s="40"/>
    </row>
    <row r="857" spans="1:1" ht="12.75" customHeight="1" x14ac:dyDescent="0.2">
      <c r="A857" s="40"/>
    </row>
    <row r="858" spans="1:1" ht="12.75" customHeight="1" x14ac:dyDescent="0.2">
      <c r="A858" s="40"/>
    </row>
    <row r="859" spans="1:1" ht="12.75" customHeight="1" x14ac:dyDescent="0.2">
      <c r="A859" s="40"/>
    </row>
    <row r="860" spans="1:1" ht="12.75" customHeight="1" x14ac:dyDescent="0.2">
      <c r="A860" s="40"/>
    </row>
    <row r="861" spans="1:1" ht="12.75" customHeight="1" x14ac:dyDescent="0.2">
      <c r="A861" s="40"/>
    </row>
    <row r="862" spans="1:1" ht="12.75" customHeight="1" x14ac:dyDescent="0.2">
      <c r="A862" s="40"/>
    </row>
    <row r="863" spans="1:1" ht="12.75" customHeight="1" x14ac:dyDescent="0.2">
      <c r="A863" s="40"/>
    </row>
    <row r="864" spans="1:1" ht="12.75" customHeight="1" x14ac:dyDescent="0.2">
      <c r="A864" s="40"/>
    </row>
    <row r="865" spans="1:1" ht="12.75" customHeight="1" x14ac:dyDescent="0.2">
      <c r="A865" s="40"/>
    </row>
    <row r="866" spans="1:1" ht="12.75" customHeight="1" x14ac:dyDescent="0.2">
      <c r="A866" s="40"/>
    </row>
    <row r="867" spans="1:1" ht="12.75" customHeight="1" x14ac:dyDescent="0.2">
      <c r="A867" s="40"/>
    </row>
    <row r="868" spans="1:1" ht="12.75" customHeight="1" x14ac:dyDescent="0.2">
      <c r="A868" s="40"/>
    </row>
    <row r="869" spans="1:1" ht="12.75" customHeight="1" x14ac:dyDescent="0.2">
      <c r="A869" s="40"/>
    </row>
    <row r="870" spans="1:1" ht="12.75" customHeight="1" x14ac:dyDescent="0.2">
      <c r="A870" s="40"/>
    </row>
    <row r="871" spans="1:1" ht="12.75" customHeight="1" x14ac:dyDescent="0.2">
      <c r="A871" s="40"/>
    </row>
    <row r="872" spans="1:1" ht="12.75" customHeight="1" x14ac:dyDescent="0.2">
      <c r="A872" s="40"/>
    </row>
    <row r="873" spans="1:1" ht="12.75" customHeight="1" x14ac:dyDescent="0.2">
      <c r="A873" s="40"/>
    </row>
    <row r="874" spans="1:1" ht="12.75" customHeight="1" x14ac:dyDescent="0.2">
      <c r="A874" s="40"/>
    </row>
    <row r="875" spans="1:1" ht="12.75" customHeight="1" x14ac:dyDescent="0.2">
      <c r="A875" s="40"/>
    </row>
    <row r="876" spans="1:1" ht="12.75" customHeight="1" x14ac:dyDescent="0.2">
      <c r="A876" s="40"/>
    </row>
    <row r="877" spans="1:1" ht="12.75" customHeight="1" x14ac:dyDescent="0.2">
      <c r="A877" s="40"/>
    </row>
    <row r="878" spans="1:1" ht="12.75" customHeight="1" x14ac:dyDescent="0.2">
      <c r="A878" s="40"/>
    </row>
    <row r="879" spans="1:1" ht="12.75" customHeight="1" x14ac:dyDescent="0.2">
      <c r="A879" s="40"/>
    </row>
    <row r="880" spans="1:1" ht="12.75" customHeight="1" x14ac:dyDescent="0.2">
      <c r="A880" s="40"/>
    </row>
    <row r="881" spans="1:1" ht="12.75" customHeight="1" x14ac:dyDescent="0.2">
      <c r="A881" s="40"/>
    </row>
    <row r="882" spans="1:1" ht="12.75" customHeight="1" x14ac:dyDescent="0.2">
      <c r="A882" s="40"/>
    </row>
    <row r="883" spans="1:1" ht="12.75" customHeight="1" x14ac:dyDescent="0.2">
      <c r="A883" s="40"/>
    </row>
    <row r="884" spans="1:1" ht="12.75" customHeight="1" x14ac:dyDescent="0.2">
      <c r="A884" s="40"/>
    </row>
    <row r="885" spans="1:1" ht="12.75" customHeight="1" x14ac:dyDescent="0.2">
      <c r="A885" s="40"/>
    </row>
    <row r="886" spans="1:1" ht="12.75" customHeight="1" x14ac:dyDescent="0.2">
      <c r="A886" s="40"/>
    </row>
    <row r="887" spans="1:1" ht="12.75" customHeight="1" x14ac:dyDescent="0.2">
      <c r="A887" s="40"/>
    </row>
    <row r="888" spans="1:1" ht="12.75" customHeight="1" x14ac:dyDescent="0.2">
      <c r="A888" s="40"/>
    </row>
    <row r="889" spans="1:1" ht="12.75" customHeight="1" x14ac:dyDescent="0.2">
      <c r="A889" s="40"/>
    </row>
    <row r="890" spans="1:1" ht="12.75" customHeight="1" x14ac:dyDescent="0.2">
      <c r="A890" s="40"/>
    </row>
    <row r="891" spans="1:1" ht="12.75" customHeight="1" x14ac:dyDescent="0.2">
      <c r="A891" s="40"/>
    </row>
    <row r="892" spans="1:1" ht="12.75" customHeight="1" x14ac:dyDescent="0.2">
      <c r="A892" s="40"/>
    </row>
    <row r="893" spans="1:1" ht="12.75" customHeight="1" x14ac:dyDescent="0.2">
      <c r="A893" s="40"/>
    </row>
    <row r="894" spans="1:1" ht="12.75" customHeight="1" x14ac:dyDescent="0.2">
      <c r="A894" s="40"/>
    </row>
    <row r="895" spans="1:1" ht="12.75" customHeight="1" x14ac:dyDescent="0.2">
      <c r="A895" s="40"/>
    </row>
    <row r="896" spans="1:1" ht="12.75" customHeight="1" x14ac:dyDescent="0.2">
      <c r="A896" s="40"/>
    </row>
    <row r="897" spans="1:1" ht="12.75" customHeight="1" x14ac:dyDescent="0.2">
      <c r="A897" s="40"/>
    </row>
    <row r="898" spans="1:1" ht="12.75" customHeight="1" x14ac:dyDescent="0.2">
      <c r="A898" s="40"/>
    </row>
    <row r="899" spans="1:1" ht="12.75" customHeight="1" x14ac:dyDescent="0.2">
      <c r="A899" s="40"/>
    </row>
    <row r="900" spans="1:1" ht="12.75" customHeight="1" x14ac:dyDescent="0.2">
      <c r="A900" s="40"/>
    </row>
    <row r="901" spans="1:1" ht="12.75" customHeight="1" x14ac:dyDescent="0.2">
      <c r="A901" s="40"/>
    </row>
    <row r="902" spans="1:1" ht="12.75" customHeight="1" x14ac:dyDescent="0.2">
      <c r="A902" s="40"/>
    </row>
    <row r="903" spans="1:1" ht="12.75" customHeight="1" x14ac:dyDescent="0.2">
      <c r="A903" s="40"/>
    </row>
    <row r="904" spans="1:1" ht="12.75" customHeight="1" x14ac:dyDescent="0.2">
      <c r="A904" s="40"/>
    </row>
    <row r="905" spans="1:1" ht="12.75" customHeight="1" x14ac:dyDescent="0.2">
      <c r="A905" s="40"/>
    </row>
    <row r="906" spans="1:1" ht="12.75" customHeight="1" x14ac:dyDescent="0.2">
      <c r="A906" s="40"/>
    </row>
    <row r="907" spans="1:1" ht="12.75" customHeight="1" x14ac:dyDescent="0.2">
      <c r="A907" s="40"/>
    </row>
    <row r="908" spans="1:1" ht="12.75" customHeight="1" x14ac:dyDescent="0.2">
      <c r="A908" s="40"/>
    </row>
    <row r="909" spans="1:1" ht="12.75" customHeight="1" x14ac:dyDescent="0.2">
      <c r="A909" s="40"/>
    </row>
    <row r="910" spans="1:1" ht="12.75" customHeight="1" x14ac:dyDescent="0.2">
      <c r="A910" s="40"/>
    </row>
    <row r="911" spans="1:1" ht="12.75" customHeight="1" x14ac:dyDescent="0.2">
      <c r="A911" s="40"/>
    </row>
    <row r="912" spans="1:1" ht="12.75" customHeight="1" x14ac:dyDescent="0.2">
      <c r="A912" s="40"/>
    </row>
    <row r="913" spans="1:1" ht="12.75" customHeight="1" x14ac:dyDescent="0.2">
      <c r="A913" s="40"/>
    </row>
    <row r="914" spans="1:1" ht="12.75" customHeight="1" x14ac:dyDescent="0.2">
      <c r="A914" s="40"/>
    </row>
    <row r="915" spans="1:1" ht="12.75" customHeight="1" x14ac:dyDescent="0.2">
      <c r="A915" s="40"/>
    </row>
    <row r="916" spans="1:1" ht="12.75" customHeight="1" x14ac:dyDescent="0.2">
      <c r="A916" s="40"/>
    </row>
    <row r="917" spans="1:1" ht="12.75" customHeight="1" x14ac:dyDescent="0.2">
      <c r="A917" s="40"/>
    </row>
    <row r="918" spans="1:1" ht="12.75" customHeight="1" x14ac:dyDescent="0.2">
      <c r="A918" s="40"/>
    </row>
    <row r="919" spans="1:1" ht="12.75" customHeight="1" x14ac:dyDescent="0.2">
      <c r="A919" s="40"/>
    </row>
    <row r="920" spans="1:1" ht="12.75" customHeight="1" x14ac:dyDescent="0.2">
      <c r="A920" s="40"/>
    </row>
    <row r="921" spans="1:1" ht="12.75" customHeight="1" x14ac:dyDescent="0.2">
      <c r="A921" s="40"/>
    </row>
    <row r="922" spans="1:1" ht="12.75" customHeight="1" x14ac:dyDescent="0.2">
      <c r="A922" s="40"/>
    </row>
    <row r="923" spans="1:1" ht="12.75" customHeight="1" x14ac:dyDescent="0.2">
      <c r="A923" s="40"/>
    </row>
    <row r="924" spans="1:1" ht="12.75" customHeight="1" x14ac:dyDescent="0.2">
      <c r="A924" s="40"/>
    </row>
    <row r="925" spans="1:1" ht="12.75" customHeight="1" x14ac:dyDescent="0.2">
      <c r="A925" s="40"/>
    </row>
    <row r="926" spans="1:1" ht="12.75" customHeight="1" x14ac:dyDescent="0.2">
      <c r="A926" s="40"/>
    </row>
    <row r="927" spans="1:1" ht="12.75" customHeight="1" x14ac:dyDescent="0.2">
      <c r="A927" s="40"/>
    </row>
    <row r="928" spans="1:1" ht="12.75" customHeight="1" x14ac:dyDescent="0.2">
      <c r="A928" s="40"/>
    </row>
    <row r="929" spans="1:1" ht="12.75" customHeight="1" x14ac:dyDescent="0.2">
      <c r="A929" s="40"/>
    </row>
    <row r="930" spans="1:1" ht="12.75" customHeight="1" x14ac:dyDescent="0.2">
      <c r="A930" s="40"/>
    </row>
    <row r="931" spans="1:1" ht="12.75" customHeight="1" x14ac:dyDescent="0.2">
      <c r="A931" s="40"/>
    </row>
    <row r="932" spans="1:1" ht="12.75" customHeight="1" x14ac:dyDescent="0.2">
      <c r="A932" s="40"/>
    </row>
    <row r="933" spans="1:1" ht="12.75" customHeight="1" x14ac:dyDescent="0.2">
      <c r="A933" s="40"/>
    </row>
    <row r="934" spans="1:1" ht="12.75" customHeight="1" x14ac:dyDescent="0.2">
      <c r="A934" s="40"/>
    </row>
    <row r="935" spans="1:1" ht="12.75" customHeight="1" x14ac:dyDescent="0.2">
      <c r="A935" s="40"/>
    </row>
    <row r="936" spans="1:1" ht="12.75" customHeight="1" x14ac:dyDescent="0.2">
      <c r="A936" s="40"/>
    </row>
    <row r="937" spans="1:1" ht="12.75" customHeight="1" x14ac:dyDescent="0.2">
      <c r="A937" s="40"/>
    </row>
    <row r="938" spans="1:1" ht="12.75" customHeight="1" x14ac:dyDescent="0.2">
      <c r="A938" s="40"/>
    </row>
    <row r="939" spans="1:1" ht="12.75" customHeight="1" x14ac:dyDescent="0.2">
      <c r="A939" s="40"/>
    </row>
    <row r="940" spans="1:1" ht="12.75" customHeight="1" x14ac:dyDescent="0.2">
      <c r="A940" s="40"/>
    </row>
    <row r="941" spans="1:1" ht="12.75" customHeight="1" x14ac:dyDescent="0.2">
      <c r="A941" s="40"/>
    </row>
    <row r="942" spans="1:1" ht="12.75" customHeight="1" x14ac:dyDescent="0.2">
      <c r="A942" s="40"/>
    </row>
    <row r="943" spans="1:1" ht="12.75" customHeight="1" x14ac:dyDescent="0.2">
      <c r="A943" s="40"/>
    </row>
    <row r="944" spans="1:1" ht="12.75" customHeight="1" x14ac:dyDescent="0.2">
      <c r="A944" s="40"/>
    </row>
    <row r="945" spans="1:1" ht="12.75" customHeight="1" x14ac:dyDescent="0.2">
      <c r="A945" s="40"/>
    </row>
    <row r="946" spans="1:1" ht="12.75" customHeight="1" x14ac:dyDescent="0.2">
      <c r="A946" s="40"/>
    </row>
    <row r="947" spans="1:1" ht="12.75" customHeight="1" x14ac:dyDescent="0.2">
      <c r="A947" s="40"/>
    </row>
    <row r="948" spans="1:1" ht="12.75" customHeight="1" x14ac:dyDescent="0.2">
      <c r="A948" s="40"/>
    </row>
    <row r="949" spans="1:1" ht="12.75" customHeight="1" x14ac:dyDescent="0.2">
      <c r="A949" s="40"/>
    </row>
    <row r="950" spans="1:1" ht="12.75" customHeight="1" x14ac:dyDescent="0.2">
      <c r="A950" s="40"/>
    </row>
    <row r="951" spans="1:1" ht="12.75" customHeight="1" x14ac:dyDescent="0.2">
      <c r="A951" s="40"/>
    </row>
    <row r="952" spans="1:1" ht="12.75" customHeight="1" x14ac:dyDescent="0.2">
      <c r="A952" s="40"/>
    </row>
    <row r="953" spans="1:1" ht="12.75" customHeight="1" x14ac:dyDescent="0.2">
      <c r="A953" s="40"/>
    </row>
    <row r="954" spans="1:1" ht="12.75" customHeight="1" x14ac:dyDescent="0.2">
      <c r="A954" s="40"/>
    </row>
    <row r="955" spans="1:1" ht="12.75" customHeight="1" x14ac:dyDescent="0.2">
      <c r="A955" s="40"/>
    </row>
    <row r="956" spans="1:1" ht="12.75" customHeight="1" x14ac:dyDescent="0.2">
      <c r="A956" s="40"/>
    </row>
    <row r="957" spans="1:1" ht="12.75" customHeight="1" x14ac:dyDescent="0.2">
      <c r="A957" s="40"/>
    </row>
    <row r="958" spans="1:1" ht="12.75" customHeight="1" x14ac:dyDescent="0.2">
      <c r="A958" s="40"/>
    </row>
    <row r="959" spans="1:1" ht="12.75" customHeight="1" x14ac:dyDescent="0.2">
      <c r="A959" s="40"/>
    </row>
    <row r="960" spans="1:1" ht="12.75" customHeight="1" x14ac:dyDescent="0.2">
      <c r="A960" s="40"/>
    </row>
    <row r="961" spans="1:1" ht="12.75" customHeight="1" x14ac:dyDescent="0.2">
      <c r="A961" s="40"/>
    </row>
    <row r="962" spans="1:1" ht="12.75" customHeight="1" x14ac:dyDescent="0.2">
      <c r="A962" s="40"/>
    </row>
    <row r="963" spans="1:1" ht="12.75" customHeight="1" x14ac:dyDescent="0.2">
      <c r="A963" s="40"/>
    </row>
    <row r="964" spans="1:1" ht="12.75" customHeight="1" x14ac:dyDescent="0.2">
      <c r="A964" s="40"/>
    </row>
    <row r="965" spans="1:1" ht="12.75" customHeight="1" x14ac:dyDescent="0.2">
      <c r="A965" s="40"/>
    </row>
    <row r="966" spans="1:1" ht="12.75" customHeight="1" x14ac:dyDescent="0.2">
      <c r="A966" s="40"/>
    </row>
    <row r="967" spans="1:1" ht="12.75" customHeight="1" x14ac:dyDescent="0.2">
      <c r="A967" s="40"/>
    </row>
    <row r="968" spans="1:1" ht="12.75" customHeight="1" x14ac:dyDescent="0.2">
      <c r="A968" s="40"/>
    </row>
    <row r="969" spans="1:1" ht="12.75" customHeight="1" x14ac:dyDescent="0.2">
      <c r="A969" s="40"/>
    </row>
    <row r="970" spans="1:1" ht="12.75" customHeight="1" x14ac:dyDescent="0.2">
      <c r="A970" s="40"/>
    </row>
    <row r="971" spans="1:1" ht="12.75" customHeight="1" x14ac:dyDescent="0.2">
      <c r="A971" s="40"/>
    </row>
    <row r="972" spans="1:1" ht="12.75" customHeight="1" x14ac:dyDescent="0.2">
      <c r="A972" s="40"/>
    </row>
    <row r="973" spans="1:1" ht="12.75" customHeight="1" x14ac:dyDescent="0.2">
      <c r="A973" s="40"/>
    </row>
    <row r="974" spans="1:1" ht="12.75" customHeight="1" x14ac:dyDescent="0.2">
      <c r="A974" s="40"/>
    </row>
    <row r="975" spans="1:1" ht="12.75" customHeight="1" x14ac:dyDescent="0.2">
      <c r="A975" s="40"/>
    </row>
    <row r="976" spans="1:1" ht="12.75" customHeight="1" x14ac:dyDescent="0.2">
      <c r="A976" s="40"/>
    </row>
    <row r="977" spans="1:1" ht="12.75" customHeight="1" x14ac:dyDescent="0.2">
      <c r="A977" s="40"/>
    </row>
    <row r="978" spans="1:1" ht="12.75" customHeight="1" x14ac:dyDescent="0.2">
      <c r="A978" s="40"/>
    </row>
    <row r="979" spans="1:1" ht="12.75" customHeight="1" x14ac:dyDescent="0.2">
      <c r="A979" s="40"/>
    </row>
    <row r="980" spans="1:1" ht="12.75" customHeight="1" x14ac:dyDescent="0.2">
      <c r="A980" s="40"/>
    </row>
    <row r="981" spans="1:1" ht="12.75" customHeight="1" x14ac:dyDescent="0.2">
      <c r="A981" s="40"/>
    </row>
    <row r="982" spans="1:1" ht="12.75" customHeight="1" x14ac:dyDescent="0.2">
      <c r="A982" s="40"/>
    </row>
    <row r="983" spans="1:1" ht="12.75" customHeight="1" x14ac:dyDescent="0.2">
      <c r="A983" s="40"/>
    </row>
    <row r="984" spans="1:1" ht="12.75" customHeight="1" x14ac:dyDescent="0.2">
      <c r="A984" s="40"/>
    </row>
    <row r="985" spans="1:1" ht="12.75" customHeight="1" x14ac:dyDescent="0.2">
      <c r="A985" s="40"/>
    </row>
    <row r="986" spans="1:1" ht="12.75" customHeight="1" x14ac:dyDescent="0.2">
      <c r="A986" s="40"/>
    </row>
    <row r="987" spans="1:1" ht="12.75" customHeight="1" x14ac:dyDescent="0.2">
      <c r="A987" s="40"/>
    </row>
    <row r="988" spans="1:1" ht="12.75" customHeight="1" x14ac:dyDescent="0.2">
      <c r="A988" s="40"/>
    </row>
    <row r="989" spans="1:1" ht="12.75" customHeight="1" x14ac:dyDescent="0.2">
      <c r="A989" s="40"/>
    </row>
    <row r="990" spans="1:1" ht="12.75" customHeight="1" x14ac:dyDescent="0.2">
      <c r="A990" s="40"/>
    </row>
    <row r="991" spans="1:1" ht="12.75" customHeight="1" x14ac:dyDescent="0.2">
      <c r="A991" s="40"/>
    </row>
    <row r="992" spans="1:1" ht="12.75" customHeight="1" x14ac:dyDescent="0.2">
      <c r="A992" s="40"/>
    </row>
    <row r="993" spans="1:1" ht="12.75" customHeight="1" x14ac:dyDescent="0.2">
      <c r="A993" s="40"/>
    </row>
    <row r="994" spans="1:1" ht="12.75" customHeight="1" x14ac:dyDescent="0.2">
      <c r="A994" s="40"/>
    </row>
    <row r="995" spans="1:1" ht="12.75" customHeight="1" x14ac:dyDescent="0.2">
      <c r="A995" s="40"/>
    </row>
    <row r="996" spans="1:1" ht="12.75" customHeight="1" x14ac:dyDescent="0.2">
      <c r="A996" s="40"/>
    </row>
    <row r="997" spans="1:1" ht="12.75" customHeight="1" x14ac:dyDescent="0.2">
      <c r="A997" s="40"/>
    </row>
    <row r="998" spans="1:1" ht="12.75" customHeight="1" x14ac:dyDescent="0.2">
      <c r="A998" s="40"/>
    </row>
    <row r="999" spans="1:1" ht="12.75" customHeight="1" x14ac:dyDescent="0.2">
      <c r="A999" s="40"/>
    </row>
    <row r="1000" spans="1:1" ht="12.75" customHeight="1" x14ac:dyDescent="0.2">
      <c r="A1000" s="40"/>
    </row>
  </sheetData>
  <conditionalFormatting sqref="B6:F8">
    <cfRule type="expression" dxfId="159" priority="1">
      <formula>MOD(ROW(),2)=1</formula>
    </cfRule>
  </conditionalFormatting>
  <conditionalFormatting sqref="B13:F17 H6:L9 H13:L16">
    <cfRule type="expression" dxfId="158" priority="2">
      <formula>MOD(ROW(),2)=0</formula>
    </cfRule>
  </conditionalFormatting>
  <conditionalFormatting sqref="E6:E8 E13:E17 K6:K9 K13:K16">
    <cfRule type="cellIs" dxfId="157" priority="3" operator="equal">
      <formula>$A$1</formula>
    </cfRule>
  </conditionalFormatting>
  <conditionalFormatting sqref="E6:E8 E13:E17 K6:K9 K13:K16">
    <cfRule type="cellIs" dxfId="156" priority="4" operator="equal">
      <formula>$A$2</formula>
    </cfRule>
  </conditionalFormatting>
  <conditionalFormatting sqref="B22:F22">
    <cfRule type="expression" dxfId="155" priority="5">
      <formula>MOD(ROW(),2)=0</formula>
    </cfRule>
  </conditionalFormatting>
  <conditionalFormatting sqref="E22">
    <cfRule type="cellIs" dxfId="154" priority="6" operator="equal">
      <formula>$A$1</formula>
    </cfRule>
  </conditionalFormatting>
  <conditionalFormatting sqref="E22">
    <cfRule type="cellIs" dxfId="153" priority="7" operator="equal">
      <formula>$A$2</formula>
    </cfRule>
  </conditionalFormatting>
  <conditionalFormatting sqref="F6:F8 F13:F17 F22 L6:L9 L13:L16">
    <cfRule type="cellIs" dxfId="152" priority="8" operator="greaterThan">
      <formula>0</formula>
    </cfRule>
  </conditionalFormatting>
  <conditionalFormatting sqref="F6:F8 F13:F17 F22 L6:L9 L13:L16">
    <cfRule type="cellIs" dxfId="151" priority="9" operator="lessThan">
      <formula>0</formula>
    </cfRule>
  </conditionalFormatting>
  <pageMargins left="0.78740157480314965" right="0.78740157480314965" top="1.3779527559055118" bottom="0.59055118110236227"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F4430"/>
    <pageSetUpPr fitToPage="1"/>
  </sheetPr>
  <dimension ref="A1:BM1000"/>
  <sheetViews>
    <sheetView showGridLines="0" workbookViewId="0"/>
  </sheetViews>
  <sheetFormatPr baseColWidth="10" defaultColWidth="14.42578125" defaultRowHeight="15" customHeight="1" x14ac:dyDescent="0.2"/>
  <cols>
    <col min="1" max="1" width="9.140625" customWidth="1"/>
    <col min="2" max="2" width="26.28515625" customWidth="1"/>
    <col min="3" max="13" width="8.7109375" customWidth="1"/>
    <col min="14" max="14" width="2.7109375" customWidth="1"/>
    <col min="15" max="15" width="8.7109375" customWidth="1"/>
    <col min="16" max="35" width="9.140625" customWidth="1"/>
    <col min="36" max="63" width="8.7109375" customWidth="1"/>
    <col min="64" max="64" width="3.5703125" customWidth="1"/>
    <col min="65" max="65" width="8.7109375" customWidth="1"/>
  </cols>
  <sheetData>
    <row r="1" spans="1:65" ht="12.75" customHeight="1" x14ac:dyDescent="0.2">
      <c r="A1" s="39" t="s">
        <v>236</v>
      </c>
      <c r="P1" s="39"/>
      <c r="Q1" s="39"/>
      <c r="R1" s="39"/>
      <c r="S1" s="39"/>
      <c r="T1" s="39"/>
      <c r="U1" s="39"/>
      <c r="V1" s="39"/>
      <c r="W1" s="39"/>
      <c r="X1" s="39"/>
      <c r="Y1" s="39"/>
      <c r="Z1" s="39"/>
      <c r="AA1" s="39"/>
      <c r="AB1" s="39"/>
      <c r="AC1" s="39"/>
      <c r="AD1" s="39"/>
      <c r="AE1" s="39"/>
      <c r="AF1" s="39"/>
      <c r="AG1" s="39"/>
      <c r="AH1" s="39"/>
      <c r="AI1" s="39"/>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row>
    <row r="2" spans="1:65" ht="12.75" customHeight="1" x14ac:dyDescent="0.2">
      <c r="A2" s="41" t="s">
        <v>237</v>
      </c>
      <c r="B2" s="67" t="s">
        <v>1</v>
      </c>
      <c r="C2" s="40"/>
      <c r="D2" s="40"/>
      <c r="E2" s="40"/>
      <c r="F2" s="40"/>
      <c r="G2" s="40"/>
      <c r="H2" s="40"/>
      <c r="I2" s="40"/>
      <c r="J2" s="40"/>
      <c r="K2" s="40"/>
      <c r="L2" s="40"/>
      <c r="M2" s="40"/>
      <c r="N2" s="40"/>
      <c r="O2" s="40"/>
      <c r="P2" s="41"/>
      <c r="Q2" s="41"/>
      <c r="R2" s="41"/>
      <c r="S2" s="41"/>
      <c r="T2" s="41"/>
      <c r="U2" s="41"/>
      <c r="V2" s="41"/>
      <c r="W2" s="41"/>
      <c r="X2" s="41"/>
      <c r="Y2" s="41"/>
      <c r="Z2" s="41"/>
      <c r="AA2" s="41"/>
      <c r="AB2" s="41"/>
      <c r="AC2" s="41"/>
      <c r="AD2" s="41"/>
      <c r="AE2" s="41"/>
      <c r="AF2" s="41"/>
      <c r="AG2" s="41"/>
      <c r="AH2" s="41"/>
      <c r="AI2" s="41"/>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68"/>
    </row>
    <row r="3" spans="1:65" ht="12.75" customHeight="1" x14ac:dyDescent="0.2">
      <c r="A3" s="68"/>
      <c r="P3" s="68"/>
      <c r="Q3" s="68"/>
      <c r="R3" s="68"/>
      <c r="S3" s="68"/>
      <c r="T3" s="68"/>
      <c r="U3" s="68"/>
      <c r="V3" s="68"/>
      <c r="W3" s="68"/>
      <c r="X3" s="68"/>
      <c r="Y3" s="68"/>
      <c r="Z3" s="68"/>
      <c r="AA3" s="68"/>
      <c r="AB3" s="68"/>
      <c r="AC3" s="68"/>
      <c r="AD3" s="68"/>
      <c r="AE3" s="68"/>
      <c r="AF3" s="68"/>
      <c r="AG3" s="68"/>
      <c r="AH3" s="68"/>
      <c r="AI3" s="68"/>
    </row>
    <row r="4" spans="1:65" ht="12.75" customHeight="1" x14ac:dyDescent="0.2">
      <c r="A4" s="68"/>
      <c r="B4" s="25" t="str">
        <f>"Gold demand ("&amp;$B$2&amp;")"</f>
        <v>Gold demand (Tonnes)</v>
      </c>
      <c r="C4" s="25"/>
      <c r="D4" s="25"/>
      <c r="E4" s="25"/>
      <c r="F4" s="25"/>
      <c r="G4" s="25"/>
      <c r="H4" s="25"/>
      <c r="I4" s="25"/>
      <c r="J4" s="25"/>
      <c r="K4" s="25"/>
      <c r="L4" s="25"/>
      <c r="M4" s="25"/>
      <c r="N4" s="25"/>
      <c r="O4" s="25"/>
      <c r="P4" s="68"/>
      <c r="Q4" s="68"/>
      <c r="R4" s="68"/>
      <c r="S4" s="68"/>
      <c r="T4" s="68"/>
      <c r="U4" s="68"/>
      <c r="V4" s="68"/>
      <c r="W4" s="68"/>
      <c r="X4" s="68"/>
      <c r="Y4" s="68"/>
      <c r="Z4" s="68"/>
      <c r="AA4" s="68"/>
      <c r="AB4" s="68"/>
      <c r="AC4" s="68"/>
      <c r="AD4" s="68"/>
      <c r="AE4" s="68"/>
      <c r="AF4" s="68"/>
      <c r="AG4" s="68"/>
      <c r="AH4" s="68"/>
      <c r="AI4" s="68"/>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row>
    <row r="5" spans="1:65" ht="12.75" customHeight="1" x14ac:dyDescent="0.2">
      <c r="A5" s="69"/>
      <c r="B5" s="70"/>
      <c r="C5" s="44">
        <f>AppAn.Data!L$2</f>
        <v>2010</v>
      </c>
      <c r="D5" s="44">
        <f>AppAn.Data!M$2</f>
        <v>2011</v>
      </c>
      <c r="E5" s="44">
        <f>AppAn.Data!N$2</f>
        <v>2012</v>
      </c>
      <c r="F5" s="44">
        <f>AppAn.Data!O$2</f>
        <v>2013</v>
      </c>
      <c r="G5" s="44">
        <f>AppAn.Data!P$2</f>
        <v>2014</v>
      </c>
      <c r="H5" s="44">
        <f>AppAn.Data!Q$2</f>
        <v>2015</v>
      </c>
      <c r="I5" s="44">
        <f>AppAn.Data!R$2</f>
        <v>2016</v>
      </c>
      <c r="J5" s="44">
        <f>AppAn.Data!S$2</f>
        <v>2017</v>
      </c>
      <c r="K5" s="44">
        <f>AppAn.Data!T$2</f>
        <v>2018</v>
      </c>
      <c r="L5" s="44">
        <f>AppAn.Data!U$2</f>
        <v>2019</v>
      </c>
      <c r="M5" s="44">
        <f>AppAn.Data!V$2</f>
        <v>2020</v>
      </c>
      <c r="N5" s="44"/>
      <c r="O5" s="44" t="s">
        <v>239</v>
      </c>
      <c r="P5" s="69"/>
      <c r="Q5" s="44" t="str">
        <f>AppQt.Data!M$2</f>
        <v>Q1'10</v>
      </c>
      <c r="R5" s="44" t="str">
        <f>AppQt.Data!N$2</f>
        <v>Q2'10</v>
      </c>
      <c r="S5" s="44" t="str">
        <f>AppQt.Data!O$2</f>
        <v>Q3'10</v>
      </c>
      <c r="T5" s="44" t="str">
        <f>AppQt.Data!P$2</f>
        <v>Q4'10</v>
      </c>
      <c r="U5" s="44" t="str">
        <f>AppQt.Data!Q$2</f>
        <v>Q1'11</v>
      </c>
      <c r="V5" s="44" t="str">
        <f>AppQt.Data!R$2</f>
        <v>Q2'11</v>
      </c>
      <c r="W5" s="44" t="str">
        <f>AppQt.Data!S$2</f>
        <v>Q3'11</v>
      </c>
      <c r="X5" s="44" t="str">
        <f>AppQt.Data!T$2</f>
        <v>Q4'11</v>
      </c>
      <c r="Y5" s="44" t="str">
        <f>AppQt.Data!U$2</f>
        <v>Q1'12</v>
      </c>
      <c r="Z5" s="44" t="str">
        <f>AppQt.Data!V$2</f>
        <v>Q2'12</v>
      </c>
      <c r="AA5" s="44" t="str">
        <f>AppQt.Data!W$2</f>
        <v>Q3'12</v>
      </c>
      <c r="AB5" s="44" t="str">
        <f>AppQt.Data!X$2</f>
        <v>Q4'12</v>
      </c>
      <c r="AC5" s="44" t="str">
        <f>AppQt.Data!Y$2</f>
        <v>Q1'13</v>
      </c>
      <c r="AD5" s="44" t="str">
        <f>AppQt.Data!Z$2</f>
        <v>Q2'13</v>
      </c>
      <c r="AE5" s="44" t="str">
        <f>AppQt.Data!AA$2</f>
        <v>Q3'13</v>
      </c>
      <c r="AF5" s="44" t="str">
        <f>AppQt.Data!AB$2</f>
        <v>Q4'13</v>
      </c>
      <c r="AG5" s="44" t="str">
        <f>AppQt.Data!AC$2</f>
        <v>Q1'14</v>
      </c>
      <c r="AH5" s="44" t="str">
        <f>AppQt.Data!AD$2</f>
        <v>Q2'14</v>
      </c>
      <c r="AI5" s="44" t="str">
        <f>AppQt.Data!AE$2</f>
        <v>Q3'14</v>
      </c>
      <c r="AJ5" s="44" t="str">
        <f>AppQt.Data!AF$2</f>
        <v>Q4'14</v>
      </c>
      <c r="AK5" s="44" t="str">
        <f>AppQt.Data!AG$2</f>
        <v>Q1'15</v>
      </c>
      <c r="AL5" s="44" t="str">
        <f>AppQt.Data!AH$2</f>
        <v>Q2'15</v>
      </c>
      <c r="AM5" s="44" t="str">
        <f>AppQt.Data!AI$2</f>
        <v>Q3'15</v>
      </c>
      <c r="AN5" s="44" t="str">
        <f>AppQt.Data!AJ$2</f>
        <v>Q4'15</v>
      </c>
      <c r="AO5" s="44" t="str">
        <f>AppQt.Data!AK$2</f>
        <v>Q1'16</v>
      </c>
      <c r="AP5" s="44" t="str">
        <f>AppQt.Data!AL$2</f>
        <v>Q2'16</v>
      </c>
      <c r="AQ5" s="44" t="str">
        <f>AppQt.Data!AM$2</f>
        <v>Q3'16</v>
      </c>
      <c r="AR5" s="44" t="str">
        <f>AppQt.Data!AN$2</f>
        <v>Q4'16</v>
      </c>
      <c r="AS5" s="44" t="str">
        <f>AppQt.Data!AO$2</f>
        <v>Q1'17</v>
      </c>
      <c r="AT5" s="44" t="str">
        <f>AppQt.Data!AP$2</f>
        <v>Q2'17</v>
      </c>
      <c r="AU5" s="44" t="str">
        <f>AppQt.Data!AQ$2</f>
        <v>Q3'17</v>
      </c>
      <c r="AV5" s="44" t="str">
        <f>AppQt.Data!AR$2</f>
        <v>Q4'17</v>
      </c>
      <c r="AW5" s="44" t="str">
        <f>AppQt.Data!AS$2</f>
        <v>Q1'18</v>
      </c>
      <c r="AX5" s="44" t="str">
        <f>AppQt.Data!AT$2</f>
        <v>Q2'18</v>
      </c>
      <c r="AY5" s="44" t="str">
        <f>AppQt.Data!AU$2</f>
        <v>Q3'18</v>
      </c>
      <c r="AZ5" s="44" t="str">
        <f>AppQt.Data!AV$2</f>
        <v>Q4'18</v>
      </c>
      <c r="BA5" s="44" t="str">
        <f>AppQt.Data!AW$2</f>
        <v>Q1'19</v>
      </c>
      <c r="BB5" s="44" t="str">
        <f>AppQt.Data!AX$2</f>
        <v>Q2'19</v>
      </c>
      <c r="BC5" s="44" t="str">
        <f>AppQt.Data!AY$2</f>
        <v>Q3'19</v>
      </c>
      <c r="BD5" s="44" t="str">
        <f>AppQt.Data!AZ$2</f>
        <v>Q4'19</v>
      </c>
      <c r="BE5" s="44" t="str">
        <f>AppQt.Data!BA$2</f>
        <v>Q1'20</v>
      </c>
      <c r="BF5" s="44" t="str">
        <f>AppQt.Data!BB$2</f>
        <v>Q2'20</v>
      </c>
      <c r="BG5" s="44" t="str">
        <f>AppQt.Data!BC$2</f>
        <v>Q3'20</v>
      </c>
      <c r="BH5" s="44" t="str">
        <f>AppQt.Data!BD$2</f>
        <v>Q4'20</v>
      </c>
      <c r="BI5" s="44" t="str">
        <f>AppQt.Data!BE$2</f>
        <v>Q1'21</v>
      </c>
      <c r="BJ5" s="44" t="str">
        <f>AppQt.Data!BF$2</f>
        <v>Q2'21</v>
      </c>
      <c r="BK5" s="44" t="str">
        <f>AppQt.Data!BG$2</f>
        <v>Q3'21</v>
      </c>
      <c r="BL5" s="44"/>
      <c r="BM5" s="44" t="s">
        <v>239</v>
      </c>
    </row>
    <row r="6" spans="1:65" ht="12.75" customHeight="1" x14ac:dyDescent="0.2">
      <c r="A6" s="40"/>
      <c r="B6" s="71" t="s">
        <v>86</v>
      </c>
      <c r="C6" s="72">
        <f>IF($B$2="Tonnes",AppAn.Data!L18,(AppAn.Data!L18*ozton*AppAn.Data!L$6)/1000000)</f>
        <v>2057.0940780199958</v>
      </c>
      <c r="D6" s="72">
        <f>IF($B$2="Tonnes",AppAn.Data!M18,(AppAn.Data!M18*ozton*AppAn.Data!M$6)/1000000)</f>
        <v>2104.1488224226205</v>
      </c>
      <c r="E6" s="72">
        <f>IF($B$2="Tonnes",AppAn.Data!N18,(AppAn.Data!N18*ozton*AppAn.Data!N$6)/1000000)</f>
        <v>2156.9898535871789</v>
      </c>
      <c r="F6" s="72">
        <f>IF($B$2="Tonnes",AppAn.Data!O18,(AppAn.Data!O18*ozton*AppAn.Data!O$6)/1000000)</f>
        <v>2725.3928740430229</v>
      </c>
      <c r="G6" s="72">
        <f>IF($B$2="Tonnes",AppAn.Data!P18,(AppAn.Data!P18*ozton*AppAn.Data!P$6)/1000000)</f>
        <v>2533.208920029303</v>
      </c>
      <c r="H6" s="72">
        <f>IF($B$2="Tonnes",AppAn.Data!Q18,(AppAn.Data!Q18*ozton*AppAn.Data!Q$6)/1000000)</f>
        <v>2459.8845401292974</v>
      </c>
      <c r="I6" s="72">
        <f>IF($B$2="Tonnes",AppAn.Data!R18,(AppAn.Data!R18*ozton*AppAn.Data!R$6)/1000000)</f>
        <v>2103.8760310205926</v>
      </c>
      <c r="J6" s="72">
        <f>IF($B$2="Tonnes",AppAn.Data!S18,(AppAn.Data!S18*ozton*AppAn.Data!S$6)/1000000)</f>
        <v>2241.0107597747628</v>
      </c>
      <c r="K6" s="72">
        <f>IF($B$2="Tonnes",AppAn.Data!T18,(AppAn.Data!T18*ozton*AppAn.Data!T$6)/1000000)</f>
        <v>2248.4642374991308</v>
      </c>
      <c r="L6" s="72">
        <f>IF($B$2="Tonnes",AppAn.Data!U18,(AppAn.Data!U18*ozton*AppAn.Data!U$6)/1000000)</f>
        <v>2123.1873073573188</v>
      </c>
      <c r="M6" s="72">
        <f>IF($B$2="Tonnes",AppAn.Data!V18,(AppAn.Data!V18*ozton*AppAn.Data!V$6)/1000000)</f>
        <v>1401.1394009829971</v>
      </c>
      <c r="N6" s="47" t="str">
        <f t="shared" ref="N6:N19" si="0">IF(O6&lt;0,$A$2,IF(O6&gt;0,$A$1,"-"))</f>
        <v>▼</v>
      </c>
      <c r="O6" s="73">
        <f t="shared" ref="O6:O19" si="1">IF(AND(M6&gt;0,L6&gt;0),(M6/L6-1)*100,"-")</f>
        <v>-34.007734686066762</v>
      </c>
      <c r="P6" s="40"/>
      <c r="Q6" s="72">
        <f>IF($B$2="Tonnes",AppQt.Data!M43,(AppQt.Data!M43*ozton*AppQt.Data!M$7)/1000000)</f>
        <v>534.97865340407213</v>
      </c>
      <c r="R6" s="72">
        <f>IF($B$2="Tonnes",AppQt.Data!N43,(AppQt.Data!N43*ozton*AppQt.Data!N$7)/1000000)</f>
        <v>422.79250362852326</v>
      </c>
      <c r="S6" s="72">
        <f>IF($B$2="Tonnes",AppQt.Data!O43,(AppQt.Data!O43*ozton*AppQt.Data!O$7)/1000000)</f>
        <v>523.10515074938871</v>
      </c>
      <c r="T6" s="72">
        <f>IF($B$2="Tonnes",AppQt.Data!P43,(AppQt.Data!P43*ozton*AppQt.Data!P$7)/1000000)</f>
        <v>576.21777023801258</v>
      </c>
      <c r="U6" s="72">
        <f>IF($B$2="Tonnes",AppQt.Data!Q43,(AppQt.Data!Q43*ozton*AppQt.Data!Q$7)/1000000)</f>
        <v>580.00688372701211</v>
      </c>
      <c r="V6" s="72">
        <f>IF($B$2="Tonnes",AppQt.Data!R43,(AppQt.Data!R43*ozton*AppQt.Data!R$7)/1000000)</f>
        <v>522.87984653174624</v>
      </c>
      <c r="W6" s="72">
        <f>IF($B$2="Tonnes",AppQt.Data!S43,(AppQt.Data!S43*ozton*AppQt.Data!S$7)/1000000)</f>
        <v>484.02761360817783</v>
      </c>
      <c r="X6" s="72">
        <f>IF($B$2="Tonnes",AppQt.Data!T43,(AppQt.Data!T43*ozton*AppQt.Data!T$7)/1000000)</f>
        <v>517.23447855568452</v>
      </c>
      <c r="Y6" s="72">
        <f>IF($B$2="Tonnes",AppQt.Data!U43,(AppQt.Data!U43*ozton*AppQt.Data!U$7)/1000000)</f>
        <v>540.71006653348979</v>
      </c>
      <c r="Z6" s="72">
        <f>IF($B$2="Tonnes",AppQt.Data!V43,(AppQt.Data!V43*ozton*AppQt.Data!V$7)/1000000)</f>
        <v>499.75282148440829</v>
      </c>
      <c r="AA6" s="72">
        <f>IF($B$2="Tonnes",AppQt.Data!W43,(AppQt.Data!W43*ozton*AppQt.Data!W$7)/1000000)</f>
        <v>519.12177977007286</v>
      </c>
      <c r="AB6" s="72">
        <f>IF($B$2="Tonnes",AppQt.Data!X43,(AppQt.Data!X43*ozton*AppQt.Data!X$7)/1000000)</f>
        <v>597.40518579920649</v>
      </c>
      <c r="AC6" s="72">
        <f>IF($B$2="Tonnes",AppQt.Data!Y43,(AppQt.Data!Y43*ozton*AppQt.Data!Y$7)/1000000)</f>
        <v>615.56237644937323</v>
      </c>
      <c r="AD6" s="72">
        <f>IF($B$2="Tonnes",AppQt.Data!Z43,(AppQt.Data!Z43*ozton*AppQt.Data!Z$7)/1000000)</f>
        <v>833.63854527694787</v>
      </c>
      <c r="AE6" s="72">
        <f>IF($B$2="Tonnes",AppQt.Data!AA43,(AppQt.Data!AA43*ozton*AppQt.Data!AA$7)/1000000)</f>
        <v>648.26906450361503</v>
      </c>
      <c r="AF6" s="72">
        <f>IF($B$2="Tonnes",AppQt.Data!AB43,(AppQt.Data!AB43*ozton*AppQt.Data!AB$7)/1000000)</f>
        <v>627.92288781308798</v>
      </c>
      <c r="AG6" s="72">
        <f>IF($B$2="Tonnes",AppQt.Data!AC43,(AppQt.Data!AC43*ozton*AppQt.Data!AC$7)/1000000)</f>
        <v>626.78445659932686</v>
      </c>
      <c r="AH6" s="72">
        <f>IF($B$2="Tonnes",AppQt.Data!AD43,(AppQt.Data!AD43*ozton*AppQt.Data!AD$7)/1000000)</f>
        <v>602.8375604804661</v>
      </c>
      <c r="AI6" s="72">
        <f>IF($B$2="Tonnes",AppQt.Data!AE43,(AppQt.Data!AE43*ozton*AppQt.Data!AE$7)/1000000)</f>
        <v>609.98203117751393</v>
      </c>
      <c r="AJ6" s="72">
        <f>IF($B$2="Tonnes",AppQt.Data!AF43,(AppQt.Data!AF43*ozton*AppQt.Data!AF$7)/1000000)</f>
        <v>693.60487177199593</v>
      </c>
      <c r="AK6" s="72">
        <f>IF($B$2="Tonnes",AppQt.Data!AG43,(AppQt.Data!AG43*ozton*AppQt.Data!AG$7)/1000000)</f>
        <v>615.70361952169003</v>
      </c>
      <c r="AL6" s="72">
        <f>IF($B$2="Tonnes",AppQt.Data!AH43,(AppQt.Data!AH43*ozton*AppQt.Data!AH$7)/1000000)</f>
        <v>532.90422387291085</v>
      </c>
      <c r="AM6" s="72">
        <f>IF($B$2="Tonnes",AppQt.Data!AI43,(AppQt.Data!AI43*ozton*AppQt.Data!AI$7)/1000000)</f>
        <v>641.19990780489843</v>
      </c>
      <c r="AN6" s="72">
        <f>IF($B$2="Tonnes",AppQt.Data!AJ43,(AppQt.Data!AJ43*ozton*AppQt.Data!AJ$7)/1000000)</f>
        <v>670.07678892979766</v>
      </c>
      <c r="AO6" s="72">
        <f>IF($B$2="Tonnes",AppQt.Data!AK43,(AppQt.Data!AK43*ozton*AppQt.Data!AK$7)/1000000)</f>
        <v>491.37703193227958</v>
      </c>
      <c r="AP6" s="72">
        <f>IF($B$2="Tonnes",AppQt.Data!AL43,(AppQt.Data!AL43*ozton*AppQt.Data!AL$7)/1000000)</f>
        <v>461.66744955031385</v>
      </c>
      <c r="AQ6" s="72">
        <f>IF($B$2="Tonnes",AppQt.Data!AM43,(AppQt.Data!AM43*ozton*AppQt.Data!AM$7)/1000000)</f>
        <v>507.79199650726042</v>
      </c>
      <c r="AR6" s="72">
        <f>IF($B$2="Tonnes",AppQt.Data!AN43,(AppQt.Data!AN43*ozton*AppQt.Data!AN$7)/1000000)</f>
        <v>643.03955303074054</v>
      </c>
      <c r="AS6" s="72">
        <f>IF($B$2="Tonnes",AppQt.Data!AO43,(AppQt.Data!AO43*ozton*AppQt.Data!AO$7)/1000000)</f>
        <v>528.84062720567863</v>
      </c>
      <c r="AT6" s="72">
        <f>IF($B$2="Tonnes",AppQt.Data!AP43,(AppQt.Data!AP43*ozton*AppQt.Data!AP$7)/1000000)</f>
        <v>532.23770326048111</v>
      </c>
      <c r="AU6" s="72">
        <f>IF($B$2="Tonnes",AppQt.Data!AQ43,(AppQt.Data!AQ43*ozton*AppQt.Data!AQ$7)/1000000)</f>
        <v>514.54672652278794</v>
      </c>
      <c r="AV6" s="72">
        <f>IF($B$2="Tonnes",AppQt.Data!AR43,(AppQt.Data!AR43*ozton*AppQt.Data!AR$7)/1000000)</f>
        <v>665.3857027858146</v>
      </c>
      <c r="AW6" s="72">
        <f>IF($B$2="Tonnes",AppQt.Data!AS43,(AppQt.Data!AS43*ozton*AppQt.Data!AS$7)/1000000)</f>
        <v>529.08292365702619</v>
      </c>
      <c r="AX6" s="72">
        <f>IF($B$2="Tonnes",AppQt.Data!AT43,(AppQt.Data!AT43*ozton*AppQt.Data!AT$7)/1000000)</f>
        <v>522.17742476560977</v>
      </c>
      <c r="AY6" s="72">
        <f>IF($B$2="Tonnes",AppQt.Data!AU43,(AppQt.Data!AU43*ozton*AppQt.Data!AU$7)/1000000)</f>
        <v>547.93743446758856</v>
      </c>
      <c r="AZ6" s="72">
        <f>IF($B$2="Tonnes",AppQt.Data!AV43,(AppQt.Data!AV43*ozton*AppQt.Data!AV$7)/1000000)</f>
        <v>649.26645460890711</v>
      </c>
      <c r="BA6" s="72">
        <f>IF($B$2="Tonnes",AppQt.Data!AW43,(AppQt.Data!AW43*ozton*AppQt.Data!AW$7)/1000000)</f>
        <v>535.21693265175441</v>
      </c>
      <c r="BB6" s="72">
        <f>IF($B$2="Tonnes",AppQt.Data!AX43,(AppQt.Data!AX43*ozton*AppQt.Data!AX$7)/1000000)</f>
        <v>529.78883256209565</v>
      </c>
      <c r="BC6" s="72">
        <f>IF($B$2="Tonnes",AppQt.Data!AY43,(AppQt.Data!AY43*ozton*AppQt.Data!AY$7)/1000000)</f>
        <v>468.96520808235033</v>
      </c>
      <c r="BD6" s="72">
        <f>IF($B$2="Tonnes",AppQt.Data!AZ43,(AppQt.Data!AZ43*ozton*AppQt.Data!AZ$7)/1000000)</f>
        <v>589.21633406111937</v>
      </c>
      <c r="BE6" s="72">
        <f>IF($B$2="Tonnes",AppQt.Data!BA43,(AppQt.Data!BA43*ozton*AppQt.Data!BA$7)/1000000)</f>
        <v>313.50758911408946</v>
      </c>
      <c r="BF6" s="72">
        <f>IF($B$2="Tonnes",AppQt.Data!BB43,(AppQt.Data!BB43*ozton*AppQt.Data!BB$7)/1000000)</f>
        <v>244.4988953407277</v>
      </c>
      <c r="BG6" s="72">
        <f>IF($B$2="Tonnes",AppQt.Data!BC43,(AppQt.Data!BC43*ozton*AppQt.Data!BC$7)/1000000)</f>
        <v>332.87891077055207</v>
      </c>
      <c r="BH6" s="72">
        <f>IF($B$2="Tonnes",AppQt.Data!BD43,(AppQt.Data!BD43*ozton*AppQt.Data!BD$7)/1000000)</f>
        <v>510.25400575762785</v>
      </c>
      <c r="BI6" s="72">
        <f>IF($B$2="Tonnes",AppQt.Data!BE43,(AppQt.Data!BE43*ozton*AppQt.Data!BE$7)/1000000)</f>
        <v>484.09101232492634</v>
      </c>
      <c r="BJ6" s="72">
        <f>IF($B$2="Tonnes",AppQt.Data!BF43,(AppQt.Data!BF43*ozton*AppQt.Data!BF$7)/1000000)</f>
        <v>396.61851341519252</v>
      </c>
      <c r="BK6" s="72">
        <f>IF($B$2="Tonnes",AppQt.Data!BG43,(AppQt.Data!BG43*ozton*AppQt.Data!BG$7)/1000000)</f>
        <v>442.61691328230859</v>
      </c>
      <c r="BL6" s="47" t="str">
        <f t="shared" ref="BL6:BL19" si="2">IF(BM6&lt;0,$A$2,IF(BM6&gt;0,$A$1,"-"))</f>
        <v>▲</v>
      </c>
      <c r="BM6" s="73">
        <f t="shared" ref="BM6:BM19" si="3">IF(AND(ISNUMBER(BK6),ISNUMBER(BG6),BK6&gt;0,BG6&gt;0,(BK6/BG6-1)*100&lt;300),(BK6/BG6-1)*100,IF(AND(ISNUMBER(BK6),ISNUMBER(BG6),BK6&gt;0,BG6&gt;0,(BK6/BG6-1)*100&gt;300),"&gt;300","-"))</f>
        <v>32.96634270333729</v>
      </c>
    </row>
    <row r="7" spans="1:65" ht="12.75" customHeight="1" x14ac:dyDescent="0.2">
      <c r="A7" s="40"/>
      <c r="B7" s="25" t="s">
        <v>87</v>
      </c>
      <c r="C7" s="74">
        <f>IF($B$2="Tonnes",AppAn.Data!L19,(AppAn.Data!L19*ozton*AppAn.Data!L$6)/1000000)</f>
        <v>460.66573688651079</v>
      </c>
      <c r="D7" s="74">
        <f>IF($B$2="Tonnes",AppAn.Data!M19,(AppAn.Data!M19*ozton*AppAn.Data!M$6)/1000000)</f>
        <v>429.13749626735773</v>
      </c>
      <c r="E7" s="74">
        <f>IF($B$2="Tonnes",AppAn.Data!N19,(AppAn.Data!N19*ozton*AppAn.Data!N$6)/1000000)</f>
        <v>382.27407424279517</v>
      </c>
      <c r="F7" s="74">
        <f>IF($B$2="Tonnes",AppAn.Data!O19,(AppAn.Data!O19*ozton*AppAn.Data!O$6)/1000000)</f>
        <v>355.76764797400199</v>
      </c>
      <c r="G7" s="74">
        <f>IF($B$2="Tonnes",AppAn.Data!P19,(AppAn.Data!P19*ozton*AppAn.Data!P$6)/1000000)</f>
        <v>348.38686768730651</v>
      </c>
      <c r="H7" s="74">
        <f>IF($B$2="Tonnes",AppAn.Data!Q19,(AppAn.Data!Q19*ozton*AppAn.Data!Q$6)/1000000)</f>
        <v>331.6737462474382</v>
      </c>
      <c r="I7" s="74">
        <f>IF($B$2="Tonnes",AppAn.Data!R19,(AppAn.Data!R19*ozton*AppAn.Data!R$6)/1000000)</f>
        <v>322.99565882546284</v>
      </c>
      <c r="J7" s="74">
        <f>IF($B$2="Tonnes",AppAn.Data!S19,(AppAn.Data!S19*ozton*AppAn.Data!S$6)/1000000)</f>
        <v>332.58496595789683</v>
      </c>
      <c r="K7" s="74">
        <f>IF($B$2="Tonnes",AppAn.Data!T19,(AppAn.Data!T19*ozton*AppAn.Data!T$6)/1000000)</f>
        <v>334.79464839495608</v>
      </c>
      <c r="L7" s="74">
        <f>IF($B$2="Tonnes",AppAn.Data!U19,(AppAn.Data!U19*ozton*AppAn.Data!U$6)/1000000)</f>
        <v>325.96458294356682</v>
      </c>
      <c r="M7" s="74">
        <f>IF($B$2="Tonnes",AppAn.Data!V19,(AppAn.Data!V19*ozton*AppAn.Data!V$6)/1000000)</f>
        <v>302.17665846495987</v>
      </c>
      <c r="N7" s="55" t="str">
        <f t="shared" si="0"/>
        <v>▼</v>
      </c>
      <c r="O7" s="57">
        <f t="shared" si="1"/>
        <v>-7.2977021809529807</v>
      </c>
      <c r="P7" s="40"/>
      <c r="Q7" s="74">
        <f>IF($B$2="Tonnes",AppQt.Data!M44,(AppQt.Data!M44*ozton*AppQt.Data!M$7)/1000000)</f>
        <v>114.35531161060909</v>
      </c>
      <c r="R7" s="74">
        <f>IF($B$2="Tonnes",AppQt.Data!N44,(AppQt.Data!N44*ozton*AppQt.Data!N$7)/1000000)</f>
        <v>115.01672998316909</v>
      </c>
      <c r="S7" s="74">
        <f>IF($B$2="Tonnes",AppQt.Data!O44,(AppQt.Data!O44*ozton*AppQt.Data!O$7)/1000000)</f>
        <v>118.14823612480782</v>
      </c>
      <c r="T7" s="74">
        <f>IF($B$2="Tonnes",AppQt.Data!P44,(AppQt.Data!P44*ozton*AppQt.Data!P$7)/1000000)</f>
        <v>113.14545916792481</v>
      </c>
      <c r="U7" s="74">
        <f>IF($B$2="Tonnes",AppQt.Data!Q44,(AppQt.Data!Q44*ozton*AppQt.Data!Q$7)/1000000)</f>
        <v>110.61105393639902</v>
      </c>
      <c r="V7" s="74">
        <f>IF($B$2="Tonnes",AppQt.Data!R44,(AppQt.Data!R44*ozton*AppQt.Data!R$7)/1000000)</f>
        <v>112.48507514772686</v>
      </c>
      <c r="W7" s="74">
        <f>IF($B$2="Tonnes",AppQt.Data!S44,(AppQt.Data!S44*ozton*AppQt.Data!S$7)/1000000)</f>
        <v>109.34356002256681</v>
      </c>
      <c r="X7" s="74">
        <f>IF($B$2="Tonnes",AppQt.Data!T44,(AppQt.Data!T44*ozton*AppQt.Data!T$7)/1000000)</f>
        <v>96.69780716066505</v>
      </c>
      <c r="Y7" s="74">
        <f>IF($B$2="Tonnes",AppQt.Data!U44,(AppQt.Data!U44*ozton*AppQt.Data!U$7)/1000000)</f>
        <v>100.77411590951409</v>
      </c>
      <c r="Z7" s="74">
        <f>IF($B$2="Tonnes",AppQt.Data!V44,(AppQt.Data!V44*ozton*AppQt.Data!V$7)/1000000)</f>
        <v>97.365441128704205</v>
      </c>
      <c r="AA7" s="74">
        <f>IF($B$2="Tonnes",AppQt.Data!W44,(AppQt.Data!W44*ozton*AppQt.Data!W$7)/1000000)</f>
        <v>95.427565675604129</v>
      </c>
      <c r="AB7" s="74">
        <f>IF($B$2="Tonnes",AppQt.Data!X44,(AppQt.Data!X44*ozton*AppQt.Data!X$7)/1000000)</f>
        <v>88.706951528972681</v>
      </c>
      <c r="AC7" s="74">
        <f>IF($B$2="Tonnes",AppQt.Data!Y44,(AppQt.Data!Y44*ozton*AppQt.Data!Y$7)/1000000)</f>
        <v>89.857821653900814</v>
      </c>
      <c r="AD7" s="74">
        <f>IF($B$2="Tonnes",AppQt.Data!Z44,(AppQt.Data!Z44*ozton*AppQt.Data!Z$7)/1000000)</f>
        <v>92.883574074460597</v>
      </c>
      <c r="AE7" s="74">
        <f>IF($B$2="Tonnes",AppQt.Data!AA44,(AppQt.Data!AA44*ozton*AppQt.Data!AA$7)/1000000)</f>
        <v>89.550253261103592</v>
      </c>
      <c r="AF7" s="74">
        <f>IF($B$2="Tonnes",AppQt.Data!AB44,(AppQt.Data!AB44*ozton*AppQt.Data!AB$7)/1000000)</f>
        <v>83.475998984537014</v>
      </c>
      <c r="AG7" s="74">
        <f>IF($B$2="Tonnes",AppQt.Data!AC44,(AppQt.Data!AC44*ozton*AppQt.Data!AC$7)/1000000)</f>
        <v>83.29070956963082</v>
      </c>
      <c r="AH7" s="74">
        <f>IF($B$2="Tonnes",AppQt.Data!AD44,(AppQt.Data!AD44*ozton*AppQt.Data!AD$7)/1000000)</f>
        <v>86.466352479891384</v>
      </c>
      <c r="AI7" s="74">
        <f>IF($B$2="Tonnes",AppQt.Data!AE44,(AppQt.Data!AE44*ozton*AppQt.Data!AE$7)/1000000)</f>
        <v>89.448348505833863</v>
      </c>
      <c r="AJ7" s="74">
        <f>IF($B$2="Tonnes",AppQt.Data!AF44,(AppQt.Data!AF44*ozton*AppQt.Data!AF$7)/1000000)</f>
        <v>89.181457131950438</v>
      </c>
      <c r="AK7" s="74">
        <f>IF($B$2="Tonnes",AppQt.Data!AG44,(AppQt.Data!AG44*ozton*AppQt.Data!AG$7)/1000000)</f>
        <v>83.60708127472239</v>
      </c>
      <c r="AL7" s="74">
        <f>IF($B$2="Tonnes",AppQt.Data!AH44,(AppQt.Data!AH44*ozton*AppQt.Data!AH$7)/1000000)</f>
        <v>83.676931186633169</v>
      </c>
      <c r="AM7" s="74">
        <f>IF($B$2="Tonnes",AppQt.Data!AI44,(AppQt.Data!AI44*ozton*AppQt.Data!AI$7)/1000000)</f>
        <v>82.8657825497299</v>
      </c>
      <c r="AN7" s="74">
        <f>IF($B$2="Tonnes",AppQt.Data!AJ44,(AppQt.Data!AJ44*ozton*AppQt.Data!AJ$7)/1000000)</f>
        <v>81.523951236352715</v>
      </c>
      <c r="AO7" s="74">
        <f>IF($B$2="Tonnes",AppQt.Data!AK44,(AppQt.Data!AK44*ozton*AppQt.Data!AK$7)/1000000)</f>
        <v>76.290535116522349</v>
      </c>
      <c r="AP7" s="74">
        <f>IF($B$2="Tonnes",AppQt.Data!AL44,(AppQt.Data!AL44*ozton*AppQt.Data!AL$7)/1000000)</f>
        <v>79.969116354058457</v>
      </c>
      <c r="AQ7" s="74">
        <f>IF($B$2="Tonnes",AppQt.Data!AM44,(AppQt.Data!AM44*ozton*AppQt.Data!AM$7)/1000000)</f>
        <v>82.435467960010556</v>
      </c>
      <c r="AR7" s="74">
        <f>IF($B$2="Tonnes",AppQt.Data!AN44,(AppQt.Data!AN44*ozton*AppQt.Data!AN$7)/1000000)</f>
        <v>84.300539394871493</v>
      </c>
      <c r="AS7" s="74">
        <f>IF($B$2="Tonnes",AppQt.Data!AO44,(AppQt.Data!AO44*ozton*AppQt.Data!AO$7)/1000000)</f>
        <v>78.768879728220654</v>
      </c>
      <c r="AT7" s="74">
        <f>IF($B$2="Tonnes",AppQt.Data!AP44,(AppQt.Data!AP44*ozton*AppQt.Data!AP$7)/1000000)</f>
        <v>81.356486895742805</v>
      </c>
      <c r="AU7" s="74">
        <f>IF($B$2="Tonnes",AppQt.Data!AQ44,(AppQt.Data!AQ44*ozton*AppQt.Data!AQ$7)/1000000)</f>
        <v>84.157145416528266</v>
      </c>
      <c r="AV7" s="74">
        <f>IF($B$2="Tonnes",AppQt.Data!AR44,(AppQt.Data!AR44*ozton*AppQt.Data!AR$7)/1000000)</f>
        <v>88.302453917405089</v>
      </c>
      <c r="AW7" s="74">
        <f>IF($B$2="Tonnes",AppQt.Data!AS44,(AppQt.Data!AS44*ozton*AppQt.Data!AS$7)/1000000)</f>
        <v>81.797910674210797</v>
      </c>
      <c r="AX7" s="74">
        <f>IF($B$2="Tonnes",AppQt.Data!AT44,(AppQt.Data!AT44*ozton*AppQt.Data!AT$7)/1000000)</f>
        <v>83.298310817970503</v>
      </c>
      <c r="AY7" s="74">
        <f>IF($B$2="Tonnes",AppQt.Data!AU44,(AppQt.Data!AU44*ozton*AppQt.Data!AU$7)/1000000)</f>
        <v>85.383836213991728</v>
      </c>
      <c r="AZ7" s="74">
        <f>IF($B$2="Tonnes",AppQt.Data!AV44,(AppQt.Data!AV44*ozton*AppQt.Data!AV$7)/1000000)</f>
        <v>84.314590688783028</v>
      </c>
      <c r="BA7" s="74">
        <f>IF($B$2="Tonnes",AppQt.Data!AW44,(AppQt.Data!AW44*ozton*AppQt.Data!AW$7)/1000000)</f>
        <v>79.906256491698159</v>
      </c>
      <c r="BB7" s="74">
        <f>IF($B$2="Tonnes",AppQt.Data!AX44,(AppQt.Data!AX44*ozton*AppQt.Data!AX$7)/1000000)</f>
        <v>80.696913471178718</v>
      </c>
      <c r="BC7" s="74">
        <f>IF($B$2="Tonnes",AppQt.Data!AY44,(AppQt.Data!AY44*ozton*AppQt.Data!AY$7)/1000000)</f>
        <v>82.014972748907923</v>
      </c>
      <c r="BD7" s="74">
        <f>IF($B$2="Tonnes",AppQt.Data!AZ44,(AppQt.Data!AZ44*ozton*AppQt.Data!AZ$7)/1000000)</f>
        <v>83.346440231782069</v>
      </c>
      <c r="BE7" s="74">
        <f>IF($B$2="Tonnes",AppQt.Data!BA44,(AppQt.Data!BA44*ozton*AppQt.Data!BA$7)/1000000)</f>
        <v>72.910305515782696</v>
      </c>
      <c r="BF7" s="74">
        <f>IF($B$2="Tonnes",AppQt.Data!BB44,(AppQt.Data!BB44*ozton*AppQt.Data!BB$7)/1000000)</f>
        <v>68.069192245617074</v>
      </c>
      <c r="BG7" s="74">
        <f>IF($B$2="Tonnes",AppQt.Data!BC44,(AppQt.Data!BC44*ozton*AppQt.Data!BC$7)/1000000)</f>
        <v>77.17476350436705</v>
      </c>
      <c r="BH7" s="74">
        <f>IF($B$2="Tonnes",AppQt.Data!BD44,(AppQt.Data!BD44*ozton*AppQt.Data!BD$7)/1000000)</f>
        <v>84.022397199193108</v>
      </c>
      <c r="BI7" s="74">
        <f>IF($B$2="Tonnes",AppQt.Data!BE44,(AppQt.Data!BE44*ozton*AppQt.Data!BE$7)/1000000)</f>
        <v>81.06547191729581</v>
      </c>
      <c r="BJ7" s="74">
        <f>IF($B$2="Tonnes",AppQt.Data!BF44,(AppQt.Data!BF44*ozton*AppQt.Data!BF$7)/1000000)</f>
        <v>80.182182501249031</v>
      </c>
      <c r="BK7" s="74">
        <f>IF($B$2="Tonnes",AppQt.Data!BG44,(AppQt.Data!BG44*ozton*AppQt.Data!BG$7)/1000000)</f>
        <v>83.776037079527029</v>
      </c>
      <c r="BL7" s="55" t="str">
        <f t="shared" si="2"/>
        <v>▲</v>
      </c>
      <c r="BM7" s="57">
        <f t="shared" si="3"/>
        <v>8.5536686805479221</v>
      </c>
    </row>
    <row r="8" spans="1:65" ht="12.75" customHeight="1" x14ac:dyDescent="0.2">
      <c r="A8" s="40"/>
      <c r="B8" s="31" t="s">
        <v>108</v>
      </c>
      <c r="C8" s="74">
        <f>IF($B$2="Tonnes",AppAn.Data!L20,(AppAn.Data!L20*ozton*AppAn.Data!L$6)/1000000)</f>
        <v>326.727982491516</v>
      </c>
      <c r="D8" s="74">
        <f>IF($B$2="Tonnes",AppAn.Data!M20,(AppAn.Data!M20*ozton*AppAn.Data!M$6)/1000000)</f>
        <v>316.57149928531334</v>
      </c>
      <c r="E8" s="74">
        <f>IF($B$2="Tonnes",AppAn.Data!N20,(AppAn.Data!N20*ozton*AppAn.Data!N$6)/1000000)</f>
        <v>289.12551157146612</v>
      </c>
      <c r="F8" s="74">
        <f>IF($B$2="Tonnes",AppAn.Data!O20,(AppAn.Data!O20*ozton*AppAn.Data!O$6)/1000000)</f>
        <v>279.2361599758558</v>
      </c>
      <c r="G8" s="74">
        <f>IF($B$2="Tonnes",AppAn.Data!P20,(AppAn.Data!P20*ozton*AppAn.Data!P$6)/1000000)</f>
        <v>277.53006671465721</v>
      </c>
      <c r="H8" s="74">
        <f>IF($B$2="Tonnes",AppAn.Data!Q20,(AppAn.Data!Q20*ozton*AppAn.Data!Q$6)/1000000)</f>
        <v>262.14095427531697</v>
      </c>
      <c r="I8" s="74">
        <f>IF($B$2="Tonnes",AppAn.Data!R20,(AppAn.Data!R20*ozton*AppAn.Data!R$6)/1000000)</f>
        <v>255.61368340316631</v>
      </c>
      <c r="J8" s="74">
        <f>IF($B$2="Tonnes",AppAn.Data!S20,(AppAn.Data!S20*ozton*AppAn.Data!S$6)/1000000)</f>
        <v>265.58199333633183</v>
      </c>
      <c r="K8" s="74">
        <f>IF($B$2="Tonnes",AppAn.Data!T20,(AppAn.Data!T20*ozton*AppAn.Data!T$6)/1000000)</f>
        <v>268.36293214516019</v>
      </c>
      <c r="L8" s="74">
        <f>IF($B$2="Tonnes",AppAn.Data!U20,(AppAn.Data!U20*ozton*AppAn.Data!U$6)/1000000)</f>
        <v>262.2563306650228</v>
      </c>
      <c r="M8" s="74">
        <f>IF($B$2="Tonnes",AppAn.Data!V20,(AppAn.Data!V20*ozton*AppAn.Data!V$6)/1000000)</f>
        <v>248.32991372663997</v>
      </c>
      <c r="N8" s="55" t="str">
        <f t="shared" si="0"/>
        <v>▼</v>
      </c>
      <c r="O8" s="57">
        <f t="shared" si="1"/>
        <v>-5.3102309877777092</v>
      </c>
      <c r="P8" s="40"/>
      <c r="Q8" s="74">
        <f>IF($B$2="Tonnes",AppQt.Data!M45,(AppQt.Data!M45*ozton*AppQt.Data!M$7)/1000000)</f>
        <v>79.029973649027653</v>
      </c>
      <c r="R8" s="74">
        <f>IF($B$2="Tonnes",AppQt.Data!N45,(AppQt.Data!N45*ozton*AppQt.Data!N$7)/1000000)</f>
        <v>80.42565731777556</v>
      </c>
      <c r="S8" s="74">
        <f>IF($B$2="Tonnes",AppQt.Data!O45,(AppQt.Data!O45*ozton*AppQt.Data!O$7)/1000000)</f>
        <v>85.849570598069093</v>
      </c>
      <c r="T8" s="74">
        <f>IF($B$2="Tonnes",AppQt.Data!P45,(AppQt.Data!P45*ozton*AppQt.Data!P$7)/1000000)</f>
        <v>81.422780926643711</v>
      </c>
      <c r="U8" s="74">
        <f>IF($B$2="Tonnes",AppQt.Data!Q45,(AppQt.Data!Q45*ozton*AppQt.Data!Q$7)/1000000)</f>
        <v>80.097600666524571</v>
      </c>
      <c r="V8" s="74">
        <f>IF($B$2="Tonnes",AppQt.Data!R45,(AppQt.Data!R45*ozton*AppQt.Data!R$7)/1000000)</f>
        <v>83.17678498864646</v>
      </c>
      <c r="W8" s="74">
        <f>IF($B$2="Tonnes",AppQt.Data!S45,(AppQt.Data!S45*ozton*AppQt.Data!S$7)/1000000)</f>
        <v>81.496125771100168</v>
      </c>
      <c r="X8" s="74">
        <f>IF($B$2="Tonnes",AppQt.Data!T45,(AppQt.Data!T45*ozton*AppQt.Data!T$7)/1000000)</f>
        <v>71.80098785904211</v>
      </c>
      <c r="Y8" s="74">
        <f>IF($B$2="Tonnes",AppQt.Data!U45,(AppQt.Data!U45*ozton*AppQt.Data!U$7)/1000000)</f>
        <v>75.166511909210456</v>
      </c>
      <c r="Z8" s="74">
        <f>IF($B$2="Tonnes",AppQt.Data!V45,(AppQt.Data!V45*ozton*AppQt.Data!V$7)/1000000)</f>
        <v>73.056314304333668</v>
      </c>
      <c r="AA8" s="74">
        <f>IF($B$2="Tonnes",AppQt.Data!W45,(AppQt.Data!W45*ozton*AppQt.Data!W$7)/1000000)</f>
        <v>72.93488438244492</v>
      </c>
      <c r="AB8" s="74">
        <f>IF($B$2="Tonnes",AppQt.Data!X45,(AppQt.Data!X45*ozton*AppQt.Data!X$7)/1000000)</f>
        <v>67.967800975477061</v>
      </c>
      <c r="AC8" s="74">
        <f>IF($B$2="Tonnes",AppQt.Data!Y45,(AppQt.Data!Y45*ozton*AppQt.Data!Y$7)/1000000)</f>
        <v>69.075200301657617</v>
      </c>
      <c r="AD8" s="74">
        <f>IF($B$2="Tonnes",AppQt.Data!Z45,(AppQt.Data!Z45*ozton*AppQt.Data!Z$7)/1000000)</f>
        <v>71.649848599148328</v>
      </c>
      <c r="AE8" s="74">
        <f>IF($B$2="Tonnes",AppQt.Data!AA45,(AppQt.Data!AA45*ozton*AppQt.Data!AA$7)/1000000)</f>
        <v>71.763365571540405</v>
      </c>
      <c r="AF8" s="74">
        <f>IF($B$2="Tonnes",AppQt.Data!AB45,(AppQt.Data!AB45*ozton*AppQt.Data!AB$7)/1000000)</f>
        <v>66.747745503509449</v>
      </c>
      <c r="AG8" s="74">
        <f>IF($B$2="Tonnes",AppQt.Data!AC45,(AppQt.Data!AC45*ozton*AppQt.Data!AC$7)/1000000)</f>
        <v>65.763523223820556</v>
      </c>
      <c r="AH8" s="74">
        <f>IF($B$2="Tonnes",AppQt.Data!AD45,(AppQt.Data!AD45*ozton*AppQt.Data!AD$7)/1000000)</f>
        <v>68.693070126695545</v>
      </c>
      <c r="AI8" s="74">
        <f>IF($B$2="Tonnes",AppQt.Data!AE45,(AppQt.Data!AE45*ozton*AppQt.Data!AE$7)/1000000)</f>
        <v>71.568899432070523</v>
      </c>
      <c r="AJ8" s="74">
        <f>IF($B$2="Tonnes",AppQt.Data!AF45,(AppQt.Data!AF45*ozton*AppQt.Data!AF$7)/1000000)</f>
        <v>71.504573932070542</v>
      </c>
      <c r="AK8" s="74">
        <f>IF($B$2="Tonnes",AppQt.Data!AG45,(AppQt.Data!AG45*ozton*AppQt.Data!AG$7)/1000000)</f>
        <v>66.243848858610932</v>
      </c>
      <c r="AL8" s="74">
        <f>IF($B$2="Tonnes",AppQt.Data!AH45,(AppQt.Data!AH45*ozton*AppQt.Data!AH$7)/1000000)</f>
        <v>65.808876339365099</v>
      </c>
      <c r="AM8" s="74">
        <f>IF($B$2="Tonnes",AppQt.Data!AI45,(AppQt.Data!AI45*ozton*AppQt.Data!AI$7)/1000000)</f>
        <v>65.458118503849022</v>
      </c>
      <c r="AN8" s="74">
        <f>IF($B$2="Tonnes",AppQt.Data!AJ45,(AppQt.Data!AJ45*ozton*AppQt.Data!AJ$7)/1000000)</f>
        <v>64.630110573491891</v>
      </c>
      <c r="AO8" s="74">
        <f>IF($B$2="Tonnes",AppQt.Data!AK45,(AppQt.Data!AK45*ozton*AppQt.Data!AK$7)/1000000)</f>
        <v>59.871097861470645</v>
      </c>
      <c r="AP8" s="74">
        <f>IF($B$2="Tonnes",AppQt.Data!AL45,(AppQt.Data!AL45*ozton*AppQt.Data!AL$7)/1000000)</f>
        <v>62.963158312040022</v>
      </c>
      <c r="AQ8" s="74">
        <f>IF($B$2="Tonnes",AppQt.Data!AM45,(AppQt.Data!AM45*ozton*AppQt.Data!AM$7)/1000000)</f>
        <v>65.301994561353538</v>
      </c>
      <c r="AR8" s="74">
        <f>IF($B$2="Tonnes",AppQt.Data!AN45,(AppQt.Data!AN45*ozton*AppQt.Data!AN$7)/1000000)</f>
        <v>67.477432668302086</v>
      </c>
      <c r="AS8" s="74">
        <f>IF($B$2="Tonnes",AppQt.Data!AO45,(AppQt.Data!AO45*ozton*AppQt.Data!AO$7)/1000000)</f>
        <v>62.356411857774681</v>
      </c>
      <c r="AT8" s="74">
        <f>IF($B$2="Tonnes",AppQt.Data!AP45,(AppQt.Data!AP45*ozton*AppQt.Data!AP$7)/1000000)</f>
        <v>64.363364696272953</v>
      </c>
      <c r="AU8" s="74">
        <f>IF($B$2="Tonnes",AppQt.Data!AQ45,(AppQt.Data!AQ45*ozton*AppQt.Data!AQ$7)/1000000)</f>
        <v>67.352579571669665</v>
      </c>
      <c r="AV8" s="74">
        <f>IF($B$2="Tonnes",AppQt.Data!AR45,(AppQt.Data!AR45*ozton*AppQt.Data!AR$7)/1000000)</f>
        <v>71.509637210614542</v>
      </c>
      <c r="AW8" s="74">
        <f>IF($B$2="Tonnes",AppQt.Data!AS45,(AppQt.Data!AS45*ozton*AppQt.Data!AS$7)/1000000)</f>
        <v>65.330381931331658</v>
      </c>
      <c r="AX8" s="74">
        <f>IF($B$2="Tonnes",AppQt.Data!AT45,(AppQt.Data!AT45*ozton*AppQt.Data!AT$7)/1000000)</f>
        <v>66.486454535125503</v>
      </c>
      <c r="AY8" s="74">
        <f>IF($B$2="Tonnes",AppQt.Data!AU45,(AppQt.Data!AU45*ozton*AppQt.Data!AU$7)/1000000)</f>
        <v>68.767147992863599</v>
      </c>
      <c r="AZ8" s="74">
        <f>IF($B$2="Tonnes",AppQt.Data!AV45,(AppQt.Data!AV45*ozton*AppQt.Data!AV$7)/1000000)</f>
        <v>67.778947685839384</v>
      </c>
      <c r="BA8" s="74">
        <f>IF($B$2="Tonnes",AppQt.Data!AW45,(AppQt.Data!AW45*ozton*AppQt.Data!AW$7)/1000000)</f>
        <v>63.542816964447162</v>
      </c>
      <c r="BB8" s="74">
        <f>IF($B$2="Tonnes",AppQt.Data!AX45,(AppQt.Data!AX45*ozton*AppQt.Data!AX$7)/1000000)</f>
        <v>64.47381987686056</v>
      </c>
      <c r="BC8" s="74">
        <f>IF($B$2="Tonnes",AppQt.Data!AY45,(AppQt.Data!AY45*ozton*AppQt.Data!AY$7)/1000000)</f>
        <v>66.441844863385555</v>
      </c>
      <c r="BD8" s="74">
        <f>IF($B$2="Tonnes",AppQt.Data!AZ45,(AppQt.Data!AZ45*ozton*AppQt.Data!AZ$7)/1000000)</f>
        <v>67.79784896032956</v>
      </c>
      <c r="BE8" s="74">
        <f>IF($B$2="Tonnes",AppQt.Data!BA45,(AppQt.Data!BA45*ozton*AppQt.Data!BA$7)/1000000)</f>
        <v>58.684721409133353</v>
      </c>
      <c r="BF8" s="74">
        <f>IF($B$2="Tonnes",AppQt.Data!BB45,(AppQt.Data!BB45*ozton*AppQt.Data!BB$7)/1000000)</f>
        <v>57.229667035536785</v>
      </c>
      <c r="BG8" s="74">
        <f>IF($B$2="Tonnes",AppQt.Data!BC45,(AppQt.Data!BC45*ozton*AppQt.Data!BC$7)/1000000)</f>
        <v>63.172194908094298</v>
      </c>
      <c r="BH8" s="74">
        <f>IF($B$2="Tonnes",AppQt.Data!BD45,(AppQt.Data!BD45*ozton*AppQt.Data!BD$7)/1000000)</f>
        <v>69.243330373875565</v>
      </c>
      <c r="BI8" s="74">
        <f>IF($B$2="Tonnes",AppQt.Data!BE45,(AppQt.Data!BE45*ozton*AppQt.Data!BE$7)/1000000)</f>
        <v>66.211840757547577</v>
      </c>
      <c r="BJ8" s="74">
        <f>IF($B$2="Tonnes",AppQt.Data!BF45,(AppQt.Data!BF45*ozton*AppQt.Data!BF$7)/1000000)</f>
        <v>66.391076715634085</v>
      </c>
      <c r="BK8" s="74">
        <f>IF($B$2="Tonnes",AppQt.Data!BG45,(AppQt.Data!BG45*ozton*AppQt.Data!BG$7)/1000000)</f>
        <v>68.936527594205955</v>
      </c>
      <c r="BL8" s="55" t="str">
        <f t="shared" si="2"/>
        <v>▲</v>
      </c>
      <c r="BM8" s="57">
        <f t="shared" si="3"/>
        <v>9.124794056147433</v>
      </c>
    </row>
    <row r="9" spans="1:65" ht="12.75" customHeight="1" x14ac:dyDescent="0.2">
      <c r="A9" s="40"/>
      <c r="B9" s="31" t="s">
        <v>109</v>
      </c>
      <c r="C9" s="74">
        <f>IF($B$2="Tonnes",AppAn.Data!L21,(AppAn.Data!L21*ozton*AppAn.Data!L$6)/1000000)</f>
        <v>88.326099620880044</v>
      </c>
      <c r="D9" s="74">
        <f>IF($B$2="Tonnes",AppAn.Data!M21,(AppAn.Data!M21*ozton*AppAn.Data!M$6)/1000000)</f>
        <v>76.393060963517939</v>
      </c>
      <c r="E9" s="74">
        <f>IF($B$2="Tonnes",AppAn.Data!N21,(AppAn.Data!N21*ozton*AppAn.Data!N$6)/1000000)</f>
        <v>64.726977451472848</v>
      </c>
      <c r="F9" s="74">
        <f>IF($B$2="Tonnes",AppAn.Data!O21,(AppAn.Data!O21*ozton*AppAn.Data!O$6)/1000000)</f>
        <v>53.684871435646215</v>
      </c>
      <c r="G9" s="74">
        <f>IF($B$2="Tonnes",AppAn.Data!P21,(AppAn.Data!P21*ozton*AppAn.Data!P$6)/1000000)</f>
        <v>51.223125972649342</v>
      </c>
      <c r="H9" s="74">
        <f>IF($B$2="Tonnes",AppAn.Data!Q21,(AppAn.Data!Q21*ozton*AppAn.Data!Q$6)/1000000)</f>
        <v>50.974601072121231</v>
      </c>
      <c r="I9" s="74">
        <f>IF($B$2="Tonnes",AppAn.Data!R21,(AppAn.Data!R21*ozton*AppAn.Data!R$6)/1000000)</f>
        <v>49.756734958296562</v>
      </c>
      <c r="J9" s="74">
        <f>IF($B$2="Tonnes",AppAn.Data!S21,(AppAn.Data!S21*ozton*AppAn.Data!S$6)/1000000)</f>
        <v>50.661248069724977</v>
      </c>
      <c r="K9" s="74">
        <f>IF($B$2="Tonnes",AppAn.Data!T21,(AppAn.Data!T21*ozton*AppAn.Data!T$6)/1000000)</f>
        <v>51.160002542730282</v>
      </c>
      <c r="L9" s="74">
        <f>IF($B$2="Tonnes",AppAn.Data!U21,(AppAn.Data!U21*ozton*AppAn.Data!U$6)/1000000)</f>
        <v>49.778407328566281</v>
      </c>
      <c r="M9" s="74">
        <f>IF($B$2="Tonnes",AppAn.Data!V21,(AppAn.Data!V21*ozton*AppAn.Data!V$6)/1000000)</f>
        <v>41.99067384710186</v>
      </c>
      <c r="N9" s="55" t="str">
        <f t="shared" si="0"/>
        <v>▼</v>
      </c>
      <c r="O9" s="57">
        <f t="shared" si="1"/>
        <v>-15.64480243423796</v>
      </c>
      <c r="P9" s="40"/>
      <c r="Q9" s="74">
        <f>IF($B$2="Tonnes",AppQt.Data!M46,(AppQt.Data!M46*ozton*AppQt.Data!M$7)/1000000)</f>
        <v>22.862685175952677</v>
      </c>
      <c r="R9" s="74">
        <f>IF($B$2="Tonnes",AppQt.Data!N46,(AppQt.Data!N46*ozton*AppQt.Data!N$7)/1000000)</f>
        <v>22.797552822889159</v>
      </c>
      <c r="S9" s="74">
        <f>IF($B$2="Tonnes",AppQt.Data!O46,(AppQt.Data!O46*ozton*AppQt.Data!O$7)/1000000)</f>
        <v>21.336289861484971</v>
      </c>
      <c r="T9" s="74">
        <f>IF($B$2="Tonnes",AppQt.Data!P46,(AppQt.Data!P46*ozton*AppQt.Data!P$7)/1000000)</f>
        <v>21.329571760553236</v>
      </c>
      <c r="U9" s="74">
        <f>IF($B$2="Tonnes",AppQt.Data!Q46,(AppQt.Data!Q46*ozton*AppQt.Data!Q$7)/1000000)</f>
        <v>20.700363072954374</v>
      </c>
      <c r="V9" s="74">
        <f>IF($B$2="Tonnes",AppQt.Data!R46,(AppQt.Data!R46*ozton*AppQt.Data!R$7)/1000000)</f>
        <v>20.003628629784131</v>
      </c>
      <c r="W9" s="74">
        <f>IF($B$2="Tonnes",AppQt.Data!S46,(AppQt.Data!S46*ozton*AppQt.Data!S$7)/1000000)</f>
        <v>19.092271349673581</v>
      </c>
      <c r="X9" s="74">
        <f>IF($B$2="Tonnes",AppQt.Data!T46,(AppQt.Data!T46*ozton*AppQt.Data!T$7)/1000000)</f>
        <v>16.596797911105853</v>
      </c>
      <c r="Y9" s="74">
        <f>IF($B$2="Tonnes",AppQt.Data!U46,(AppQt.Data!U46*ozton*AppQt.Data!U$7)/1000000)</f>
        <v>17.819146761495247</v>
      </c>
      <c r="Z9" s="74">
        <f>IF($B$2="Tonnes",AppQt.Data!V46,(AppQt.Data!V46*ozton*AppQt.Data!V$7)/1000000)</f>
        <v>16.84840896584592</v>
      </c>
      <c r="AA9" s="74">
        <f>IF($B$2="Tonnes",AppQt.Data!W46,(AppQt.Data!W46*ozton*AppQt.Data!W$7)/1000000)</f>
        <v>15.758892525084718</v>
      </c>
      <c r="AB9" s="74">
        <f>IF($B$2="Tonnes",AppQt.Data!X46,(AppQt.Data!X46*ozton*AppQt.Data!X$7)/1000000)</f>
        <v>14.300529199046963</v>
      </c>
      <c r="AC9" s="74">
        <f>IF($B$2="Tonnes",AppQt.Data!Y46,(AppQt.Data!Y46*ozton*AppQt.Data!Y$7)/1000000)</f>
        <v>14.652034633493201</v>
      </c>
      <c r="AD9" s="74">
        <f>IF($B$2="Tonnes",AppQt.Data!Z46,(AppQt.Data!Z46*ozton*AppQt.Data!Z$7)/1000000)</f>
        <v>15.206867662812272</v>
      </c>
      <c r="AE9" s="74">
        <f>IF($B$2="Tonnes",AppQt.Data!AA46,(AppQt.Data!AA46*ozton*AppQt.Data!AA$7)/1000000)</f>
        <v>12.253553158313181</v>
      </c>
      <c r="AF9" s="74">
        <f>IF($B$2="Tonnes",AppQt.Data!AB46,(AppQt.Data!AB46*ozton*AppQt.Data!AB$7)/1000000)</f>
        <v>11.572415981027561</v>
      </c>
      <c r="AG9" s="74">
        <f>IF($B$2="Tonnes",AppQt.Data!AC46,(AppQt.Data!AC46*ozton*AppQt.Data!AC$7)/1000000)</f>
        <v>12.283872595810269</v>
      </c>
      <c r="AH9" s="74">
        <f>IF($B$2="Tonnes",AppQt.Data!AD46,(AppQt.Data!AD46*ozton*AppQt.Data!AD$7)/1000000)</f>
        <v>12.926398603195841</v>
      </c>
      <c r="AI9" s="74">
        <f>IF($B$2="Tonnes",AppQt.Data!AE46,(AppQt.Data!AE46*ozton*AppQt.Data!AE$7)/1000000)</f>
        <v>13.06949532376334</v>
      </c>
      <c r="AJ9" s="74">
        <f>IF($B$2="Tonnes",AppQt.Data!AF46,(AppQt.Data!AF46*ozton*AppQt.Data!AF$7)/1000000)</f>
        <v>12.943359449879896</v>
      </c>
      <c r="AK9" s="74">
        <f>IF($B$2="Tonnes",AppQt.Data!AG46,(AppQt.Data!AG46*ozton*AppQt.Data!AG$7)/1000000)</f>
        <v>12.689695641111458</v>
      </c>
      <c r="AL9" s="74">
        <f>IF($B$2="Tonnes",AppQt.Data!AH46,(AppQt.Data!AH46*ozton*AppQt.Data!AH$7)/1000000)</f>
        <v>13.180054672268065</v>
      </c>
      <c r="AM9" s="74">
        <f>IF($B$2="Tonnes",AppQt.Data!AI46,(AppQt.Data!AI46*ozton*AppQt.Data!AI$7)/1000000)</f>
        <v>12.760836670880883</v>
      </c>
      <c r="AN9" s="74">
        <f>IF($B$2="Tonnes",AppQt.Data!AJ46,(AppQt.Data!AJ46*ozton*AppQt.Data!AJ$7)/1000000)</f>
        <v>12.344014087860826</v>
      </c>
      <c r="AO9" s="74">
        <f>IF($B$2="Tonnes",AppQt.Data!AK46,(AppQt.Data!AK46*ozton*AppQt.Data!AK$7)/1000000)</f>
        <v>11.952098951051704</v>
      </c>
      <c r="AP9" s="74">
        <f>IF($B$2="Tonnes",AppQt.Data!AL46,(AppQt.Data!AL46*ozton*AppQt.Data!AL$7)/1000000)</f>
        <v>12.51864743401843</v>
      </c>
      <c r="AQ9" s="74">
        <f>IF($B$2="Tonnes",AppQt.Data!AM46,(AppQt.Data!AM46*ozton*AppQt.Data!AM$7)/1000000)</f>
        <v>12.761392678657021</v>
      </c>
      <c r="AR9" s="74">
        <f>IF($B$2="Tonnes",AppQt.Data!AN46,(AppQt.Data!AN46*ozton*AppQt.Data!AN$7)/1000000)</f>
        <v>12.524595894569405</v>
      </c>
      <c r="AS9" s="74">
        <f>IF($B$2="Tonnes",AppQt.Data!AO46,(AppQt.Data!AO46*ozton*AppQt.Data!AO$7)/1000000)</f>
        <v>12.189703480205965</v>
      </c>
      <c r="AT9" s="74">
        <f>IF($B$2="Tonnes",AppQt.Data!AP46,(AppQt.Data!AP46*ozton*AppQt.Data!AP$7)/1000000)</f>
        <v>12.758101119789858</v>
      </c>
      <c r="AU9" s="74">
        <f>IF($B$2="Tonnes",AppQt.Data!AQ46,(AppQt.Data!AQ46*ozton*AppQt.Data!AQ$7)/1000000)</f>
        <v>12.7737054576586</v>
      </c>
      <c r="AV9" s="74">
        <f>IF($B$2="Tonnes",AppQt.Data!AR46,(AppQt.Data!AR46*ozton*AppQt.Data!AR$7)/1000000)</f>
        <v>12.939738012070547</v>
      </c>
      <c r="AW9" s="74">
        <f>IF($B$2="Tonnes",AppQt.Data!AS46,(AppQt.Data!AS46*ozton*AppQt.Data!AS$7)/1000000)</f>
        <v>12.485820404843928</v>
      </c>
      <c r="AX9" s="74">
        <f>IF($B$2="Tonnes",AppQt.Data!AT46,(AppQt.Data!AT46*ozton*AppQt.Data!AT$7)/1000000)</f>
        <v>12.826613246352196</v>
      </c>
      <c r="AY9" s="74">
        <f>IF($B$2="Tonnes",AppQt.Data!AU46,(AppQt.Data!AU46*ozton*AppQt.Data!AU$7)/1000000)</f>
        <v>12.882354249416121</v>
      </c>
      <c r="AZ9" s="74">
        <f>IF($B$2="Tonnes",AppQt.Data!AV46,(AppQt.Data!AV46*ozton*AppQt.Data!AV$7)/1000000)</f>
        <v>12.965214642118042</v>
      </c>
      <c r="BA9" s="74">
        <f>IF($B$2="Tonnes",AppQt.Data!AW46,(AppQt.Data!AW46*ozton*AppQt.Data!AW$7)/1000000)</f>
        <v>12.834306230376498</v>
      </c>
      <c r="BB9" s="74">
        <f>IF($B$2="Tonnes",AppQt.Data!AX46,(AppQt.Data!AX46*ozton*AppQt.Data!AX$7)/1000000)</f>
        <v>12.517505582491218</v>
      </c>
      <c r="BC9" s="74">
        <f>IF($B$2="Tonnes",AppQt.Data!AY46,(AppQt.Data!AY46*ozton*AppQt.Data!AY$7)/1000000)</f>
        <v>12.085916263903171</v>
      </c>
      <c r="BD9" s="74">
        <f>IF($B$2="Tonnes",AppQt.Data!AZ46,(AppQt.Data!AZ46*ozton*AppQt.Data!AZ$7)/1000000)</f>
        <v>12.340679251795391</v>
      </c>
      <c r="BE9" s="74">
        <f>IF($B$2="Tonnes",AppQt.Data!BA46,(AppQt.Data!BA46*ozton*AppQt.Data!BA$7)/1000000)</f>
        <v>11.024829218938578</v>
      </c>
      <c r="BF9" s="74">
        <f>IF($B$2="Tonnes",AppQt.Data!BB46,(AppQt.Data!BB46*ozton*AppQt.Data!BB$7)/1000000)</f>
        <v>8.2660140435055016</v>
      </c>
      <c r="BG9" s="74">
        <f>IF($B$2="Tonnes",AppQt.Data!BC46,(AppQt.Data!BC46*ozton*AppQt.Data!BC$7)/1000000)</f>
        <v>10.865722832608876</v>
      </c>
      <c r="BH9" s="74">
        <f>IF($B$2="Tonnes",AppQt.Data!BD46,(AppQt.Data!BD46*ozton*AppQt.Data!BD$7)/1000000)</f>
        <v>11.834107752048908</v>
      </c>
      <c r="BI9" s="74">
        <f>IF($B$2="Tonnes",AppQt.Data!BE46,(AppQt.Data!BE46*ozton*AppQt.Data!BE$7)/1000000)</f>
        <v>11.952408606422999</v>
      </c>
      <c r="BJ9" s="74">
        <f>IF($B$2="Tonnes",AppQt.Data!BF46,(AppQt.Data!BF46*ozton*AppQt.Data!BF$7)/1000000)</f>
        <v>10.911501606068883</v>
      </c>
      <c r="BK9" s="74">
        <f>IF($B$2="Tonnes",AppQt.Data!BG46,(AppQt.Data!BG46*ozton*AppQt.Data!BG$7)/1000000)</f>
        <v>11.95353638520039</v>
      </c>
      <c r="BL9" s="55" t="str">
        <f t="shared" si="2"/>
        <v>▲</v>
      </c>
      <c r="BM9" s="57">
        <f t="shared" si="3"/>
        <v>10.011423716118561</v>
      </c>
    </row>
    <row r="10" spans="1:65" ht="12.75" customHeight="1" x14ac:dyDescent="0.2">
      <c r="A10" s="40"/>
      <c r="B10" s="31" t="s">
        <v>110</v>
      </c>
      <c r="C10" s="74">
        <f>IF($B$2="Tonnes",AppAn.Data!L22,(AppAn.Data!L22*ozton*AppAn.Data!L$6)/1000000)</f>
        <v>45.611654774114747</v>
      </c>
      <c r="D10" s="74">
        <f>IF($B$2="Tonnes",AppAn.Data!M22,(AppAn.Data!M22*ozton*AppAn.Data!M$6)/1000000)</f>
        <v>36.172936018526485</v>
      </c>
      <c r="E10" s="74">
        <f>IF($B$2="Tonnes",AppAn.Data!N22,(AppAn.Data!N22*ozton*AppAn.Data!N$6)/1000000)</f>
        <v>28.421585219856158</v>
      </c>
      <c r="F10" s="74">
        <f>IF($B$2="Tonnes",AppAn.Data!O22,(AppAn.Data!O22*ozton*AppAn.Data!O$6)/1000000)</f>
        <v>22.8466165625</v>
      </c>
      <c r="G10" s="74">
        <f>IF($B$2="Tonnes",AppAn.Data!P22,(AppAn.Data!P22*ozton*AppAn.Data!P$6)/1000000)</f>
        <v>19.633675000000004</v>
      </c>
      <c r="H10" s="74">
        <f>IF($B$2="Tonnes",AppAn.Data!Q22,(AppAn.Data!Q22*ozton*AppAn.Data!Q$6)/1000000)</f>
        <v>18.5581909</v>
      </c>
      <c r="I10" s="74">
        <f>IF($B$2="Tonnes",AppAn.Data!R22,(AppAn.Data!R22*ozton*AppAn.Data!R$6)/1000000)</f>
        <v>17.625240464000001</v>
      </c>
      <c r="J10" s="74">
        <f>IF($B$2="Tonnes",AppAn.Data!S22,(AppAn.Data!S22*ozton*AppAn.Data!S$6)/1000000)</f>
        <v>16.341724551839999</v>
      </c>
      <c r="K10" s="74">
        <f>IF($B$2="Tonnes",AppAn.Data!T22,(AppAn.Data!T22*ozton*AppAn.Data!T$6)/1000000)</f>
        <v>15.271713707065601</v>
      </c>
      <c r="L10" s="74">
        <f>IF($B$2="Tonnes",AppAn.Data!U22,(AppAn.Data!U22*ozton*AppAn.Data!U$6)/1000000)</f>
        <v>13.929844949977754</v>
      </c>
      <c r="M10" s="74">
        <f>IF($B$2="Tonnes",AppAn.Data!V22,(AppAn.Data!V22*ozton*AppAn.Data!V$6)/1000000)</f>
        <v>11.856070891218073</v>
      </c>
      <c r="N10" s="55" t="str">
        <f t="shared" si="0"/>
        <v>▼</v>
      </c>
      <c r="O10" s="57">
        <f t="shared" si="1"/>
        <v>-14.887273090308117</v>
      </c>
      <c r="P10" s="40"/>
      <c r="Q10" s="74">
        <f>IF($B$2="Tonnes",AppQt.Data!M47,(AppQt.Data!M47*ozton*AppQt.Data!M$7)/1000000)</f>
        <v>12.462652785628766</v>
      </c>
      <c r="R10" s="74">
        <f>IF($B$2="Tonnes",AppQt.Data!N47,(AppQt.Data!N47*ozton*AppQt.Data!N$7)/1000000)</f>
        <v>11.793519842504361</v>
      </c>
      <c r="S10" s="74">
        <f>IF($B$2="Tonnes",AppQt.Data!O47,(AppQt.Data!O47*ozton*AppQt.Data!O$7)/1000000)</f>
        <v>10.962375665253754</v>
      </c>
      <c r="T10" s="74">
        <f>IF($B$2="Tonnes",AppQt.Data!P47,(AppQt.Data!P47*ozton*AppQt.Data!P$7)/1000000)</f>
        <v>10.393106480727861</v>
      </c>
      <c r="U10" s="74">
        <f>IF($B$2="Tonnes",AppQt.Data!Q47,(AppQt.Data!Q47*ozton*AppQt.Data!Q$7)/1000000)</f>
        <v>9.8130901969200668</v>
      </c>
      <c r="V10" s="74">
        <f>IF($B$2="Tonnes",AppQt.Data!R47,(AppQt.Data!R47*ozton*AppQt.Data!R$7)/1000000)</f>
        <v>9.3046615292962649</v>
      </c>
      <c r="W10" s="74">
        <f>IF($B$2="Tonnes",AppQt.Data!S47,(AppQt.Data!S47*ozton*AppQt.Data!S$7)/1000000)</f>
        <v>8.7551629017930583</v>
      </c>
      <c r="X10" s="74">
        <f>IF($B$2="Tonnes",AppQt.Data!T47,(AppQt.Data!T47*ozton*AppQt.Data!T$7)/1000000)</f>
        <v>8.3000213905170881</v>
      </c>
      <c r="Y10" s="74">
        <f>IF($B$2="Tonnes",AppQt.Data!U47,(AppQt.Data!U47*ozton*AppQt.Data!U$7)/1000000)</f>
        <v>7.7884572388083928</v>
      </c>
      <c r="Z10" s="74">
        <f>IF($B$2="Tonnes",AppQt.Data!V47,(AppQt.Data!V47*ozton*AppQt.Data!V$7)/1000000)</f>
        <v>7.4607178585246174</v>
      </c>
      <c r="AA10" s="74">
        <f>IF($B$2="Tonnes",AppQt.Data!W47,(AppQt.Data!W47*ozton*AppQt.Data!W$7)/1000000)</f>
        <v>6.7337887680744908</v>
      </c>
      <c r="AB10" s="74">
        <f>IF($B$2="Tonnes",AppQt.Data!X47,(AppQt.Data!X47*ozton*AppQt.Data!X$7)/1000000)</f>
        <v>6.4386213544486575</v>
      </c>
      <c r="AC10" s="74">
        <f>IF($B$2="Tonnes",AppQt.Data!Y47,(AppQt.Data!Y47*ozton*AppQt.Data!Y$7)/1000000)</f>
        <v>6.1305867187500001</v>
      </c>
      <c r="AD10" s="74">
        <f>IF($B$2="Tonnes",AppQt.Data!Z47,(AppQt.Data!Z47*ozton*AppQt.Data!Z$7)/1000000)</f>
        <v>6.0268578125000003</v>
      </c>
      <c r="AE10" s="74">
        <f>IF($B$2="Tonnes",AppQt.Data!AA47,(AppQt.Data!AA47*ozton*AppQt.Data!AA$7)/1000000)</f>
        <v>5.5333345312499995</v>
      </c>
      <c r="AF10" s="74">
        <f>IF($B$2="Tonnes",AppQt.Data!AB47,(AppQt.Data!AB47*ozton*AppQt.Data!AB$7)/1000000)</f>
        <v>5.1558375000000005</v>
      </c>
      <c r="AG10" s="74">
        <f>IF($B$2="Tonnes",AppQt.Data!AC47,(AppQt.Data!AC47*ozton*AppQt.Data!AC$7)/1000000)</f>
        <v>5.2433137500000004</v>
      </c>
      <c r="AH10" s="74">
        <f>IF($B$2="Tonnes",AppQt.Data!AD47,(AppQt.Data!AD47*ozton*AppQt.Data!AD$7)/1000000)</f>
        <v>4.8468837500000008</v>
      </c>
      <c r="AI10" s="74">
        <f>IF($B$2="Tonnes",AppQt.Data!AE47,(AppQt.Data!AE47*ozton*AppQt.Data!AE$7)/1000000)</f>
        <v>4.80995375</v>
      </c>
      <c r="AJ10" s="74">
        <f>IF($B$2="Tonnes",AppQt.Data!AF47,(AppQt.Data!AF47*ozton*AppQt.Data!AF$7)/1000000)</f>
        <v>4.7335237499999998</v>
      </c>
      <c r="AK10" s="74">
        <f>IF($B$2="Tonnes",AppQt.Data!AG47,(AppQt.Data!AG47*ozton*AppQt.Data!AG$7)/1000000)</f>
        <v>4.6735367750000005</v>
      </c>
      <c r="AL10" s="74">
        <f>IF($B$2="Tonnes",AppQt.Data!AH47,(AppQt.Data!AH47*ozton*AppQt.Data!AH$7)/1000000)</f>
        <v>4.6880001749999991</v>
      </c>
      <c r="AM10" s="74">
        <f>IF($B$2="Tonnes",AppQt.Data!AI47,(AppQt.Data!AI47*ozton*AppQt.Data!AI$7)/1000000)</f>
        <v>4.646827375</v>
      </c>
      <c r="AN10" s="74">
        <f>IF($B$2="Tonnes",AppQt.Data!AJ47,(AppQt.Data!AJ47*ozton*AppQt.Data!AJ$7)/1000000)</f>
        <v>4.549826575</v>
      </c>
      <c r="AO10" s="74">
        <f>IF($B$2="Tonnes",AppQt.Data!AK47,(AppQt.Data!AK47*ozton*AppQt.Data!AK$7)/1000000)</f>
        <v>4.4673383040000001</v>
      </c>
      <c r="AP10" s="74">
        <f>IF($B$2="Tonnes",AppQt.Data!AL47,(AppQt.Data!AL47*ozton*AppQt.Data!AL$7)/1000000)</f>
        <v>4.4873106079999996</v>
      </c>
      <c r="AQ10" s="74">
        <f>IF($B$2="Tonnes",AppQt.Data!AM47,(AppQt.Data!AM47*ozton*AppQt.Data!AM$7)/1000000)</f>
        <v>4.3720807199999996</v>
      </c>
      <c r="AR10" s="74">
        <f>IF($B$2="Tonnes",AppQt.Data!AN47,(AppQt.Data!AN47*ozton*AppQt.Data!AN$7)/1000000)</f>
        <v>4.2985108319999998</v>
      </c>
      <c r="AS10" s="74">
        <f>IF($B$2="Tonnes",AppQt.Data!AO47,(AppQt.Data!AO47*ozton*AppQt.Data!AO$7)/1000000)</f>
        <v>4.2227643902399992</v>
      </c>
      <c r="AT10" s="74">
        <f>IF($B$2="Tonnes",AppQt.Data!AP47,(AppQt.Data!AP47*ozton*AppQt.Data!AP$7)/1000000)</f>
        <v>4.2350210796799992</v>
      </c>
      <c r="AU10" s="74">
        <f>IF($B$2="Tonnes",AppQt.Data!AQ47,(AppQt.Data!AQ47*ozton*AppQt.Data!AQ$7)/1000000)</f>
        <v>4.0308603871999997</v>
      </c>
      <c r="AV10" s="74">
        <f>IF($B$2="Tonnes",AppQt.Data!AR47,(AppQt.Data!AR47*ozton*AppQt.Data!AR$7)/1000000)</f>
        <v>3.8530786947200002</v>
      </c>
      <c r="AW10" s="74">
        <f>IF($B$2="Tonnes",AppQt.Data!AS47,(AppQt.Data!AS47*ozton*AppQt.Data!AS$7)/1000000)</f>
        <v>3.9817083380351992</v>
      </c>
      <c r="AX10" s="74">
        <f>IF($B$2="Tonnes",AppQt.Data!AT47,(AppQt.Data!AT47*ozton*AppQt.Data!AT$7)/1000000)</f>
        <v>3.9852430364927991</v>
      </c>
      <c r="AY10" s="74">
        <f>IF($B$2="Tonnes",AppQt.Data!AU47,(AppQt.Data!AU47*ozton*AppQt.Data!AU$7)/1000000)</f>
        <v>3.7343339717120005</v>
      </c>
      <c r="AZ10" s="74">
        <f>IF($B$2="Tonnes",AppQt.Data!AV47,(AppQt.Data!AV47*ozton*AppQt.Data!AV$7)/1000000)</f>
        <v>3.5704283608255998</v>
      </c>
      <c r="BA10" s="74">
        <f>IF($B$2="Tonnes",AppQt.Data!AW47,(AppQt.Data!AW47*ozton*AppQt.Data!AW$7)/1000000)</f>
        <v>3.5291332968744955</v>
      </c>
      <c r="BB10" s="74">
        <f>IF($B$2="Tonnes",AppQt.Data!AX47,(AppQt.Data!AX47*ozton*AppQt.Data!AX$7)/1000000)</f>
        <v>3.705588011826944</v>
      </c>
      <c r="BC10" s="74">
        <f>IF($B$2="Tonnes",AppQt.Data!AY47,(AppQt.Data!AY47*ozton*AppQt.Data!AY$7)/1000000)</f>
        <v>3.4872116216192004</v>
      </c>
      <c r="BD10" s="74">
        <f>IF($B$2="Tonnes",AppQt.Data!AZ47,(AppQt.Data!AZ47*ozton*AppQt.Data!AZ$7)/1000000)</f>
        <v>3.2079120196571136</v>
      </c>
      <c r="BE10" s="74">
        <f>IF($B$2="Tonnes",AppQt.Data!BA47,(AppQt.Data!BA47*ozton*AppQt.Data!BA$7)/1000000)</f>
        <v>3.200754887710771</v>
      </c>
      <c r="BF10" s="74">
        <f>IF($B$2="Tonnes",AppQt.Data!BB47,(AppQt.Data!BB47*ozton*AppQt.Data!BB$7)/1000000)</f>
        <v>2.5735111665747965</v>
      </c>
      <c r="BG10" s="74">
        <f>IF($B$2="Tonnes",AppQt.Data!BC47,(AppQt.Data!BC47*ozton*AppQt.Data!BC$7)/1000000)</f>
        <v>3.1368457636638718</v>
      </c>
      <c r="BH10" s="74">
        <f>IF($B$2="Tonnes",AppQt.Data!BD47,(AppQt.Data!BD47*ozton*AppQt.Data!BD$7)/1000000)</f>
        <v>2.9449590732686342</v>
      </c>
      <c r="BI10" s="74">
        <f>IF($B$2="Tonnes",AppQt.Data!BE47,(AppQt.Data!BE47*ozton*AppQt.Data!BE$7)/1000000)</f>
        <v>2.9012225533252325</v>
      </c>
      <c r="BJ10" s="74">
        <f>IF($B$2="Tonnes",AppQt.Data!BF47,(AppQt.Data!BF47*ozton*AppQt.Data!BF$7)/1000000)</f>
        <v>2.8796041795460572</v>
      </c>
      <c r="BK10" s="74">
        <f>IF($B$2="Tonnes",AppQt.Data!BG47,(AppQt.Data!BG47*ozton*AppQt.Data!BG$7)/1000000)</f>
        <v>2.8859731001206788</v>
      </c>
      <c r="BL10" s="55" t="str">
        <f t="shared" si="2"/>
        <v>▼</v>
      </c>
      <c r="BM10" s="57">
        <f t="shared" si="3"/>
        <v>-7.9976091412977457</v>
      </c>
    </row>
    <row r="11" spans="1:65" ht="12.75" customHeight="1" x14ac:dyDescent="0.2">
      <c r="A11" s="40"/>
      <c r="B11" s="75" t="s">
        <v>88</v>
      </c>
      <c r="C11" s="76">
        <f>IF($B$2="Tonnes",AppAn.Data!L23,(AppAn.Data!L23*ozton*AppAn.Data!L$6)/1000000)</f>
        <v>1596.4806710296734</v>
      </c>
      <c r="D11" s="76">
        <f>IF($B$2="Tonnes",AppAn.Data!M23,(AppAn.Data!M23*ozton*AppAn.Data!M$6)/1000000)</f>
        <v>1769.0220035404077</v>
      </c>
      <c r="E11" s="76">
        <f>IF($B$2="Tonnes",AppAn.Data!N23,(AppAn.Data!N23*ozton*AppAn.Data!N$6)/1000000)</f>
        <v>1592.3429790824198</v>
      </c>
      <c r="F11" s="76">
        <f>IF($B$2="Tonnes",AppAn.Data!O23,(AppAn.Data!O23*ozton*AppAn.Data!O$6)/1000000)</f>
        <v>793.22967172301992</v>
      </c>
      <c r="G11" s="76">
        <f>IF($B$2="Tonnes",AppAn.Data!P23,(AppAn.Data!P23*ozton*AppAn.Data!P$6)/1000000)</f>
        <v>932.17028641797424</v>
      </c>
      <c r="H11" s="76">
        <f>IF($B$2="Tonnes",AppAn.Data!Q23,(AppAn.Data!Q23*ozton*AppAn.Data!Q$6)/1000000)</f>
        <v>978.83666712315573</v>
      </c>
      <c r="I11" s="76">
        <f>IF($B$2="Tonnes",AppAn.Data!R23,(AppAn.Data!R23*ozton*AppAn.Data!R$6)/1000000)</f>
        <v>1655.06373206936</v>
      </c>
      <c r="J11" s="76">
        <f>IF($B$2="Tonnes",AppAn.Data!S23,(AppAn.Data!S23*ozton*AppAn.Data!S$6)/1000000)</f>
        <v>1309.6275982313896</v>
      </c>
      <c r="K11" s="76">
        <f>IF($B$2="Tonnes",AppAn.Data!T23,(AppAn.Data!T23*ozton*AppAn.Data!T$6)/1000000)</f>
        <v>1173.3196796781149</v>
      </c>
      <c r="L11" s="76">
        <f>IF($B$2="Tonnes",AppAn.Data!U23,(AppAn.Data!U23*ozton*AppAn.Data!U$6)/1000000)</f>
        <v>1274.8789874435283</v>
      </c>
      <c r="M11" s="76">
        <f>IF($B$2="Tonnes",AppAn.Data!V23,(AppAn.Data!V23*ozton*AppAn.Data!V$6)/1000000)</f>
        <v>1773.4760616491546</v>
      </c>
      <c r="N11" s="51" t="str">
        <f t="shared" si="0"/>
        <v>▲</v>
      </c>
      <c r="O11" s="77">
        <f t="shared" si="1"/>
        <v>39.109364819436408</v>
      </c>
      <c r="P11" s="40"/>
      <c r="Q11" s="76">
        <f>IF($B$2="Tonnes",AppQt.Data!M48,(AppQt.Data!M48*ozton*AppQt.Data!M$7)/1000000)</f>
        <v>269.85924898344842</v>
      </c>
      <c r="R11" s="76">
        <f>IF($B$2="Tonnes",AppQt.Data!N48,(AppQt.Data!N48*ozton*AppQt.Data!N$7)/1000000)</f>
        <v>611.29392999575623</v>
      </c>
      <c r="S11" s="76">
        <f>IF($B$2="Tonnes",AppQt.Data!O48,(AppQt.Data!O48*ozton*AppQt.Data!O$7)/1000000)</f>
        <v>362.91765230284238</v>
      </c>
      <c r="T11" s="76">
        <f>IF($B$2="Tonnes",AppQt.Data!P48,(AppQt.Data!P48*ozton*AppQt.Data!P$7)/1000000)</f>
        <v>352.40983974762651</v>
      </c>
      <c r="U11" s="76">
        <f>IF($B$2="Tonnes",AppQt.Data!Q48,(AppQt.Data!Q48*ozton*AppQt.Data!Q$7)/1000000)</f>
        <v>339.99831035564466</v>
      </c>
      <c r="V11" s="76">
        <f>IF($B$2="Tonnes",AppQt.Data!R48,(AppQt.Data!R48*ozton*AppQt.Data!R$7)/1000000)</f>
        <v>388.8576275251279</v>
      </c>
      <c r="W11" s="76">
        <f>IF($B$2="Tonnes",AppQt.Data!S48,(AppQt.Data!S48*ozton*AppQt.Data!S$7)/1000000)</f>
        <v>549.95168798408304</v>
      </c>
      <c r="X11" s="76">
        <f>IF($B$2="Tonnes",AppQt.Data!T48,(AppQt.Data!T48*ozton*AppQt.Data!T$7)/1000000)</f>
        <v>490.21437767555187</v>
      </c>
      <c r="Y11" s="76">
        <f>IF($B$2="Tonnes",AppQt.Data!U48,(AppQt.Data!U48*ozton*AppQt.Data!U$7)/1000000)</f>
        <v>380.42035398228211</v>
      </c>
      <c r="Z11" s="76">
        <f>IF($B$2="Tonnes",AppQt.Data!V48,(AppQt.Data!V48*ozton*AppQt.Data!V$7)/1000000)</f>
        <v>309.59265680448999</v>
      </c>
      <c r="AA11" s="76">
        <f>IF($B$2="Tonnes",AppQt.Data!W48,(AppQt.Data!W48*ozton*AppQt.Data!W$7)/1000000)</f>
        <v>444.30955278892066</v>
      </c>
      <c r="AB11" s="76">
        <f>IF($B$2="Tonnes",AppQt.Data!X48,(AppQt.Data!X48*ozton*AppQt.Data!X$7)/1000000)</f>
        <v>458.02041550672692</v>
      </c>
      <c r="AC11" s="76">
        <f>IF($B$2="Tonnes",AppQt.Data!Y48,(AppQt.Data!Y48*ozton*AppQt.Data!Y$7)/1000000)</f>
        <v>262.36194521291884</v>
      </c>
      <c r="AD11" s="76">
        <f>IF($B$2="Tonnes",AppQt.Data!Z48,(AppQt.Data!Z48*ozton*AppQt.Data!Z$7)/1000000)</f>
        <v>171.09883147113453</v>
      </c>
      <c r="AE11" s="76">
        <f>IF($B$2="Tonnes",AppQt.Data!AA48,(AppQt.Data!AA48*ozton*AppQt.Data!AA$7)/1000000)</f>
        <v>198.42688836082115</v>
      </c>
      <c r="AF11" s="76">
        <f>IF($B$2="Tonnes",AppQt.Data!AB48,(AppQt.Data!AB48*ozton*AppQt.Data!AB$7)/1000000)</f>
        <v>161.3420066781454</v>
      </c>
      <c r="AG11" s="76">
        <f>IF($B$2="Tonnes",AppQt.Data!AC48,(AppQt.Data!AC48*ozton*AppQt.Data!AC$7)/1000000)</f>
        <v>286.49918864240937</v>
      </c>
      <c r="AH11" s="76">
        <f>IF($B$2="Tonnes",AppQt.Data!AD48,(AppQt.Data!AD48*ozton*AppQt.Data!AD$7)/1000000)</f>
        <v>238.9008700209163</v>
      </c>
      <c r="AI11" s="76">
        <f>IF($B$2="Tonnes",AppQt.Data!AE48,(AppQt.Data!AE48*ozton*AppQt.Data!AE$7)/1000000)</f>
        <v>202.69876946219256</v>
      </c>
      <c r="AJ11" s="76">
        <f>IF($B$2="Tonnes",AppQt.Data!AF48,(AppQt.Data!AF48*ozton*AppQt.Data!AF$7)/1000000)</f>
        <v>204.07145829245601</v>
      </c>
      <c r="AK11" s="76">
        <f>IF($B$2="Tonnes",AppQt.Data!AG48,(AppQt.Data!AG48*ozton*AppQt.Data!AG$7)/1000000)</f>
        <v>300.59177186729397</v>
      </c>
      <c r="AL11" s="76">
        <f>IF($B$2="Tonnes",AppQt.Data!AH48,(AppQt.Data!AH48*ozton*AppQt.Data!AH$7)/1000000)</f>
        <v>195.85782821866101</v>
      </c>
      <c r="AM11" s="76">
        <f>IF($B$2="Tonnes",AppQt.Data!AI48,(AppQt.Data!AI48*ozton*AppQt.Data!AI$7)/1000000)</f>
        <v>244.55158789020319</v>
      </c>
      <c r="AN11" s="76">
        <f>IF($B$2="Tonnes",AppQt.Data!AJ48,(AppQt.Data!AJ48*ozton*AppQt.Data!AJ$7)/1000000)</f>
        <v>237.83547914699753</v>
      </c>
      <c r="AO11" s="76">
        <f>IF($B$2="Tonnes",AppQt.Data!AK48,(AppQt.Data!AK48*ozton*AppQt.Data!AK$7)/1000000)</f>
        <v>636.58878561732433</v>
      </c>
      <c r="AP11" s="76">
        <f>IF($B$2="Tonnes",AppQt.Data!AL48,(AppQt.Data!AL48*ozton*AppQt.Data!AL$7)/1000000)</f>
        <v>462.04745287302092</v>
      </c>
      <c r="AQ11" s="76">
        <f>IF($B$2="Tonnes",AppQt.Data!AM48,(AppQt.Data!AM48*ozton*AppQt.Data!AM$7)/1000000)</f>
        <v>346.00941296032499</v>
      </c>
      <c r="AR11" s="76">
        <f>IF($B$2="Tonnes",AppQt.Data!AN48,(AppQt.Data!AN48*ozton*AppQt.Data!AN$7)/1000000)</f>
        <v>210.41808061868963</v>
      </c>
      <c r="AS11" s="76">
        <f>IF($B$2="Tonnes",AppQt.Data!AO48,(AppQt.Data!AO48*ozton*AppQt.Data!AO$7)/1000000)</f>
        <v>410.67286676740707</v>
      </c>
      <c r="AT11" s="76">
        <f>IF($B$2="Tonnes",AppQt.Data!AP48,(AppQt.Data!AP48*ozton*AppQt.Data!AP$7)/1000000)</f>
        <v>306.16083044758017</v>
      </c>
      <c r="AU11" s="76">
        <f>IF($B$2="Tonnes",AppQt.Data!AQ48,(AppQt.Data!AQ48*ozton*AppQt.Data!AQ$7)/1000000)</f>
        <v>265.26689953282613</v>
      </c>
      <c r="AV11" s="76">
        <f>IF($B$2="Tonnes",AppQt.Data!AR48,(AppQt.Data!AR48*ozton*AppQt.Data!AR$7)/1000000)</f>
        <v>327.5270014835761</v>
      </c>
      <c r="AW11" s="76">
        <f>IF($B$2="Tonnes",AppQt.Data!AS48,(AppQt.Data!AS48*ozton*AppQt.Data!AS$7)/1000000)</f>
        <v>287.87439589570778</v>
      </c>
      <c r="AX11" s="76">
        <f>IF($B$2="Tonnes",AppQt.Data!AT48,(AppQt.Data!AT48*ozton*AppQt.Data!AT$7)/1000000)</f>
        <v>286.36546576425161</v>
      </c>
      <c r="AY11" s="76">
        <f>IF($B$2="Tonnes",AppQt.Data!AU48,(AppQt.Data!AU48*ozton*AppQt.Data!AU$7)/1000000)</f>
        <v>198.2602670753414</v>
      </c>
      <c r="AZ11" s="76">
        <f>IF($B$2="Tonnes",AppQt.Data!AV48,(AppQt.Data!AV48*ozton*AppQt.Data!AV$7)/1000000)</f>
        <v>400.8195509428142</v>
      </c>
      <c r="BA11" s="76">
        <f>IF($B$2="Tonnes",AppQt.Data!AW48,(AppQt.Data!AW48*ozton*AppQt.Data!AW$7)/1000000)</f>
        <v>302.05560829770246</v>
      </c>
      <c r="BB11" s="76">
        <f>IF($B$2="Tonnes",AppQt.Data!AX48,(AppQt.Data!AX48*ozton*AppQt.Data!AX$7)/1000000)</f>
        <v>293.86307201516416</v>
      </c>
      <c r="BC11" s="76">
        <f>IF($B$2="Tonnes",AppQt.Data!AY48,(AppQt.Data!AY48*ozton*AppQt.Data!AY$7)/1000000)</f>
        <v>420.4803134139496</v>
      </c>
      <c r="BD11" s="76">
        <f>IF($B$2="Tonnes",AppQt.Data!AZ48,(AppQt.Data!AZ48*ozton*AppQt.Data!AZ$7)/1000000)</f>
        <v>258.47999371671222</v>
      </c>
      <c r="BE11" s="76">
        <f>IF($B$2="Tonnes",AppQt.Data!BA48,(AppQt.Data!BA48*ozton*AppQt.Data!BA$7)/1000000)</f>
        <v>556.33653051863348</v>
      </c>
      <c r="BF11" s="76">
        <f>IF($B$2="Tonnes",AppQt.Data!BB48,(AppQt.Data!BB48*ozton*AppQt.Data!BB$7)/1000000)</f>
        <v>584.28364743788006</v>
      </c>
      <c r="BG11" s="76">
        <f>IF($B$2="Tonnes",AppQt.Data!BC48,(AppQt.Data!BC48*ozton*AppQt.Data!BC$7)/1000000)</f>
        <v>494.95485223986577</v>
      </c>
      <c r="BH11" s="76">
        <f>IF($B$2="Tonnes",AppQt.Data!BD48,(AppQt.Data!BD48*ozton*AppQt.Data!BD$7)/1000000)</f>
        <v>137.90103145277527</v>
      </c>
      <c r="BI11" s="76">
        <f>IF($B$2="Tonnes",AppQt.Data!BE48,(AppQt.Data!BE48*ozton*AppQt.Data!BE$7)/1000000)</f>
        <v>181.87088274437573</v>
      </c>
      <c r="BJ11" s="76">
        <f>IF($B$2="Tonnes",AppQt.Data!BF48,(AppQt.Data!BF48*ozton*AppQt.Data!BF$7)/1000000)</f>
        <v>283.79732748544575</v>
      </c>
      <c r="BK11" s="76">
        <f>IF($B$2="Tonnes",AppQt.Data!BG48,(AppQt.Data!BG48*ozton*AppQt.Data!BG$7)/1000000)</f>
        <v>235.03871754205133</v>
      </c>
      <c r="BL11" s="51" t="str">
        <f t="shared" si="2"/>
        <v>▼</v>
      </c>
      <c r="BM11" s="77">
        <f t="shared" si="3"/>
        <v>-52.513099633550709</v>
      </c>
    </row>
    <row r="12" spans="1:65" ht="12.75" customHeight="1" x14ac:dyDescent="0.2">
      <c r="A12" s="40"/>
      <c r="B12" s="31" t="s">
        <v>111</v>
      </c>
      <c r="C12" s="74">
        <f>IF($B$2="Tonnes",AppAn.Data!L24,(AppAn.Data!L24*ozton*AppAn.Data!L$6)/1000000)</f>
        <v>1204.2688776796736</v>
      </c>
      <c r="D12" s="74">
        <f>IF($B$2="Tonnes",AppAn.Data!M24,(AppAn.Data!M24*ozton*AppAn.Data!M$6)/1000000)</f>
        <v>1501.9154240504074</v>
      </c>
      <c r="E12" s="74">
        <f>IF($B$2="Tonnes",AppAn.Data!N24,(AppAn.Data!N24*ozton*AppAn.Data!N$6)/1000000)</f>
        <v>1322.2474309024196</v>
      </c>
      <c r="F12" s="74">
        <f>IF($B$2="Tonnes",AppAn.Data!O24,(AppAn.Data!O24*ozton*AppAn.Data!O$6)/1000000)</f>
        <v>1729.5896717230198</v>
      </c>
      <c r="G12" s="74">
        <f>IF($B$2="Tonnes",AppAn.Data!P24,(AppAn.Data!P24*ozton*AppAn.Data!P$6)/1000000)</f>
        <v>1066.5002864179742</v>
      </c>
      <c r="H12" s="74">
        <f>IF($B$2="Tonnes",AppAn.Data!Q24,(AppAn.Data!Q24*ozton*AppAn.Data!Q$6)/1000000)</f>
        <v>1091.4066671231558</v>
      </c>
      <c r="I12" s="74">
        <f>IF($B$2="Tonnes",AppAn.Data!R24,(AppAn.Data!R24*ozton*AppAn.Data!R$6)/1000000)</f>
        <v>1073.1037320693599</v>
      </c>
      <c r="J12" s="74">
        <f>IF($B$2="Tonnes",AppAn.Data!S24,(AppAn.Data!S24*ozton*AppAn.Data!S$6)/1000000)</f>
        <v>1043.8975982313896</v>
      </c>
      <c r="K12" s="74">
        <f>IF($B$2="Tonnes",AppAn.Data!T24,(AppAn.Data!T24*ozton*AppAn.Data!T$6)/1000000)</f>
        <v>1090.2896796781149</v>
      </c>
      <c r="L12" s="74">
        <f>IF($B$2="Tonnes",AppAn.Data!U24,(AppAn.Data!U24*ozton*AppAn.Data!U$6)/1000000)</f>
        <v>866.65898744352842</v>
      </c>
      <c r="M12" s="74">
        <f>IF($B$2="Tonnes",AppAn.Data!V24,(AppAn.Data!V24*ozton*AppAn.Data!V$6)/1000000)</f>
        <v>899.56606164915445</v>
      </c>
      <c r="N12" s="55" t="str">
        <f t="shared" si="0"/>
        <v>▲</v>
      </c>
      <c r="O12" s="57">
        <f t="shared" si="1"/>
        <v>3.7970037445403282</v>
      </c>
      <c r="P12" s="40"/>
      <c r="Q12" s="74">
        <f>IF($B$2="Tonnes",AppQt.Data!M49,(AppQt.Data!M49*ozton*AppQt.Data!M$7)/1000000)</f>
        <v>252.01653294344845</v>
      </c>
      <c r="R12" s="74">
        <f>IF($B$2="Tonnes",AppQt.Data!N49,(AppQt.Data!N49*ozton*AppQt.Data!N$7)/1000000)</f>
        <v>306.14991899575625</v>
      </c>
      <c r="S12" s="74">
        <f>IF($B$2="Tonnes",AppQt.Data!O49,(AppQt.Data!O49*ozton*AppQt.Data!O$7)/1000000)</f>
        <v>317.78881764284239</v>
      </c>
      <c r="T12" s="74">
        <f>IF($B$2="Tonnes",AppQt.Data!P49,(AppQt.Data!P49*ozton*AppQt.Data!P$7)/1000000)</f>
        <v>328.31360809762651</v>
      </c>
      <c r="U12" s="74">
        <f>IF($B$2="Tonnes",AppQt.Data!Q49,(AppQt.Data!Q49*ozton*AppQt.Data!Q$7)/1000000)</f>
        <v>396.34338481564464</v>
      </c>
      <c r="V12" s="74">
        <f>IF($B$2="Tonnes",AppQt.Data!R49,(AppQt.Data!R49*ozton*AppQt.Data!R$7)/1000000)</f>
        <v>333.63112427512789</v>
      </c>
      <c r="W12" s="74">
        <f>IF($B$2="Tonnes",AppQt.Data!S49,(AppQt.Data!S49*ozton*AppQt.Data!S$7)/1000000)</f>
        <v>418.59339758408305</v>
      </c>
      <c r="X12" s="74">
        <f>IF($B$2="Tonnes",AppQt.Data!T49,(AppQt.Data!T49*ozton*AppQt.Data!T$7)/1000000)</f>
        <v>353.34751737555189</v>
      </c>
      <c r="Y12" s="74">
        <f>IF($B$2="Tonnes",AppQt.Data!U49,(AppQt.Data!U49*ozton*AppQt.Data!U$7)/1000000)</f>
        <v>346.86213517228214</v>
      </c>
      <c r="Z12" s="74">
        <f>IF($B$2="Tonnes",AppQt.Data!V49,(AppQt.Data!V49*ozton*AppQt.Data!V$7)/1000000)</f>
        <v>296.14461942448997</v>
      </c>
      <c r="AA12" s="74">
        <f>IF($B$2="Tonnes",AppQt.Data!W49,(AppQt.Data!W49*ozton*AppQt.Data!W$7)/1000000)</f>
        <v>303.55254758892062</v>
      </c>
      <c r="AB12" s="74">
        <f>IF($B$2="Tonnes",AppQt.Data!X49,(AppQt.Data!X49*ozton*AppQt.Data!X$7)/1000000)</f>
        <v>375.68812871672691</v>
      </c>
      <c r="AC12" s="74">
        <f>IF($B$2="Tonnes",AppQt.Data!Y49,(AppQt.Data!Y49*ozton*AppQt.Data!Y$7)/1000000)</f>
        <v>443.14194521291881</v>
      </c>
      <c r="AD12" s="74">
        <f>IF($B$2="Tonnes",AppQt.Data!Z49,(AppQt.Data!Z49*ozton*AppQt.Data!Z$7)/1000000)</f>
        <v>599.36883147113451</v>
      </c>
      <c r="AE12" s="74">
        <f>IF($B$2="Tonnes",AppQt.Data!AA49,(AppQt.Data!AA49*ozton*AppQt.Data!AA$7)/1000000)</f>
        <v>326.96688836082114</v>
      </c>
      <c r="AF12" s="74">
        <f>IF($B$2="Tonnes",AppQt.Data!AB49,(AppQt.Data!AB49*ozton*AppQt.Data!AB$7)/1000000)</f>
        <v>360.11200667814541</v>
      </c>
      <c r="AG12" s="74">
        <f>IF($B$2="Tonnes",AppQt.Data!AC49,(AppQt.Data!AC49*ozton*AppQt.Data!AC$7)/1000000)</f>
        <v>293.17918864240937</v>
      </c>
      <c r="AH12" s="74">
        <f>IF($B$2="Tonnes",AppQt.Data!AD49,(AppQt.Data!AD49*ozton*AppQt.Data!AD$7)/1000000)</f>
        <v>248.72087002091629</v>
      </c>
      <c r="AI12" s="74">
        <f>IF($B$2="Tonnes",AppQt.Data!AE49,(AppQt.Data!AE49*ozton*AppQt.Data!AE$7)/1000000)</f>
        <v>240.86876946219257</v>
      </c>
      <c r="AJ12" s="74">
        <f>IF($B$2="Tonnes",AppQt.Data!AF49,(AppQt.Data!AF49*ozton*AppQt.Data!AF$7)/1000000)</f>
        <v>283.73145829245601</v>
      </c>
      <c r="AK12" s="74">
        <f>IF($B$2="Tonnes",AppQt.Data!AG49,(AppQt.Data!AG49*ozton*AppQt.Data!AG$7)/1000000)</f>
        <v>266.84177186729397</v>
      </c>
      <c r="AL12" s="74">
        <f>IF($B$2="Tonnes",AppQt.Data!AH49,(AppQt.Data!AH49*ozton*AppQt.Data!AH$7)/1000000)</f>
        <v>218.59782821866102</v>
      </c>
      <c r="AM12" s="74">
        <f>IF($B$2="Tonnes",AppQt.Data!AI49,(AppQt.Data!AI49*ozton*AppQt.Data!AI$7)/1000000)</f>
        <v>305.28158789020318</v>
      </c>
      <c r="AN12" s="74">
        <f>IF($B$2="Tonnes",AppQt.Data!AJ49,(AppQt.Data!AJ49*ozton*AppQt.Data!AJ$7)/1000000)</f>
        <v>300.68547914699752</v>
      </c>
      <c r="AO12" s="74">
        <f>IF($B$2="Tonnes",AppQt.Data!AK49,(AppQt.Data!AK49*ozton*AppQt.Data!AK$7)/1000000)</f>
        <v>272.37878561732435</v>
      </c>
      <c r="AP12" s="74">
        <f>IF($B$2="Tonnes",AppQt.Data!AL49,(AppQt.Data!AL49*ozton*AppQt.Data!AL$7)/1000000)</f>
        <v>221.10745287302092</v>
      </c>
      <c r="AQ12" s="74">
        <f>IF($B$2="Tonnes",AppQt.Data!AM49,(AppQt.Data!AM49*ozton*AppQt.Data!AM$7)/1000000)</f>
        <v>199.92941296032501</v>
      </c>
      <c r="AR12" s="74">
        <f>IF($B$2="Tonnes",AppQt.Data!AN49,(AppQt.Data!AN49*ozton*AppQt.Data!AN$7)/1000000)</f>
        <v>379.68808061868964</v>
      </c>
      <c r="AS12" s="74">
        <f>IF($B$2="Tonnes",AppQt.Data!AO49,(AppQt.Data!AO49*ozton*AppQt.Data!AO$7)/1000000)</f>
        <v>304.01286676740705</v>
      </c>
      <c r="AT12" s="74">
        <f>IF($B$2="Tonnes",AppQt.Data!AP49,(AppQt.Data!AP49*ozton*AppQt.Data!AP$7)/1000000)</f>
        <v>248.33083044758018</v>
      </c>
      <c r="AU12" s="74">
        <f>IF($B$2="Tonnes",AppQt.Data!AQ49,(AppQt.Data!AQ49*ozton*AppQt.Data!AQ$7)/1000000)</f>
        <v>232.88689953282611</v>
      </c>
      <c r="AV12" s="74">
        <f>IF($B$2="Tonnes",AppQt.Data!AR49,(AppQt.Data!AR49*ozton*AppQt.Data!AR$7)/1000000)</f>
        <v>258.66700148357609</v>
      </c>
      <c r="AW12" s="74">
        <f>IF($B$2="Tonnes",AppQt.Data!AS49,(AppQt.Data!AS49*ozton*AppQt.Data!AS$7)/1000000)</f>
        <v>261.21439589570775</v>
      </c>
      <c r="AX12" s="74">
        <f>IF($B$2="Tonnes",AppQt.Data!AT49,(AppQt.Data!AT49*ozton*AppQt.Data!AT$7)/1000000)</f>
        <v>247.95546576425161</v>
      </c>
      <c r="AY12" s="74">
        <f>IF($B$2="Tonnes",AppQt.Data!AU49,(AppQt.Data!AU49*ozton*AppQt.Data!AU$7)/1000000)</f>
        <v>297.37026707534142</v>
      </c>
      <c r="AZ12" s="74">
        <f>IF($B$2="Tonnes",AppQt.Data!AV49,(AppQt.Data!AV49*ozton*AppQt.Data!AV$7)/1000000)</f>
        <v>283.74955094281421</v>
      </c>
      <c r="BA12" s="74">
        <f>IF($B$2="Tonnes",AppQt.Data!AW49,(AppQt.Data!AW49*ozton*AppQt.Data!AW$7)/1000000)</f>
        <v>257.30560829770246</v>
      </c>
      <c r="BB12" s="74">
        <f>IF($B$2="Tonnes",AppQt.Data!AX49,(AppQt.Data!AX49*ozton*AppQt.Data!AX$7)/1000000)</f>
        <v>219.05307201516416</v>
      </c>
      <c r="BC12" s="74">
        <f>IF($B$2="Tonnes",AppQt.Data!AY49,(AppQt.Data!AY49*ozton*AppQt.Data!AY$7)/1000000)</f>
        <v>149.27031341394962</v>
      </c>
      <c r="BD12" s="74">
        <f>IF($B$2="Tonnes",AppQt.Data!AZ49,(AppQt.Data!AZ49*ozton*AppQt.Data!AZ$7)/1000000)</f>
        <v>241.0299937167122</v>
      </c>
      <c r="BE12" s="74">
        <f>IF($B$2="Tonnes",AppQt.Data!BA49,(AppQt.Data!BA49*ozton*AppQt.Data!BA$7)/1000000)</f>
        <v>252.61653051863343</v>
      </c>
      <c r="BF12" s="74">
        <f>IF($B$2="Tonnes",AppQt.Data!BB49,(AppQt.Data!BB49*ozton*AppQt.Data!BB$7)/1000000)</f>
        <v>156.72364743788003</v>
      </c>
      <c r="BG12" s="74">
        <f>IF($B$2="Tonnes",AppQt.Data!BC49,(AppQt.Data!BC49*ozton*AppQt.Data!BC$7)/1000000)</f>
        <v>221.01485223986575</v>
      </c>
      <c r="BH12" s="74">
        <f>IF($B$2="Tonnes",AppQt.Data!BD49,(AppQt.Data!BD49*ozton*AppQt.Data!BD$7)/1000000)</f>
        <v>269.21103145277527</v>
      </c>
      <c r="BI12" s="74">
        <f>IF($B$2="Tonnes",AppQt.Data!BE49,(AppQt.Data!BE49*ozton*AppQt.Data!BE$7)/1000000)</f>
        <v>351.89088274437574</v>
      </c>
      <c r="BJ12" s="74">
        <f>IF($B$2="Tonnes",AppQt.Data!BF49,(AppQt.Data!BF49*ozton*AppQt.Data!BF$7)/1000000)</f>
        <v>243.11732748544574</v>
      </c>
      <c r="BK12" s="74">
        <f>IF($B$2="Tonnes",AppQt.Data!BG49,(AppQt.Data!BG49*ozton*AppQt.Data!BG$7)/1000000)</f>
        <v>261.69871754205133</v>
      </c>
      <c r="BL12" s="55" t="str">
        <f t="shared" si="2"/>
        <v>▲</v>
      </c>
      <c r="BM12" s="57">
        <f t="shared" si="3"/>
        <v>18.407751736988097</v>
      </c>
    </row>
    <row r="13" spans="1:65" ht="12.75" customHeight="1" x14ac:dyDescent="0.2">
      <c r="A13" s="40"/>
      <c r="B13" s="31" t="s">
        <v>112</v>
      </c>
      <c r="C13" s="74">
        <f>IF($B$2="Tonnes",AppAn.Data!L25,(AppAn.Data!L25*ozton*AppAn.Data!L$6)/1000000)</f>
        <v>921.16293601167968</v>
      </c>
      <c r="D13" s="74">
        <f>IF($B$2="Tonnes",AppAn.Data!M25,(AppAn.Data!M25*ozton*AppAn.Data!M$6)/1000000)</f>
        <v>1189.4603102046594</v>
      </c>
      <c r="E13" s="74">
        <f>IF($B$2="Tonnes",AppAn.Data!N25,(AppAn.Data!N25*ozton*AppAn.Data!N$6)/1000000)</f>
        <v>1023.1160113034895</v>
      </c>
      <c r="F13" s="74">
        <f>IF($B$2="Tonnes",AppAn.Data!O25,(AppAn.Data!O25*ozton*AppAn.Data!O$6)/1000000)</f>
        <v>1357.2820392465601</v>
      </c>
      <c r="G13" s="74">
        <f>IF($B$2="Tonnes",AppAn.Data!P25,(AppAn.Data!P25*ozton*AppAn.Data!P$6)/1000000)</f>
        <v>780.38696812602734</v>
      </c>
      <c r="H13" s="74">
        <f>IF($B$2="Tonnes",AppAn.Data!Q25,(AppAn.Data!Q25*ozton*AppAn.Data!Q$6)/1000000)</f>
        <v>790.22928569112753</v>
      </c>
      <c r="I13" s="74">
        <f>IF($B$2="Tonnes",AppAn.Data!R25,(AppAn.Data!R25*ozton*AppAn.Data!R$6)/1000000)</f>
        <v>797.20233904596319</v>
      </c>
      <c r="J13" s="74">
        <f>IF($B$2="Tonnes",AppAn.Data!S25,(AppAn.Data!S25*ozton*AppAn.Data!S$6)/1000000)</f>
        <v>779.68231565704002</v>
      </c>
      <c r="K13" s="74">
        <f>IF($B$2="Tonnes",AppAn.Data!T25,(AppAn.Data!T25*ozton*AppAn.Data!T$6)/1000000)</f>
        <v>775.42273197874658</v>
      </c>
      <c r="L13" s="74">
        <f>IF($B$2="Tonnes",AppAn.Data!U25,(AppAn.Data!U25*ozton*AppAn.Data!U$6)/1000000)</f>
        <v>579.2342007918561</v>
      </c>
      <c r="M13" s="74">
        <f>IF($B$2="Tonnes",AppAn.Data!V25,(AppAn.Data!V25*ozton*AppAn.Data!V$6)/1000000)</f>
        <v>537.57169560629598</v>
      </c>
      <c r="N13" s="55" t="str">
        <f t="shared" si="0"/>
        <v>▼</v>
      </c>
      <c r="O13" s="57">
        <f t="shared" si="1"/>
        <v>-7.1926873669759805</v>
      </c>
      <c r="P13" s="40"/>
      <c r="Q13" s="74">
        <f>IF($B$2="Tonnes",AppQt.Data!M50,(AppQt.Data!M50*ozton*AppQt.Data!M$7)/1000000)</f>
        <v>189.79742491299979</v>
      </c>
      <c r="R13" s="74">
        <f>IF($B$2="Tonnes",AppQt.Data!N50,(AppQt.Data!N50*ozton*AppQt.Data!N$7)/1000000)</f>
        <v>226.85807679443192</v>
      </c>
      <c r="S13" s="74">
        <f>IF($B$2="Tonnes",AppQt.Data!O50,(AppQt.Data!O50*ozton*AppQt.Data!O$7)/1000000)</f>
        <v>239.61693385534068</v>
      </c>
      <c r="T13" s="74">
        <f>IF($B$2="Tonnes",AppQt.Data!P50,(AppQt.Data!P50*ozton*AppQt.Data!P$7)/1000000)</f>
        <v>264.89050044890729</v>
      </c>
      <c r="U13" s="74">
        <f>IF($B$2="Tonnes",AppQt.Data!Q50,(AppQt.Data!Q50*ozton*AppQt.Data!Q$7)/1000000)</f>
        <v>316.58384370998652</v>
      </c>
      <c r="V13" s="74">
        <f>IF($B$2="Tonnes",AppQt.Data!R50,(AppQt.Data!R50*ozton*AppQt.Data!R$7)/1000000)</f>
        <v>262.63100945133499</v>
      </c>
      <c r="W13" s="74">
        <f>IF($B$2="Tonnes",AppQt.Data!S50,(AppQt.Data!S50*ozton*AppQt.Data!S$7)/1000000)</f>
        <v>330.03579445519756</v>
      </c>
      <c r="X13" s="74">
        <f>IF($B$2="Tonnes",AppQt.Data!T50,(AppQt.Data!T50*ozton*AppQt.Data!T$7)/1000000)</f>
        <v>280.20966258814025</v>
      </c>
      <c r="Y13" s="74">
        <f>IF($B$2="Tonnes",AppQt.Data!U50,(AppQt.Data!U50*ozton*AppQt.Data!U$7)/1000000)</f>
        <v>273.06392147167071</v>
      </c>
      <c r="Z13" s="74">
        <f>IF($B$2="Tonnes",AppQt.Data!V50,(AppQt.Data!V50*ozton*AppQt.Data!V$7)/1000000)</f>
        <v>225.31888205079576</v>
      </c>
      <c r="AA13" s="74">
        <f>IF($B$2="Tonnes",AppQt.Data!W50,(AppQt.Data!W50*ozton*AppQt.Data!W$7)/1000000)</f>
        <v>231.39896859251442</v>
      </c>
      <c r="AB13" s="74">
        <f>IF($B$2="Tonnes",AppQt.Data!X50,(AppQt.Data!X50*ozton*AppQt.Data!X$7)/1000000)</f>
        <v>293.3342391885086</v>
      </c>
      <c r="AC13" s="74">
        <f>IF($B$2="Tonnes",AppQt.Data!Y50,(AppQt.Data!Y50*ozton*AppQt.Data!Y$7)/1000000)</f>
        <v>341.85859120159142</v>
      </c>
      <c r="AD13" s="74">
        <f>IF($B$2="Tonnes",AppQt.Data!Z50,(AppQt.Data!Z50*ozton*AppQt.Data!Z$7)/1000000)</f>
        <v>476.39509086200383</v>
      </c>
      <c r="AE13" s="74">
        <f>IF($B$2="Tonnes",AppQt.Data!AA50,(AppQt.Data!AA50*ozton*AppQt.Data!AA$7)/1000000)</f>
        <v>267.32559866940272</v>
      </c>
      <c r="AF13" s="74">
        <f>IF($B$2="Tonnes",AppQt.Data!AB50,(AppQt.Data!AB50*ozton*AppQt.Data!AB$7)/1000000)</f>
        <v>271.70275851356195</v>
      </c>
      <c r="AG13" s="74">
        <f>IF($B$2="Tonnes",AppQt.Data!AC50,(AppQt.Data!AC50*ozton*AppQt.Data!AC$7)/1000000)</f>
        <v>210.56632467049954</v>
      </c>
      <c r="AH13" s="74">
        <f>IF($B$2="Tonnes",AppQt.Data!AD50,(AppQt.Data!AD50*ozton*AppQt.Data!AD$7)/1000000)</f>
        <v>179.61676630209143</v>
      </c>
      <c r="AI13" s="74">
        <f>IF($B$2="Tonnes",AppQt.Data!AE50,(AppQt.Data!AE50*ozton*AppQt.Data!AE$7)/1000000)</f>
        <v>183.02212537409795</v>
      </c>
      <c r="AJ13" s="74">
        <f>IF($B$2="Tonnes",AppQt.Data!AF50,(AppQt.Data!AF50*ozton*AppQt.Data!AF$7)/1000000)</f>
        <v>207.18175177933833</v>
      </c>
      <c r="AK13" s="74">
        <f>IF($B$2="Tonnes",AppQt.Data!AG50,(AppQt.Data!AG50*ozton*AppQt.Data!AG$7)/1000000)</f>
        <v>199.4811405860307</v>
      </c>
      <c r="AL13" s="74">
        <f>IF($B$2="Tonnes",AppQt.Data!AH50,(AppQt.Data!AH50*ozton*AppQt.Data!AH$7)/1000000)</f>
        <v>157.43830732144255</v>
      </c>
      <c r="AM13" s="74">
        <f>IF($B$2="Tonnes",AppQt.Data!AI50,(AppQt.Data!AI50*ozton*AppQt.Data!AI$7)/1000000)</f>
        <v>207.58693289464338</v>
      </c>
      <c r="AN13" s="74">
        <f>IF($B$2="Tonnes",AppQt.Data!AJ50,(AppQt.Data!AJ50*ozton*AppQt.Data!AJ$7)/1000000)</f>
        <v>225.72290488901095</v>
      </c>
      <c r="AO13" s="74">
        <f>IF($B$2="Tonnes",AppQt.Data!AK50,(AppQt.Data!AK50*ozton*AppQt.Data!AK$7)/1000000)</f>
        <v>210.16858425556183</v>
      </c>
      <c r="AP13" s="74">
        <f>IF($B$2="Tonnes",AppQt.Data!AL50,(AppQt.Data!AL50*ozton*AppQt.Data!AL$7)/1000000)</f>
        <v>161.1043078196187</v>
      </c>
      <c r="AQ13" s="74">
        <f>IF($B$2="Tonnes",AppQt.Data!AM50,(AppQt.Data!AM50*ozton*AppQt.Data!AM$7)/1000000)</f>
        <v>147.23050862252617</v>
      </c>
      <c r="AR13" s="74">
        <f>IF($B$2="Tonnes",AppQt.Data!AN50,(AppQt.Data!AN50*ozton*AppQt.Data!AN$7)/1000000)</f>
        <v>278.69893834825655</v>
      </c>
      <c r="AS13" s="74">
        <f>IF($B$2="Tonnes",AppQt.Data!AO50,(AppQt.Data!AO50*ozton*AppQt.Data!AO$7)/1000000)</f>
        <v>245.53053657735509</v>
      </c>
      <c r="AT13" s="74">
        <f>IF($B$2="Tonnes",AppQt.Data!AP50,(AppQt.Data!AP50*ozton*AppQt.Data!AP$7)/1000000)</f>
        <v>181.20220965097897</v>
      </c>
      <c r="AU13" s="74">
        <f>IF($B$2="Tonnes",AppQt.Data!AQ50,(AppQt.Data!AQ50*ozton*AppQt.Data!AQ$7)/1000000)</f>
        <v>165.00456568417977</v>
      </c>
      <c r="AV13" s="74">
        <f>IF($B$2="Tonnes",AppQt.Data!AR50,(AppQt.Data!AR50*ozton*AppQt.Data!AR$7)/1000000)</f>
        <v>187.94500374452619</v>
      </c>
      <c r="AW13" s="74">
        <f>IF($B$2="Tonnes",AppQt.Data!AS50,(AppQt.Data!AS50*ozton*AppQt.Data!AS$7)/1000000)</f>
        <v>195.25787964545839</v>
      </c>
      <c r="AX13" s="74">
        <f>IF($B$2="Tonnes",AppQt.Data!AT50,(AppQt.Data!AT50*ozton*AppQt.Data!AT$7)/1000000)</f>
        <v>179.13093890803546</v>
      </c>
      <c r="AY13" s="74">
        <f>IF($B$2="Tonnes",AppQt.Data!AU50,(AppQt.Data!AU50*ozton*AppQt.Data!AU$7)/1000000)</f>
        <v>207.5535387554753</v>
      </c>
      <c r="AZ13" s="74">
        <f>IF($B$2="Tonnes",AppQt.Data!AV50,(AppQt.Data!AV50*ozton*AppQt.Data!AV$7)/1000000)</f>
        <v>193.48037466977743</v>
      </c>
      <c r="BA13" s="74">
        <f>IF($B$2="Tonnes",AppQt.Data!AW50,(AppQt.Data!AW50*ozton*AppQt.Data!AW$7)/1000000)</f>
        <v>185.15421701929665</v>
      </c>
      <c r="BB13" s="74">
        <f>IF($B$2="Tonnes",AppQt.Data!AX50,(AppQt.Data!AX50*ozton*AppQt.Data!AX$7)/1000000)</f>
        <v>150.33843659068148</v>
      </c>
      <c r="BC13" s="74">
        <f>IF($B$2="Tonnes",AppQt.Data!AY50,(AppQt.Data!AY50*ozton*AppQt.Data!AY$7)/1000000)</f>
        <v>91.586437524325973</v>
      </c>
      <c r="BD13" s="74">
        <f>IF($B$2="Tonnes",AppQt.Data!AZ50,(AppQt.Data!AZ50*ozton*AppQt.Data!AZ$7)/1000000)</f>
        <v>152.15510965755203</v>
      </c>
      <c r="BE13" s="74">
        <f>IF($B$2="Tonnes",AppQt.Data!BA50,(AppQt.Data!BA50*ozton*AppQt.Data!BA$7)/1000000)</f>
        <v>159.35714113356329</v>
      </c>
      <c r="BF13" s="74">
        <f>IF($B$2="Tonnes",AppQt.Data!BB50,(AppQt.Data!BB50*ozton*AppQt.Data!BB$7)/1000000)</f>
        <v>93.633368103032254</v>
      </c>
      <c r="BG13" s="74">
        <f>IF($B$2="Tonnes",AppQt.Data!BC50,(AppQt.Data!BC50*ozton*AppQt.Data!BC$7)/1000000)</f>
        <v>114.29806308143537</v>
      </c>
      <c r="BH13" s="74">
        <f>IF($B$2="Tonnes",AppQt.Data!BD50,(AppQt.Data!BD50*ozton*AppQt.Data!BD$7)/1000000)</f>
        <v>170.28312328826507</v>
      </c>
      <c r="BI13" s="74">
        <f>IF($B$2="Tonnes",AppQt.Data!BE50,(AppQt.Data!BE50*ozton*AppQt.Data!BE$7)/1000000)</f>
        <v>231.85380817592983</v>
      </c>
      <c r="BJ13" s="74">
        <f>IF($B$2="Tonnes",AppQt.Data!BF50,(AppQt.Data!BF50*ozton*AppQt.Data!BF$7)/1000000)</f>
        <v>168.48200855722416</v>
      </c>
      <c r="BK13" s="74">
        <f>IF($B$2="Tonnes",AppQt.Data!BG50,(AppQt.Data!BG50*ozton*AppQt.Data!BG$7)/1000000)</f>
        <v>178.39247437217256</v>
      </c>
      <c r="BL13" s="55" t="str">
        <f t="shared" si="2"/>
        <v>▲</v>
      </c>
      <c r="BM13" s="57">
        <f t="shared" si="3"/>
        <v>56.076550698038538</v>
      </c>
    </row>
    <row r="14" spans="1:65" ht="12.75" customHeight="1" x14ac:dyDescent="0.2">
      <c r="A14" s="40"/>
      <c r="B14" s="31" t="s">
        <v>113</v>
      </c>
      <c r="C14" s="74">
        <f>IF($B$2="Tonnes",AppAn.Data!L26,(AppAn.Data!L26*ozton*AppAn.Data!L$6)/1000000)</f>
        <v>195.89858204174735</v>
      </c>
      <c r="D14" s="74">
        <f>IF($B$2="Tonnes",AppAn.Data!M26,(AppAn.Data!M26*ozton*AppAn.Data!M$6)/1000000)</f>
        <v>228.28539794894084</v>
      </c>
      <c r="E14" s="74">
        <f>IF($B$2="Tonnes",AppAn.Data!N26,(AppAn.Data!N26*ozton*AppAn.Data!N$6)/1000000)</f>
        <v>187.45717148341737</v>
      </c>
      <c r="F14" s="74">
        <f>IF($B$2="Tonnes",AppAn.Data!O26,(AppAn.Data!O26*ozton*AppAn.Data!O$6)/1000000)</f>
        <v>270.87501590156137</v>
      </c>
      <c r="G14" s="74">
        <f>IF($B$2="Tonnes",AppAn.Data!P26,(AppAn.Data!P26*ozton*AppAn.Data!P$6)/1000000)</f>
        <v>205.46208172919387</v>
      </c>
      <c r="H14" s="74">
        <f>IF($B$2="Tonnes",AppAn.Data!Q26,(AppAn.Data!Q26*ozton*AppAn.Data!Q$6)/1000000)</f>
        <v>225.18700404379041</v>
      </c>
      <c r="I14" s="74">
        <f>IF($B$2="Tonnes",AppAn.Data!R26,(AppAn.Data!R26*ozton*AppAn.Data!R$6)/1000000)</f>
        <v>208.24201284407116</v>
      </c>
      <c r="J14" s="74">
        <f>IF($B$2="Tonnes",AppAn.Data!S26,(AppAn.Data!S26*ozton*AppAn.Data!S$6)/1000000)</f>
        <v>188.11860375416322</v>
      </c>
      <c r="K14" s="74">
        <f>IF($B$2="Tonnes",AppAn.Data!T26,(AppAn.Data!T26*ozton*AppAn.Data!T$6)/1000000)</f>
        <v>241.88378780834404</v>
      </c>
      <c r="L14" s="74">
        <f>IF($B$2="Tonnes",AppAn.Data!U26,(AppAn.Data!U26*ozton*AppAn.Data!U$6)/1000000)</f>
        <v>220.65228378871751</v>
      </c>
      <c r="M14" s="74">
        <f>IF($B$2="Tonnes",AppAn.Data!V26,(AppAn.Data!V26*ozton*AppAn.Data!V$6)/1000000)</f>
        <v>292.86887299365856</v>
      </c>
      <c r="N14" s="55" t="str">
        <f t="shared" si="0"/>
        <v>▲</v>
      </c>
      <c r="O14" s="57">
        <f t="shared" si="1"/>
        <v>32.72868422884352</v>
      </c>
      <c r="P14" s="40"/>
      <c r="Q14" s="74">
        <f>IF($B$2="Tonnes",AppQt.Data!M51,(AppQt.Data!M51*ozton*AppQt.Data!M$7)/1000000)</f>
        <v>39.597261386928068</v>
      </c>
      <c r="R14" s="74">
        <f>IF($B$2="Tonnes",AppQt.Data!N51,(AppQt.Data!N51*ozton*AppQt.Data!N$7)/1000000)</f>
        <v>63.680813489590498</v>
      </c>
      <c r="S14" s="74">
        <f>IF($B$2="Tonnes",AppQt.Data!O51,(AppQt.Data!O51*ozton*AppQt.Data!O$7)/1000000)</f>
        <v>53.682712730986253</v>
      </c>
      <c r="T14" s="74">
        <f>IF($B$2="Tonnes",AppQt.Data!P51,(AppQt.Data!P51*ozton*AppQt.Data!P$7)/1000000)</f>
        <v>38.937794434242534</v>
      </c>
      <c r="U14" s="74">
        <f>IF($B$2="Tonnes",AppQt.Data!Q51,(AppQt.Data!Q51*ozton*AppQt.Data!Q$7)/1000000)</f>
        <v>55.801777388392289</v>
      </c>
      <c r="V14" s="74">
        <f>IF($B$2="Tonnes",AppQt.Data!R51,(AppQt.Data!R51*ozton*AppQt.Data!R$7)/1000000)</f>
        <v>46.855813854950398</v>
      </c>
      <c r="W14" s="74">
        <f>IF($B$2="Tonnes",AppQt.Data!S51,(AppQt.Data!S51*ozton*AppQt.Data!S$7)/1000000)</f>
        <v>69.602655680025805</v>
      </c>
      <c r="X14" s="74">
        <f>IF($B$2="Tonnes",AppQt.Data!T51,(AppQt.Data!T51*ozton*AppQt.Data!T$7)/1000000)</f>
        <v>56.025151025572328</v>
      </c>
      <c r="Y14" s="74">
        <f>IF($B$2="Tonnes",AppQt.Data!U51,(AppQt.Data!U51*ozton*AppQt.Data!U$7)/1000000)</f>
        <v>47.722038869671017</v>
      </c>
      <c r="Z14" s="74">
        <f>IF($B$2="Tonnes",AppQt.Data!V51,(AppQt.Data!V51*ozton*AppQt.Data!V$7)/1000000)</f>
        <v>48.378981147392246</v>
      </c>
      <c r="AA14" s="74">
        <f>IF($B$2="Tonnes",AppQt.Data!W51,(AppQt.Data!W51*ozton*AppQt.Data!W$7)/1000000)</f>
        <v>42.860559295548434</v>
      </c>
      <c r="AB14" s="74">
        <f>IF($B$2="Tonnes",AppQt.Data!X51,(AppQt.Data!X51*ozton*AppQt.Data!X$7)/1000000)</f>
        <v>48.495592170805665</v>
      </c>
      <c r="AC14" s="74">
        <f>IF($B$2="Tonnes",AppQt.Data!Y51,(AppQt.Data!Y51*ozton*AppQt.Data!Y$7)/1000000)</f>
        <v>71.675036103775412</v>
      </c>
      <c r="AD14" s="74">
        <f>IF($B$2="Tonnes",AppQt.Data!Z51,(AppQt.Data!Z51*ozton*AppQt.Data!Z$7)/1000000)</f>
        <v>86.562814972022508</v>
      </c>
      <c r="AE14" s="74">
        <f>IF($B$2="Tonnes",AppQt.Data!AA51,(AppQt.Data!AA51*ozton*AppQt.Data!AA$7)/1000000)</f>
        <v>42.947728562910726</v>
      </c>
      <c r="AF14" s="74">
        <f>IF($B$2="Tonnes",AppQt.Data!AB51,(AppQt.Data!AB51*ozton*AppQt.Data!AB$7)/1000000)</f>
        <v>69.689436262852709</v>
      </c>
      <c r="AG14" s="74">
        <f>IF($B$2="Tonnes",AppQt.Data!AC51,(AppQt.Data!AC51*ozton*AppQt.Data!AC$7)/1000000)</f>
        <v>64.835894257175269</v>
      </c>
      <c r="AH14" s="74">
        <f>IF($B$2="Tonnes",AppQt.Data!AD51,(AppQt.Data!AD51*ozton*AppQt.Data!AD$7)/1000000)</f>
        <v>49.302366225890211</v>
      </c>
      <c r="AI14" s="74">
        <f>IF($B$2="Tonnes",AppQt.Data!AE51,(AppQt.Data!AE51*ozton*AppQt.Data!AE$7)/1000000)</f>
        <v>36.006159450879579</v>
      </c>
      <c r="AJ14" s="74">
        <f>IF($B$2="Tonnes",AppQt.Data!AF51,(AppQt.Data!AF51*ozton*AppQt.Data!AF$7)/1000000)</f>
        <v>55.317661795248796</v>
      </c>
      <c r="AK14" s="74">
        <f>IF($B$2="Tonnes",AppQt.Data!AG51,(AppQt.Data!AG51*ozton*AppQt.Data!AG$7)/1000000)</f>
        <v>51.212920629095187</v>
      </c>
      <c r="AL14" s="74">
        <f>IF($B$2="Tonnes",AppQt.Data!AH51,(AppQt.Data!AH51*ozton*AppQt.Data!AH$7)/1000000)</f>
        <v>46.142841363265177</v>
      </c>
      <c r="AM14" s="74">
        <f>IF($B$2="Tonnes",AppQt.Data!AI51,(AppQt.Data!AI51*ozton*AppQt.Data!AI$7)/1000000)</f>
        <v>74.996170635659183</v>
      </c>
      <c r="AN14" s="74">
        <f>IF($B$2="Tonnes",AppQt.Data!AJ51,(AppQt.Data!AJ51*ozton*AppQt.Data!AJ$7)/1000000)</f>
        <v>52.835071415770884</v>
      </c>
      <c r="AO14" s="74">
        <f>IF($B$2="Tonnes",AppQt.Data!AK51,(AppQt.Data!AK51*ozton*AppQt.Data!AK$7)/1000000)</f>
        <v>49.4685897852425</v>
      </c>
      <c r="AP14" s="74">
        <f>IF($B$2="Tonnes",AppQt.Data!AL51,(AppQt.Data!AL51*ozton*AppQt.Data!AL$7)/1000000)</f>
        <v>46.285724520632655</v>
      </c>
      <c r="AQ14" s="74">
        <f>IF($B$2="Tonnes",AppQt.Data!AM51,(AppQt.Data!AM51*ozton*AppQt.Data!AM$7)/1000000)</f>
        <v>34.571606652883951</v>
      </c>
      <c r="AR14" s="74">
        <f>IF($B$2="Tonnes",AppQt.Data!AN51,(AppQt.Data!AN51*ozton*AppQt.Data!AN$7)/1000000)</f>
        <v>77.916091885312071</v>
      </c>
      <c r="AS14" s="74">
        <f>IF($B$2="Tonnes",AppQt.Data!AO51,(AppQt.Data!AO51*ozton*AppQt.Data!AO$7)/1000000)</f>
        <v>41.70615827981532</v>
      </c>
      <c r="AT14" s="74">
        <f>IF($B$2="Tonnes",AppQt.Data!AP51,(AppQt.Data!AP51*ozton*AppQt.Data!AP$7)/1000000)</f>
        <v>47.967056296427813</v>
      </c>
      <c r="AU14" s="74">
        <f>IF($B$2="Tonnes",AppQt.Data!AQ51,(AppQt.Data!AQ51*ozton*AppQt.Data!AQ$7)/1000000)</f>
        <v>50.211862235527768</v>
      </c>
      <c r="AV14" s="74">
        <f>IF($B$2="Tonnes",AppQt.Data!AR51,(AppQt.Data!AR51*ozton*AppQt.Data!AR$7)/1000000)</f>
        <v>48.233526942392295</v>
      </c>
      <c r="AW14" s="74">
        <f>IF($B$2="Tonnes",AppQt.Data!AS51,(AppQt.Data!AS51*ozton*AppQt.Data!AS$7)/1000000)</f>
        <v>50.529998078545319</v>
      </c>
      <c r="AX14" s="74">
        <f>IF($B$2="Tonnes",AppQt.Data!AT51,(AppQt.Data!AT51*ozton*AppQt.Data!AT$7)/1000000)</f>
        <v>51.553971629473068</v>
      </c>
      <c r="AY14" s="74">
        <f>IF($B$2="Tonnes",AppQt.Data!AU51,(AppQt.Data!AU51*ozton*AppQt.Data!AU$7)/1000000)</f>
        <v>71.526921490469036</v>
      </c>
      <c r="AZ14" s="74">
        <f>IF($B$2="Tonnes",AppQt.Data!AV51,(AppQt.Data!AV51*ozton*AppQt.Data!AV$7)/1000000)</f>
        <v>68.27289660985663</v>
      </c>
      <c r="BA14" s="74">
        <f>IF($B$2="Tonnes",AppQt.Data!AW51,(AppQt.Data!AW51*ozton*AppQt.Data!AW$7)/1000000)</f>
        <v>55.604460129576381</v>
      </c>
      <c r="BB14" s="74">
        <f>IF($B$2="Tonnes",AppQt.Data!AX51,(AppQt.Data!AX51*ozton*AppQt.Data!AX$7)/1000000)</f>
        <v>50.302584510354457</v>
      </c>
      <c r="BC14" s="74">
        <f>IF($B$2="Tonnes",AppQt.Data!AY51,(AppQt.Data!AY51*ozton*AppQt.Data!AY$7)/1000000)</f>
        <v>44.869701613210836</v>
      </c>
      <c r="BD14" s="74">
        <f>IF($B$2="Tonnes",AppQt.Data!AZ51,(AppQt.Data!AZ51*ozton*AppQt.Data!AZ$7)/1000000)</f>
        <v>69.875537535575873</v>
      </c>
      <c r="BE14" s="74">
        <f>IF($B$2="Tonnes",AppQt.Data!BA51,(AppQt.Data!BA51*ozton*AppQt.Data!BA$7)/1000000)</f>
        <v>78.743055549878406</v>
      </c>
      <c r="BF14" s="74">
        <f>IF($B$2="Tonnes",AppQt.Data!BB51,(AppQt.Data!BB51*ozton*AppQt.Data!BB$7)/1000000)</f>
        <v>51.558311937471032</v>
      </c>
      <c r="BG14" s="74">
        <f>IF($B$2="Tonnes",AppQt.Data!BC51,(AppQt.Data!BC51*ozton*AppQt.Data!BC$7)/1000000)</f>
        <v>84.13729242880396</v>
      </c>
      <c r="BH14" s="74">
        <f>IF($B$2="Tonnes",AppQt.Data!BD51,(AppQt.Data!BD51*ozton*AppQt.Data!BD$7)/1000000)</f>
        <v>78.430213077505186</v>
      </c>
      <c r="BI14" s="74">
        <f>IF($B$2="Tonnes",AppQt.Data!BE51,(AppQt.Data!BE51*ozton*AppQt.Data!BE$7)/1000000)</f>
        <v>101.95251767194965</v>
      </c>
      <c r="BJ14" s="74">
        <f>IF($B$2="Tonnes",AppQt.Data!BF51,(AppQt.Data!BF51*ozton*AppQt.Data!BF$7)/1000000)</f>
        <v>62.281317201035584</v>
      </c>
      <c r="BK14" s="74">
        <f>IF($B$2="Tonnes",AppQt.Data!BG51,(AppQt.Data!BG51*ozton*AppQt.Data!BG$7)/1000000)</f>
        <v>59.362330118626048</v>
      </c>
      <c r="BL14" s="55" t="str">
        <f t="shared" si="2"/>
        <v>▼</v>
      </c>
      <c r="BM14" s="57">
        <f t="shared" si="3"/>
        <v>-29.445875419799382</v>
      </c>
    </row>
    <row r="15" spans="1:65" ht="12.75" customHeight="1" x14ac:dyDescent="0.2">
      <c r="A15" s="40"/>
      <c r="B15" s="31" t="s">
        <v>114</v>
      </c>
      <c r="C15" s="74">
        <f>IF($B$2="Tonnes",AppAn.Data!L27,(AppAn.Data!L27*ozton*AppAn.Data!L$6)/1000000)</f>
        <v>87.207359626246614</v>
      </c>
      <c r="D15" s="74">
        <f>IF($B$2="Tonnes",AppAn.Data!M27,(AppAn.Data!M27*ozton*AppAn.Data!M$6)/1000000)</f>
        <v>84.169715896807404</v>
      </c>
      <c r="E15" s="74">
        <f>IF($B$2="Tonnes",AppAn.Data!N27,(AppAn.Data!N27*ozton*AppAn.Data!N$6)/1000000)</f>
        <v>111.6742481155127</v>
      </c>
      <c r="F15" s="74">
        <f>IF($B$2="Tonnes",AppAn.Data!O27,(AppAn.Data!O27*ozton*AppAn.Data!O$6)/1000000)</f>
        <v>101.43261657489867</v>
      </c>
      <c r="G15" s="74">
        <f>IF($B$2="Tonnes",AppAn.Data!P27,(AppAn.Data!P27*ozton*AppAn.Data!P$6)/1000000)</f>
        <v>80.651236562753112</v>
      </c>
      <c r="H15" s="74">
        <f>IF($B$2="Tonnes",AppAn.Data!Q27,(AppAn.Data!Q27*ozton*AppAn.Data!Q$6)/1000000)</f>
        <v>75.990377388237661</v>
      </c>
      <c r="I15" s="74">
        <f>IF($B$2="Tonnes",AppAn.Data!R27,(AppAn.Data!R27*ozton*AppAn.Data!R$6)/1000000)</f>
        <v>67.65938017932541</v>
      </c>
      <c r="J15" s="74">
        <f>IF($B$2="Tonnes",AppAn.Data!S27,(AppAn.Data!S27*ozton*AppAn.Data!S$6)/1000000)</f>
        <v>76.096678820186241</v>
      </c>
      <c r="K15" s="74">
        <f>IF($B$2="Tonnes",AppAn.Data!T27,(AppAn.Data!T27*ozton*AppAn.Data!T$6)/1000000)</f>
        <v>72.9831598910243</v>
      </c>
      <c r="L15" s="74">
        <f>IF($B$2="Tonnes",AppAn.Data!U27,(AppAn.Data!U27*ozton*AppAn.Data!U$6)/1000000)</f>
        <v>66.772502862954809</v>
      </c>
      <c r="M15" s="74">
        <f>IF($B$2="Tonnes",AppAn.Data!V27,(AppAn.Data!V27*ozton*AppAn.Data!V$6)/1000000)</f>
        <v>69.125493049199875</v>
      </c>
      <c r="N15" s="55" t="str">
        <f t="shared" si="0"/>
        <v>▲</v>
      </c>
      <c r="O15" s="57">
        <f t="shared" si="1"/>
        <v>3.5238909511515315</v>
      </c>
      <c r="P15" s="40"/>
      <c r="Q15" s="74">
        <f>IF($B$2="Tonnes",AppQt.Data!M52,(AppQt.Data!M52*ozton*AppQt.Data!M$7)/1000000)</f>
        <v>22.62184664352063</v>
      </c>
      <c r="R15" s="74">
        <f>IF($B$2="Tonnes",AppQt.Data!N52,(AppQt.Data!N52*ozton*AppQt.Data!N$7)/1000000)</f>
        <v>15.611028711733818</v>
      </c>
      <c r="S15" s="74">
        <f>IF($B$2="Tonnes",AppQt.Data!O52,(AppQt.Data!O52*ozton*AppQt.Data!O$7)/1000000)</f>
        <v>24.48917105651546</v>
      </c>
      <c r="T15" s="74">
        <f>IF($B$2="Tonnes",AppQt.Data!P52,(AppQt.Data!P52*ozton*AppQt.Data!P$7)/1000000)</f>
        <v>24.485313214476701</v>
      </c>
      <c r="U15" s="74">
        <f>IF($B$2="Tonnes",AppQt.Data!Q52,(AppQt.Data!Q52*ozton*AppQt.Data!Q$7)/1000000)</f>
        <v>23.957763717265863</v>
      </c>
      <c r="V15" s="74">
        <f>IF($B$2="Tonnes",AppQt.Data!R52,(AppQt.Data!R52*ozton*AppQt.Data!R$7)/1000000)</f>
        <v>24.14430096884254</v>
      </c>
      <c r="W15" s="74">
        <f>IF($B$2="Tonnes",AppQt.Data!S52,(AppQt.Data!S52*ozton*AppQt.Data!S$7)/1000000)</f>
        <v>18.954947448859677</v>
      </c>
      <c r="X15" s="74">
        <f>IF($B$2="Tonnes",AppQt.Data!T52,(AppQt.Data!T52*ozton*AppQt.Data!T$7)/1000000)</f>
        <v>17.112703761839317</v>
      </c>
      <c r="Y15" s="74">
        <f>IF($B$2="Tonnes",AppQt.Data!U52,(AppQt.Data!U52*ozton*AppQt.Data!U$7)/1000000)</f>
        <v>26.076174830940388</v>
      </c>
      <c r="Z15" s="74">
        <f>IF($B$2="Tonnes",AppQt.Data!V52,(AppQt.Data!V52*ozton*AppQt.Data!V$7)/1000000)</f>
        <v>22.446756226301961</v>
      </c>
      <c r="AA15" s="74">
        <f>IF($B$2="Tonnes",AppQt.Data!W52,(AppQt.Data!W52*ozton*AppQt.Data!W$7)/1000000)</f>
        <v>29.293019700857769</v>
      </c>
      <c r="AB15" s="74">
        <f>IF($B$2="Tonnes",AppQt.Data!X52,(AppQt.Data!X52*ozton*AppQt.Data!X$7)/1000000)</f>
        <v>33.858297357412582</v>
      </c>
      <c r="AC15" s="74">
        <f>IF($B$2="Tonnes",AppQt.Data!Y52,(AppQt.Data!Y52*ozton*AppQt.Data!Y$7)/1000000)</f>
        <v>29.608317907551999</v>
      </c>
      <c r="AD15" s="74">
        <f>IF($B$2="Tonnes",AppQt.Data!Z52,(AppQt.Data!Z52*ozton*AppQt.Data!Z$7)/1000000)</f>
        <v>36.410925637108164</v>
      </c>
      <c r="AE15" s="74">
        <f>IF($B$2="Tonnes",AppQt.Data!AA52,(AppQt.Data!AA52*ozton*AppQt.Data!AA$7)/1000000)</f>
        <v>16.693561128507756</v>
      </c>
      <c r="AF15" s="74">
        <f>IF($B$2="Tonnes",AppQt.Data!AB52,(AppQt.Data!AB52*ozton*AppQt.Data!AB$7)/1000000)</f>
        <v>18.719811901730758</v>
      </c>
      <c r="AG15" s="74">
        <f>IF($B$2="Tonnes",AppQt.Data!AC52,(AppQt.Data!AC52*ozton*AppQt.Data!AC$7)/1000000)</f>
        <v>17.776969714734513</v>
      </c>
      <c r="AH15" s="74">
        <f>IF($B$2="Tonnes",AppQt.Data!AD52,(AppQt.Data!AD52*ozton*AppQt.Data!AD$7)/1000000)</f>
        <v>19.801737492934649</v>
      </c>
      <c r="AI15" s="74">
        <f>IF($B$2="Tonnes",AppQt.Data!AE52,(AppQt.Data!AE52*ozton*AppQt.Data!AE$7)/1000000)</f>
        <v>21.840484637215013</v>
      </c>
      <c r="AJ15" s="74">
        <f>IF($B$2="Tonnes",AppQt.Data!AF52,(AppQt.Data!AF52*ozton*AppQt.Data!AF$7)/1000000)</f>
        <v>21.232044717868941</v>
      </c>
      <c r="AK15" s="74">
        <f>IF($B$2="Tonnes",AppQt.Data!AG52,(AppQt.Data!AG52*ozton*AppQt.Data!AG$7)/1000000)</f>
        <v>16.147710652168019</v>
      </c>
      <c r="AL15" s="74">
        <f>IF($B$2="Tonnes",AppQt.Data!AH52,(AppQt.Data!AH52*ozton*AppQt.Data!AH$7)/1000000)</f>
        <v>15.016679533953294</v>
      </c>
      <c r="AM15" s="74">
        <f>IF($B$2="Tonnes",AppQt.Data!AI52,(AppQt.Data!AI52*ozton*AppQt.Data!AI$7)/1000000)</f>
        <v>22.698484359900668</v>
      </c>
      <c r="AN15" s="74">
        <f>IF($B$2="Tonnes",AppQt.Data!AJ52,(AppQt.Data!AJ52*ozton*AppQt.Data!AJ$7)/1000000)</f>
        <v>22.127502842215673</v>
      </c>
      <c r="AO15" s="74">
        <f>IF($B$2="Tonnes",AppQt.Data!AK52,(AppQt.Data!AK52*ozton*AppQt.Data!AK$7)/1000000)</f>
        <v>12.741611576520031</v>
      </c>
      <c r="AP15" s="74">
        <f>IF($B$2="Tonnes",AppQt.Data!AL52,(AppQt.Data!AL52*ozton*AppQt.Data!AL$7)/1000000)</f>
        <v>13.717420532769506</v>
      </c>
      <c r="AQ15" s="74">
        <f>IF($B$2="Tonnes",AppQt.Data!AM52,(AppQt.Data!AM52*ozton*AppQt.Data!AM$7)/1000000)</f>
        <v>18.127297684914872</v>
      </c>
      <c r="AR15" s="74">
        <f>IF($B$2="Tonnes",AppQt.Data!AN52,(AppQt.Data!AN52*ozton*AppQt.Data!AN$7)/1000000)</f>
        <v>23.073050385121</v>
      </c>
      <c r="AS15" s="74">
        <f>IF($B$2="Tonnes",AppQt.Data!AO52,(AppQt.Data!AO52*ozton*AppQt.Data!AO$7)/1000000)</f>
        <v>16.776171910236677</v>
      </c>
      <c r="AT15" s="74">
        <f>IF($B$2="Tonnes",AppQt.Data!AP52,(AppQt.Data!AP52*ozton*AppQt.Data!AP$7)/1000000)</f>
        <v>19.161564500173387</v>
      </c>
      <c r="AU15" s="74">
        <f>IF($B$2="Tonnes",AppQt.Data!AQ52,(AppQt.Data!AQ52*ozton*AppQt.Data!AQ$7)/1000000)</f>
        <v>17.670471613118576</v>
      </c>
      <c r="AV15" s="74">
        <f>IF($B$2="Tonnes",AppQt.Data!AR52,(AppQt.Data!AR52*ozton*AppQt.Data!AR$7)/1000000)</f>
        <v>22.488470796657598</v>
      </c>
      <c r="AW15" s="74">
        <f>IF($B$2="Tonnes",AppQt.Data!AS52,(AppQt.Data!AS52*ozton*AppQt.Data!AS$7)/1000000)</f>
        <v>15.426518171704048</v>
      </c>
      <c r="AX15" s="74">
        <f>IF($B$2="Tonnes",AppQt.Data!AT52,(AppQt.Data!AT52*ozton*AppQt.Data!AT$7)/1000000)</f>
        <v>17.270555226743056</v>
      </c>
      <c r="AY15" s="74">
        <f>IF($B$2="Tonnes",AppQt.Data!AU52,(AppQt.Data!AU52*ozton*AppQt.Data!AU$7)/1000000)</f>
        <v>18.289806829397069</v>
      </c>
      <c r="AZ15" s="74">
        <f>IF($B$2="Tonnes",AppQt.Data!AV52,(AppQt.Data!AV52*ozton*AppQt.Data!AV$7)/1000000)</f>
        <v>21.996279663180133</v>
      </c>
      <c r="BA15" s="74">
        <f>IF($B$2="Tonnes",AppQt.Data!AW52,(AppQt.Data!AW52*ozton*AppQt.Data!AW$7)/1000000)</f>
        <v>16.546931148829426</v>
      </c>
      <c r="BB15" s="74">
        <f>IF($B$2="Tonnes",AppQt.Data!AX52,(AppQt.Data!AX52*ozton*AppQt.Data!AX$7)/1000000)</f>
        <v>18.41205091412823</v>
      </c>
      <c r="BC15" s="74">
        <f>IF($B$2="Tonnes",AppQt.Data!AY52,(AppQt.Data!AY52*ozton*AppQt.Data!AY$7)/1000000)</f>
        <v>12.814174276412816</v>
      </c>
      <c r="BD15" s="74">
        <f>IF($B$2="Tonnes",AppQt.Data!AZ52,(AppQt.Data!AZ52*ozton*AppQt.Data!AZ$7)/1000000)</f>
        <v>18.999346523584343</v>
      </c>
      <c r="BE15" s="74">
        <f>IF($B$2="Tonnes",AppQt.Data!BA52,(AppQt.Data!BA52*ozton*AppQt.Data!BA$7)/1000000)</f>
        <v>14.516333835191796</v>
      </c>
      <c r="BF15" s="74">
        <f>IF($B$2="Tonnes",AppQt.Data!BB52,(AppQt.Data!BB52*ozton*AppQt.Data!BB$7)/1000000)</f>
        <v>11.531967397376727</v>
      </c>
      <c r="BG15" s="74">
        <f>IF($B$2="Tonnes",AppQt.Data!BC52,(AppQt.Data!BC52*ozton*AppQt.Data!BC$7)/1000000)</f>
        <v>22.579496729626399</v>
      </c>
      <c r="BH15" s="74">
        <f>IF($B$2="Tonnes",AppQt.Data!BD52,(AppQt.Data!BD52*ozton*AppQt.Data!BD$7)/1000000)</f>
        <v>20.497695087004953</v>
      </c>
      <c r="BI15" s="74">
        <f>IF($B$2="Tonnes",AppQt.Data!BE52,(AppQt.Data!BE52*ozton*AppQt.Data!BE$7)/1000000)</f>
        <v>18.084556896496299</v>
      </c>
      <c r="BJ15" s="74">
        <f>IF($B$2="Tonnes",AppQt.Data!BF52,(AppQt.Data!BF52*ozton*AppQt.Data!BF$7)/1000000)</f>
        <v>12.354001727185997</v>
      </c>
      <c r="BK15" s="74">
        <f>IF($B$2="Tonnes",AppQt.Data!BG52,(AppQt.Data!BG52*ozton*AppQt.Data!BG$7)/1000000)</f>
        <v>23.943913051252729</v>
      </c>
      <c r="BL15" s="55" t="str">
        <f t="shared" si="2"/>
        <v>▲</v>
      </c>
      <c r="BM15" s="57">
        <f t="shared" si="3"/>
        <v>6.0427224661570467</v>
      </c>
    </row>
    <row r="16" spans="1:65" ht="12.75" customHeight="1" x14ac:dyDescent="0.2">
      <c r="A16" s="40"/>
      <c r="B16" s="78" t="s">
        <v>246</v>
      </c>
      <c r="C16" s="72">
        <f>IF($B$2="Tonnes",AppAn.Data!L28,(AppAn.Data!L28*ozton*AppAn.Data!L$6)/1000000)</f>
        <v>392.21179334999999</v>
      </c>
      <c r="D16" s="72">
        <f>IF($B$2="Tonnes",AppAn.Data!M28,(AppAn.Data!M28*ozton*AppAn.Data!M$6)/1000000)</f>
        <v>267.10657949</v>
      </c>
      <c r="E16" s="72">
        <f>IF($B$2="Tonnes",AppAn.Data!N28,(AppAn.Data!N28*ozton*AppAn.Data!N$6)/1000000)</f>
        <v>270.09554818000004</v>
      </c>
      <c r="F16" s="72">
        <f>IF($B$2="Tonnes",AppAn.Data!O28,(AppAn.Data!O28*ozton*AppAn.Data!O$6)/1000000)</f>
        <v>-936.3599999999999</v>
      </c>
      <c r="G16" s="72">
        <f>IF($B$2="Tonnes",AppAn.Data!P28,(AppAn.Data!P28*ozton*AppAn.Data!P$6)/1000000)</f>
        <v>-134.32999999999998</v>
      </c>
      <c r="H16" s="72">
        <f>IF($B$2="Tonnes",AppAn.Data!Q28,(AppAn.Data!Q28*ozton*AppAn.Data!Q$6)/1000000)</f>
        <v>-112.57</v>
      </c>
      <c r="I16" s="72">
        <f>IF($B$2="Tonnes",AppAn.Data!R28,(AppAn.Data!R28*ozton*AppAn.Data!R$6)/1000000)</f>
        <v>581.96</v>
      </c>
      <c r="J16" s="72">
        <f>IF($B$2="Tonnes",AppAn.Data!S28,(AppAn.Data!S28*ozton*AppAn.Data!S$6)/1000000)</f>
        <v>265.73</v>
      </c>
      <c r="K16" s="72">
        <f>IF($B$2="Tonnes",AppAn.Data!T28,(AppAn.Data!T28*ozton*AppAn.Data!T$6)/1000000)</f>
        <v>83.029999999999987</v>
      </c>
      <c r="L16" s="72">
        <f>IF($B$2="Tonnes",AppAn.Data!U28,(AppAn.Data!U28*ozton*AppAn.Data!U$6)/1000000)</f>
        <v>408.21999999999997</v>
      </c>
      <c r="M16" s="72">
        <f>IF($B$2="Tonnes",AppAn.Data!V28,(AppAn.Data!V28*ozton*AppAn.Data!V$6)/1000000)</f>
        <v>873.91000000000008</v>
      </c>
      <c r="N16" s="47" t="str">
        <f t="shared" si="0"/>
        <v>▲</v>
      </c>
      <c r="O16" s="73">
        <f t="shared" si="1"/>
        <v>114.07819313115479</v>
      </c>
      <c r="P16" s="40"/>
      <c r="Q16" s="72">
        <f>IF($B$2="Tonnes",AppQt.Data!M53,(AppQt.Data!M53*ozton*AppQt.Data!M$7)/1000000)</f>
        <v>17.842716039999999</v>
      </c>
      <c r="R16" s="72">
        <f>IF($B$2="Tonnes",AppQt.Data!N53,(AppQt.Data!N53*ozton*AppQt.Data!N$7)/1000000)</f>
        <v>305.14401099999998</v>
      </c>
      <c r="S16" s="72">
        <f>IF($B$2="Tonnes",AppQt.Data!O53,(AppQt.Data!O53*ozton*AppQt.Data!O$7)/1000000)</f>
        <v>45.128834660000003</v>
      </c>
      <c r="T16" s="72">
        <f>IF($B$2="Tonnes",AppQt.Data!P53,(AppQt.Data!P53*ozton*AppQt.Data!P$7)/1000000)</f>
        <v>24.09623165</v>
      </c>
      <c r="U16" s="72">
        <f>IF($B$2="Tonnes",AppQt.Data!Q53,(AppQt.Data!Q53*ozton*AppQt.Data!Q$7)/1000000)</f>
        <v>-56.345074459999999</v>
      </c>
      <c r="V16" s="72">
        <f>IF($B$2="Tonnes",AppQt.Data!R53,(AppQt.Data!R53*ozton*AppQt.Data!R$7)/1000000)</f>
        <v>55.22650325</v>
      </c>
      <c r="W16" s="72">
        <f>IF($B$2="Tonnes",AppQt.Data!S53,(AppQt.Data!S53*ozton*AppQt.Data!S$7)/1000000)</f>
        <v>131.35829039999999</v>
      </c>
      <c r="X16" s="72">
        <f>IF($B$2="Tonnes",AppQt.Data!T53,(AppQt.Data!T53*ozton*AppQt.Data!T$7)/1000000)</f>
        <v>136.86686030000001</v>
      </c>
      <c r="Y16" s="72">
        <f>IF($B$2="Tonnes",AppQt.Data!U53,(AppQt.Data!U53*ozton*AppQt.Data!U$7)/1000000)</f>
        <v>33.55821881</v>
      </c>
      <c r="Z16" s="72">
        <f>IF($B$2="Tonnes",AppQt.Data!V53,(AppQt.Data!V53*ozton*AppQt.Data!V$7)/1000000)</f>
        <v>13.448037380000001</v>
      </c>
      <c r="AA16" s="72">
        <f>IF($B$2="Tonnes",AppQt.Data!W53,(AppQt.Data!W53*ozton*AppQt.Data!W$7)/1000000)</f>
        <v>140.75700520000001</v>
      </c>
      <c r="AB16" s="72">
        <f>IF($B$2="Tonnes",AppQt.Data!X53,(AppQt.Data!X53*ozton*AppQt.Data!X$7)/1000000)</f>
        <v>82.332286789999998</v>
      </c>
      <c r="AC16" s="72">
        <f>IF($B$2="Tonnes",AppQt.Data!Y53,(AppQt.Data!Y53*ozton*AppQt.Data!Y$7)/1000000)</f>
        <v>-180.78</v>
      </c>
      <c r="AD16" s="72">
        <f>IF($B$2="Tonnes",AppQt.Data!Z53,(AppQt.Data!Z53*ozton*AppQt.Data!Z$7)/1000000)</f>
        <v>-428.27</v>
      </c>
      <c r="AE16" s="72">
        <f>IF($B$2="Tonnes",AppQt.Data!AA53,(AppQt.Data!AA53*ozton*AppQt.Data!AA$7)/1000000)</f>
        <v>-128.54</v>
      </c>
      <c r="AF16" s="72">
        <f>IF($B$2="Tonnes",AppQt.Data!AB53,(AppQt.Data!AB53*ozton*AppQt.Data!AB$7)/1000000)</f>
        <v>-198.77</v>
      </c>
      <c r="AG16" s="72">
        <f>IF($B$2="Tonnes",AppQt.Data!AC53,(AppQt.Data!AC53*ozton*AppQt.Data!AC$7)/1000000)</f>
        <v>-6.68</v>
      </c>
      <c r="AH16" s="72">
        <f>IF($B$2="Tonnes",AppQt.Data!AD53,(AppQt.Data!AD53*ozton*AppQt.Data!AD$7)/1000000)</f>
        <v>-9.82</v>
      </c>
      <c r="AI16" s="72">
        <f>IF($B$2="Tonnes",AppQt.Data!AE53,(AppQt.Data!AE53*ozton*AppQt.Data!AE$7)/1000000)</f>
        <v>-38.17</v>
      </c>
      <c r="AJ16" s="72">
        <f>IF($B$2="Tonnes",AppQt.Data!AF53,(AppQt.Data!AF53*ozton*AppQt.Data!AF$7)/1000000)</f>
        <v>-79.66</v>
      </c>
      <c r="AK16" s="72">
        <f>IF($B$2="Tonnes",AppQt.Data!AG53,(AppQt.Data!AG53*ozton*AppQt.Data!AG$7)/1000000)</f>
        <v>33.75</v>
      </c>
      <c r="AL16" s="72">
        <f>IF($B$2="Tonnes",AppQt.Data!AH53,(AppQt.Data!AH53*ozton*AppQt.Data!AH$7)/1000000)</f>
        <v>-22.74</v>
      </c>
      <c r="AM16" s="72">
        <f>IF($B$2="Tonnes",AppQt.Data!AI53,(AppQt.Data!AI53*ozton*AppQt.Data!AI$7)/1000000)</f>
        <v>-60.73</v>
      </c>
      <c r="AN16" s="72">
        <f>IF($B$2="Tonnes",AppQt.Data!AJ53,(AppQt.Data!AJ53*ozton*AppQt.Data!AJ$7)/1000000)</f>
        <v>-62.85</v>
      </c>
      <c r="AO16" s="72">
        <f>IF($B$2="Tonnes",AppQt.Data!AK53,(AppQt.Data!AK53*ozton*AppQt.Data!AK$7)/1000000)</f>
        <v>364.21</v>
      </c>
      <c r="AP16" s="72">
        <f>IF($B$2="Tonnes",AppQt.Data!AL53,(AppQt.Data!AL53*ozton*AppQt.Data!AL$7)/1000000)</f>
        <v>240.94</v>
      </c>
      <c r="AQ16" s="72">
        <f>IF($B$2="Tonnes",AppQt.Data!AM53,(AppQt.Data!AM53*ozton*AppQt.Data!AM$7)/1000000)</f>
        <v>146.08000000000001</v>
      </c>
      <c r="AR16" s="72">
        <f>IF($B$2="Tonnes",AppQt.Data!AN53,(AppQt.Data!AN53*ozton*AppQt.Data!AN$7)/1000000)</f>
        <v>-169.27</v>
      </c>
      <c r="AS16" s="72">
        <f>IF($B$2="Tonnes",AppQt.Data!AO53,(AppQt.Data!AO53*ozton*AppQt.Data!AO$7)/1000000)</f>
        <v>106.66</v>
      </c>
      <c r="AT16" s="72">
        <f>IF($B$2="Tonnes",AppQt.Data!AP53,(AppQt.Data!AP53*ozton*AppQt.Data!AP$7)/1000000)</f>
        <v>57.83</v>
      </c>
      <c r="AU16" s="72">
        <f>IF($B$2="Tonnes",AppQt.Data!AQ53,(AppQt.Data!AQ53*ozton*AppQt.Data!AQ$7)/1000000)</f>
        <v>32.380000000000003</v>
      </c>
      <c r="AV16" s="72">
        <f>IF($B$2="Tonnes",AppQt.Data!AR53,(AppQt.Data!AR53*ozton*AppQt.Data!AR$7)/1000000)</f>
        <v>68.86</v>
      </c>
      <c r="AW16" s="72">
        <f>IF($B$2="Tonnes",AppQt.Data!AS53,(AppQt.Data!AS53*ozton*AppQt.Data!AS$7)/1000000)</f>
        <v>26.66</v>
      </c>
      <c r="AX16" s="72">
        <f>IF($B$2="Tonnes",AppQt.Data!AT53,(AppQt.Data!AT53*ozton*AppQt.Data!AT$7)/1000000)</f>
        <v>38.409999999999997</v>
      </c>
      <c r="AY16" s="72">
        <f>IF($B$2="Tonnes",AppQt.Data!AU53,(AppQt.Data!AU53*ozton*AppQt.Data!AU$7)/1000000)</f>
        <v>-99.11</v>
      </c>
      <c r="AZ16" s="72">
        <f>IF($B$2="Tonnes",AppQt.Data!AV53,(AppQt.Data!AV53*ozton*AppQt.Data!AV$7)/1000000)</f>
        <v>117.07</v>
      </c>
      <c r="BA16" s="72">
        <f>IF($B$2="Tonnes",AppQt.Data!AW53,(AppQt.Data!AW53*ozton*AppQt.Data!AW$7)/1000000)</f>
        <v>44.75</v>
      </c>
      <c r="BB16" s="72">
        <f>IF($B$2="Tonnes",AppQt.Data!AX53,(AppQt.Data!AX53*ozton*AppQt.Data!AX$7)/1000000)</f>
        <v>74.81</v>
      </c>
      <c r="BC16" s="72">
        <f>IF($B$2="Tonnes",AppQt.Data!AY53,(AppQt.Data!AY53*ozton*AppQt.Data!AY$7)/1000000)</f>
        <v>271.20999999999998</v>
      </c>
      <c r="BD16" s="72">
        <f>IF($B$2="Tonnes",AppQt.Data!AZ53,(AppQt.Data!AZ53*ozton*AppQt.Data!AZ$7)/1000000)</f>
        <v>17.45</v>
      </c>
      <c r="BE16" s="72">
        <f>IF($B$2="Tonnes",AppQt.Data!BA53,(AppQt.Data!BA53*ozton*AppQt.Data!BA$7)/1000000)</f>
        <v>303.72000000000003</v>
      </c>
      <c r="BF16" s="72">
        <f>IF($B$2="Tonnes",AppQt.Data!BB53,(AppQt.Data!BB53*ozton*AppQt.Data!BB$7)/1000000)</f>
        <v>427.56</v>
      </c>
      <c r="BG16" s="72">
        <f>IF($B$2="Tonnes",AppQt.Data!BC53,(AppQt.Data!BC53*ozton*AppQt.Data!BC$7)/1000000)</f>
        <v>273.94</v>
      </c>
      <c r="BH16" s="72">
        <f>IF($B$2="Tonnes",AppQt.Data!BD53,(AppQt.Data!BD53*ozton*AppQt.Data!BD$7)/1000000)</f>
        <v>-131.31</v>
      </c>
      <c r="BI16" s="72">
        <f>IF($B$2="Tonnes",AppQt.Data!BE53,(AppQt.Data!BE53*ozton*AppQt.Data!BE$7)/1000000)</f>
        <v>-170.02</v>
      </c>
      <c r="BJ16" s="72">
        <f>IF($B$2="Tonnes",AppQt.Data!BF53,(AppQt.Data!BF53*ozton*AppQt.Data!BF$7)/1000000)</f>
        <v>40.68</v>
      </c>
      <c r="BK16" s="72">
        <f>IF($B$2="Tonnes",AppQt.Data!BG53,(AppQt.Data!BG53*ozton*AppQt.Data!BG$7)/1000000)</f>
        <v>-26.66</v>
      </c>
      <c r="BL16" s="47" t="str">
        <f t="shared" si="2"/>
        <v>▲</v>
      </c>
      <c r="BM16" s="73" t="str">
        <f t="shared" si="3"/>
        <v>-</v>
      </c>
    </row>
    <row r="17" spans="1:65" ht="12.75" customHeight="1" x14ac:dyDescent="0.2">
      <c r="A17" s="40"/>
      <c r="B17" s="25" t="s">
        <v>116</v>
      </c>
      <c r="C17" s="74">
        <f>IF($B$2="Tonnes",AppAn.Data!L29,(AppAn.Data!L29*ozton*AppAn.Data!L$6)/1000000)</f>
        <v>79.150502504475867</v>
      </c>
      <c r="D17" s="74">
        <f>IF($B$2="Tonnes",AppAn.Data!M29,(AppAn.Data!M29*ozton*AppAn.Data!M$6)/1000000)</f>
        <v>480.78649740721318</v>
      </c>
      <c r="E17" s="74">
        <f>IF($B$2="Tonnes",AppAn.Data!N29,(AppAn.Data!N29*ozton*AppAn.Data!N$6)/1000000)</f>
        <v>569.18328835170644</v>
      </c>
      <c r="F17" s="74">
        <f>IF($B$2="Tonnes",AppAn.Data!O29,(AppAn.Data!O29*ozton*AppAn.Data!O$6)/1000000)</f>
        <v>629.45035188500765</v>
      </c>
      <c r="G17" s="74">
        <f>IF($B$2="Tonnes",AppAn.Data!P29,(AppAn.Data!P29*ozton*AppAn.Data!P$6)/1000000)</f>
        <v>601.13204687360803</v>
      </c>
      <c r="H17" s="74">
        <f>IF($B$2="Tonnes",AppAn.Data!Q29,(AppAn.Data!Q29*ozton*AppAn.Data!Q$6)/1000000)</f>
        <v>579.55029563183905</v>
      </c>
      <c r="I17" s="74">
        <f>IF($B$2="Tonnes",AppAn.Data!R29,(AppAn.Data!R29*ozton*AppAn.Data!R$6)/1000000)</f>
        <v>394.85982464640819</v>
      </c>
      <c r="J17" s="74">
        <f>IF($B$2="Tonnes",AppAn.Data!S29,(AppAn.Data!S29*ozton*AppAn.Data!S$6)/1000000)</f>
        <v>378.5560927022172</v>
      </c>
      <c r="K17" s="74">
        <f>IF($B$2="Tonnes",AppAn.Data!T29,(AppAn.Data!T29*ozton*AppAn.Data!T$6)/1000000)</f>
        <v>656.2262881272253</v>
      </c>
      <c r="L17" s="74">
        <f>IF($B$2="Tonnes",AppAn.Data!U29,(AppAn.Data!U29*ozton*AppAn.Data!U$6)/1000000)</f>
        <v>605.40528481783031</v>
      </c>
      <c r="M17" s="74">
        <f>IF($B$2="Tonnes",AppAn.Data!V29,(AppAn.Data!V29*ozton*AppAn.Data!V$6)/1000000)</f>
        <v>254.95297174224385</v>
      </c>
      <c r="N17" s="55" t="str">
        <f t="shared" si="0"/>
        <v>▼</v>
      </c>
      <c r="O17" s="57">
        <f t="shared" si="1"/>
        <v>-57.887223957920916</v>
      </c>
      <c r="P17" s="40"/>
      <c r="Q17" s="74">
        <f>IF($B$2="Tonnes",AppQt.Data!M54,(AppQt.Data!M54*ozton*AppQt.Data!M$7)/1000000)</f>
        <v>59.710230660943424</v>
      </c>
      <c r="R17" s="74">
        <f>IF($B$2="Tonnes",AppQt.Data!N54,(AppQt.Data!N54*ozton*AppQt.Data!N$7)/1000000)</f>
        <v>14.21425685564013</v>
      </c>
      <c r="S17" s="74">
        <f>IF($B$2="Tonnes",AppQt.Data!O54,(AppQt.Data!O54*ozton*AppQt.Data!O$7)/1000000)</f>
        <v>24.0358804834521</v>
      </c>
      <c r="T17" s="74">
        <f>IF($B$2="Tonnes",AppQt.Data!P54,(AppQt.Data!P54*ozton*AppQt.Data!P$7)/1000000)</f>
        <v>-18.809865495559784</v>
      </c>
      <c r="U17" s="74">
        <f>IF($B$2="Tonnes",AppQt.Data!Q54,(AppQt.Data!Q54*ozton*AppQt.Data!Q$7)/1000000)</f>
        <v>142.46376118248392</v>
      </c>
      <c r="V17" s="74">
        <f>IF($B$2="Tonnes",AppQt.Data!R54,(AppQt.Data!R54*ozton*AppQt.Data!R$7)/1000000)</f>
        <v>69.444805288669755</v>
      </c>
      <c r="W17" s="74">
        <f>IF($B$2="Tonnes",AppQt.Data!S54,(AppQt.Data!S54*ozton*AppQt.Data!S$7)/1000000)</f>
        <v>148.80803935164806</v>
      </c>
      <c r="X17" s="74">
        <f>IF($B$2="Tonnes",AppQt.Data!T54,(AppQt.Data!T54*ozton*AppQt.Data!T$7)/1000000)</f>
        <v>120.06989158441145</v>
      </c>
      <c r="Y17" s="74">
        <f>IF($B$2="Tonnes",AppQt.Data!U54,(AppQt.Data!U54*ozton*AppQt.Data!U$7)/1000000)</f>
        <v>122.47402309680066</v>
      </c>
      <c r="Z17" s="74">
        <f>IF($B$2="Tonnes",AppQt.Data!V54,(AppQt.Data!V54*ozton*AppQt.Data!V$7)/1000000)</f>
        <v>170.68999645132308</v>
      </c>
      <c r="AA17" s="74">
        <f>IF($B$2="Tonnes",AppQt.Data!W54,(AppQt.Data!W54*ozton*AppQt.Data!W$7)/1000000)</f>
        <v>117.75585547280566</v>
      </c>
      <c r="AB17" s="74">
        <f>IF($B$2="Tonnes",AppQt.Data!X54,(AppQt.Data!X54*ozton*AppQt.Data!X$7)/1000000)</f>
        <v>158.26341333077704</v>
      </c>
      <c r="AC17" s="74">
        <f>IF($B$2="Tonnes",AppQt.Data!Y54,(AppQt.Data!Y54*ozton*AppQt.Data!Y$7)/1000000)</f>
        <v>170.54748589253177</v>
      </c>
      <c r="AD17" s="74">
        <f>IF($B$2="Tonnes",AppQt.Data!Z54,(AppQt.Data!Z54*ozton*AppQt.Data!Z$7)/1000000)</f>
        <v>181.43536849609188</v>
      </c>
      <c r="AE17" s="74">
        <f>IF($B$2="Tonnes",AppQt.Data!AA54,(AppQt.Data!AA54*ozton*AppQt.Data!AA$7)/1000000)</f>
        <v>126.88124796199524</v>
      </c>
      <c r="AF17" s="74">
        <f>IF($B$2="Tonnes",AppQt.Data!AB54,(AppQt.Data!AB54*ozton*AppQt.Data!AB$7)/1000000)</f>
        <v>150.58624953438877</v>
      </c>
      <c r="AG17" s="74">
        <f>IF($B$2="Tonnes",AppQt.Data!AC54,(AppQt.Data!AC54*ozton*AppQt.Data!AC$7)/1000000)</f>
        <v>118.797971592075</v>
      </c>
      <c r="AH17" s="74">
        <f>IF($B$2="Tonnes",AppQt.Data!AD54,(AppQt.Data!AD54*ozton*AppQt.Data!AD$7)/1000000)</f>
        <v>169.59630471407823</v>
      </c>
      <c r="AI17" s="74">
        <f>IF($B$2="Tonnes",AppQt.Data!AE54,(AppQt.Data!AE54*ozton*AppQt.Data!AE$7)/1000000)</f>
        <v>176.981047104867</v>
      </c>
      <c r="AJ17" s="74">
        <f>IF($B$2="Tonnes",AppQt.Data!AF54,(AppQt.Data!AF54*ozton*AppQt.Data!AF$7)/1000000)</f>
        <v>135.75672346258781</v>
      </c>
      <c r="AK17" s="74">
        <f>IF($B$2="Tonnes",AppQt.Data!AG54,(AppQt.Data!AG54*ozton*AppQt.Data!AG$7)/1000000)</f>
        <v>103.06531538823977</v>
      </c>
      <c r="AL17" s="74">
        <f>IF($B$2="Tonnes",AppQt.Data!AH54,(AppQt.Data!AH54*ozton*AppQt.Data!AH$7)/1000000)</f>
        <v>141.35956601976693</v>
      </c>
      <c r="AM17" s="74">
        <f>IF($B$2="Tonnes",AppQt.Data!AI54,(AppQt.Data!AI54*ozton*AppQt.Data!AI$7)/1000000)</f>
        <v>172.40502549979351</v>
      </c>
      <c r="AN17" s="74">
        <f>IF($B$2="Tonnes",AppQt.Data!AJ54,(AppQt.Data!AJ54*ozton*AppQt.Data!AJ$7)/1000000)</f>
        <v>162.72038872403883</v>
      </c>
      <c r="AO17" s="74">
        <f>IF($B$2="Tonnes",AppQt.Data!AK54,(AppQt.Data!AK54*ozton*AppQt.Data!AK$7)/1000000)</f>
        <v>110.58790150734346</v>
      </c>
      <c r="AP17" s="74">
        <f>IF($B$2="Tonnes",AppQt.Data!AL54,(AppQt.Data!AL54*ozton*AppQt.Data!AL$7)/1000000)</f>
        <v>84.924372128282158</v>
      </c>
      <c r="AQ17" s="74">
        <f>IF($B$2="Tonnes",AppQt.Data!AM54,(AppQt.Data!AM54*ozton*AppQt.Data!AM$7)/1000000)</f>
        <v>88.950645787159829</v>
      </c>
      <c r="AR17" s="74">
        <f>IF($B$2="Tonnes",AppQt.Data!AN54,(AppQt.Data!AN54*ozton*AppQt.Data!AN$7)/1000000)</f>
        <v>110.39690522362274</v>
      </c>
      <c r="AS17" s="74">
        <f>IF($B$2="Tonnes",AppQt.Data!AO54,(AppQt.Data!AO54*ozton*AppQt.Data!AO$7)/1000000)</f>
        <v>92.042883620806009</v>
      </c>
      <c r="AT17" s="74">
        <f>IF($B$2="Tonnes",AppQt.Data!AP54,(AppQt.Data!AP54*ozton*AppQt.Data!AP$7)/1000000)</f>
        <v>96.26125553099844</v>
      </c>
      <c r="AU17" s="74">
        <f>IF($B$2="Tonnes",AppQt.Data!AQ54,(AppQt.Data!AQ54*ozton*AppQt.Data!AQ$7)/1000000)</f>
        <v>96.593428753139875</v>
      </c>
      <c r="AV17" s="74">
        <f>IF($B$2="Tonnes",AppQt.Data!AR54,(AppQt.Data!AR54*ozton*AppQt.Data!AR$7)/1000000)</f>
        <v>93.658524797272833</v>
      </c>
      <c r="AW17" s="74">
        <f>IF($B$2="Tonnes",AppQt.Data!AS54,(AppQt.Data!AS54*ozton*AppQt.Data!AS$7)/1000000)</f>
        <v>84.792101099811475</v>
      </c>
      <c r="AX17" s="74">
        <f>IF($B$2="Tonnes",AppQt.Data!AT54,(AppQt.Data!AT54*ozton*AppQt.Data!AT$7)/1000000)</f>
        <v>152.77419702921765</v>
      </c>
      <c r="AY17" s="74">
        <f>IF($B$2="Tonnes",AppQt.Data!AU54,(AppQt.Data!AU54*ozton*AppQt.Data!AU$7)/1000000)</f>
        <v>240.54430274271004</v>
      </c>
      <c r="AZ17" s="74">
        <f>IF($B$2="Tonnes",AppQt.Data!AV54,(AppQt.Data!AV54*ozton*AppQt.Data!AV$7)/1000000)</f>
        <v>178.11568725548616</v>
      </c>
      <c r="BA17" s="74">
        <f>IF($B$2="Tonnes",AppQt.Data!AW54,(AppQt.Data!AW54*ozton*AppQt.Data!AW$7)/1000000)</f>
        <v>146.23106735523854</v>
      </c>
      <c r="BB17" s="74">
        <f>IF($B$2="Tonnes",AppQt.Data!AX54,(AppQt.Data!AX54*ozton*AppQt.Data!AX$7)/1000000)</f>
        <v>227.80415013589851</v>
      </c>
      <c r="BC17" s="74">
        <f>IF($B$2="Tonnes",AppQt.Data!AY54,(AppQt.Data!AY54*ozton*AppQt.Data!AY$7)/1000000)</f>
        <v>113.45774419717108</v>
      </c>
      <c r="BD17" s="74">
        <f>IF($B$2="Tonnes",AppQt.Data!AZ54,(AppQt.Data!AZ54*ozton*AppQt.Data!AZ$7)/1000000)</f>
        <v>117.91232312952221</v>
      </c>
      <c r="BE17" s="74">
        <f>IF($B$2="Tonnes",AppQt.Data!BA54,(AppQt.Data!BA54*ozton*AppQt.Data!BA$7)/1000000)</f>
        <v>140.7671602655447</v>
      </c>
      <c r="BF17" s="74">
        <f>IF($B$2="Tonnes",AppQt.Data!BB54,(AppQt.Data!BB54*ozton*AppQt.Data!BB$7)/1000000)</f>
        <v>63.73692297459187</v>
      </c>
      <c r="BG17" s="74">
        <f>IF($B$2="Tonnes",AppQt.Data!BC54,(AppQt.Data!BC54*ozton*AppQt.Data!BC$7)/1000000)</f>
        <v>-10.589555013705773</v>
      </c>
      <c r="BH17" s="74">
        <f>IF($B$2="Tonnes",AppQt.Data!BD54,(AppQt.Data!BD54*ozton*AppQt.Data!BD$7)/1000000)</f>
        <v>61.038443515813029</v>
      </c>
      <c r="BI17" s="74">
        <f>IF($B$2="Tonnes",AppQt.Data!BE54,(AppQt.Data!BE54*ozton*AppQt.Data!BE$7)/1000000)</f>
        <v>133.43125710771506</v>
      </c>
      <c r="BJ17" s="74">
        <f>IF($B$2="Tonnes",AppQt.Data!BF54,(AppQt.Data!BF54*ozton*AppQt.Data!BF$7)/1000000)</f>
        <v>190.64429827506817</v>
      </c>
      <c r="BK17" s="74">
        <f>IF($B$2="Tonnes",AppQt.Data!BG54,(AppQt.Data!BG54*ozton*AppQt.Data!BG$7)/1000000)</f>
        <v>69.332043815799153</v>
      </c>
      <c r="BL17" s="55" t="str">
        <f t="shared" si="2"/>
        <v>▲</v>
      </c>
      <c r="BM17" s="57" t="str">
        <f t="shared" si="3"/>
        <v>-</v>
      </c>
    </row>
    <row r="18" spans="1:65" ht="12.75" customHeight="1" x14ac:dyDescent="0.2">
      <c r="A18" s="40"/>
      <c r="B18" s="79" t="s">
        <v>84</v>
      </c>
      <c r="C18" s="80">
        <f>IF($B$2="Tonnes",AppAn.Data!L30,(AppAn.Data!L30*ozton*AppAn.Data!L$6)/1000000)</f>
        <v>4193.3909884406557</v>
      </c>
      <c r="D18" s="80">
        <f>IF($B$2="Tonnes",AppAn.Data!M30,(AppAn.Data!M30*ozton*AppAn.Data!M$6)/1000000)</f>
        <v>4783.0948196375994</v>
      </c>
      <c r="E18" s="80">
        <f>IF($B$2="Tonnes",AppAn.Data!N30,(AppAn.Data!N30*ozton*AppAn.Data!N$6)/1000000)</f>
        <v>4700.7901952640996</v>
      </c>
      <c r="F18" s="80">
        <f>IF($B$2="Tonnes",AppAn.Data!O30,(AppAn.Data!O30*ozton*AppAn.Data!O$6)/1000000)</f>
        <v>4503.840545625053</v>
      </c>
      <c r="G18" s="80">
        <f>IF($B$2="Tonnes",AppAn.Data!P30,(AppAn.Data!P30*ozton*AppAn.Data!P$6)/1000000)</f>
        <v>4414.898121008192</v>
      </c>
      <c r="H18" s="80">
        <f>IF($B$2="Tonnes",AppAn.Data!Q30,(AppAn.Data!Q30*ozton*AppAn.Data!Q$6)/1000000)</f>
        <v>4349.9452491317306</v>
      </c>
      <c r="I18" s="80">
        <f>IF($B$2="Tonnes",AppAn.Data!R30,(AppAn.Data!R30*ozton*AppAn.Data!R$6)/1000000)</f>
        <v>4476.7952465618237</v>
      </c>
      <c r="J18" s="80">
        <f>IF($B$2="Tonnes",AppAn.Data!S30,(AppAn.Data!S30*ozton*AppAn.Data!S$6)/1000000)</f>
        <v>4261.7794166662661</v>
      </c>
      <c r="K18" s="80">
        <f>IF($B$2="Tonnes",AppAn.Data!T30,(AppAn.Data!T30*ozton*AppAn.Data!T$6)/1000000)</f>
        <v>4412.8048536994274</v>
      </c>
      <c r="L18" s="80">
        <f>IF($B$2="Tonnes",AppAn.Data!U30,(AppAn.Data!U30*ozton*AppAn.Data!U$6)/1000000)</f>
        <v>4329.4361625622441</v>
      </c>
      <c r="M18" s="80">
        <f>IF($B$2="Tonnes",AppAn.Data!V30,(AppAn.Data!V30*ozton*AppAn.Data!V$6)/1000000)</f>
        <v>3731.7450928393555</v>
      </c>
      <c r="N18" s="81" t="str">
        <f t="shared" si="0"/>
        <v>▼</v>
      </c>
      <c r="O18" s="82">
        <f t="shared" si="1"/>
        <v>-13.80528658422725</v>
      </c>
      <c r="P18" s="40"/>
      <c r="Q18" s="80">
        <f>IF($B$2="Tonnes",AppQt.Data!M55,(AppQt.Data!M55*ozton*AppQt.Data!M$7)/1000000)</f>
        <v>978.9034446590731</v>
      </c>
      <c r="R18" s="80">
        <f>IF($B$2="Tonnes",AppQt.Data!N55,(AppQt.Data!N55*ozton*AppQt.Data!N$7)/1000000)</f>
        <v>1163.3174204630886</v>
      </c>
      <c r="S18" s="80">
        <f>IF($B$2="Tonnes",AppQt.Data!O55,(AppQt.Data!O55*ozton*AppQt.Data!O$7)/1000000)</f>
        <v>1028.2069196604909</v>
      </c>
      <c r="T18" s="80">
        <f>IF($B$2="Tonnes",AppQt.Data!P55,(AppQt.Data!P55*ozton*AppQt.Data!P$7)/1000000)</f>
        <v>1022.9632036580042</v>
      </c>
      <c r="U18" s="80">
        <f>IF($B$2="Tonnes",AppQt.Data!Q55,(AppQt.Data!Q55*ozton*AppQt.Data!Q$7)/1000000)</f>
        <v>1173.0800092015397</v>
      </c>
      <c r="V18" s="80">
        <f>IF($B$2="Tonnes",AppQt.Data!R55,(AppQt.Data!R55*ozton*AppQt.Data!R$7)/1000000)</f>
        <v>1093.6673544932708</v>
      </c>
      <c r="W18" s="80">
        <f>IF($B$2="Tonnes",AppQt.Data!S55,(AppQt.Data!S55*ozton*AppQt.Data!S$7)/1000000)</f>
        <v>1292.1309009664756</v>
      </c>
      <c r="X18" s="80">
        <f>IF($B$2="Tonnes",AppQt.Data!T55,(AppQt.Data!T55*ozton*AppQt.Data!T$7)/1000000)</f>
        <v>1224.2165549763129</v>
      </c>
      <c r="Y18" s="80">
        <f>IF($B$2="Tonnes",AppQt.Data!U55,(AppQt.Data!U55*ozton*AppQt.Data!U$7)/1000000)</f>
        <v>1144.3785595220866</v>
      </c>
      <c r="Z18" s="80">
        <f>IF($B$2="Tonnes",AppQt.Data!V55,(AppQt.Data!V55*ozton*AppQt.Data!V$7)/1000000)</f>
        <v>1077.4009158689257</v>
      </c>
      <c r="AA18" s="80">
        <f>IF($B$2="Tonnes",AppQt.Data!W55,(AppQt.Data!W55*ozton*AppQt.Data!W$7)/1000000)</f>
        <v>1176.6147537074035</v>
      </c>
      <c r="AB18" s="80">
        <f>IF($B$2="Tonnes",AppQt.Data!X55,(AppQt.Data!X55*ozton*AppQt.Data!X$7)/1000000)</f>
        <v>1302.3959661656831</v>
      </c>
      <c r="AC18" s="80">
        <f>IF($B$2="Tonnes",AppQt.Data!Y55,(AppQt.Data!Y55*ozton*AppQt.Data!Y$7)/1000000)</f>
        <v>1138.3296292087248</v>
      </c>
      <c r="AD18" s="80">
        <f>IF($B$2="Tonnes",AppQt.Data!Z55,(AppQt.Data!Z55*ozton*AppQt.Data!Z$7)/1000000)</f>
        <v>1279.0563193186349</v>
      </c>
      <c r="AE18" s="80">
        <f>IF($B$2="Tonnes",AppQt.Data!AA55,(AppQt.Data!AA55*ozton*AppQt.Data!AA$7)/1000000)</f>
        <v>1063.1274540875349</v>
      </c>
      <c r="AF18" s="80">
        <f>IF($B$2="Tonnes",AppQt.Data!AB55,(AppQt.Data!AB55*ozton*AppQt.Data!AB$7)/1000000)</f>
        <v>1023.3271430101591</v>
      </c>
      <c r="AG18" s="80">
        <f>IF($B$2="Tonnes",AppQt.Data!AC55,(AppQt.Data!AC55*ozton*AppQt.Data!AC$7)/1000000)</f>
        <v>1115.3723264034422</v>
      </c>
      <c r="AH18" s="80">
        <f>IF($B$2="Tonnes",AppQt.Data!AD55,(AppQt.Data!AD55*ozton*AppQt.Data!AD$7)/1000000)</f>
        <v>1097.801087695352</v>
      </c>
      <c r="AI18" s="80">
        <f>IF($B$2="Tonnes",AppQt.Data!AE55,(AppQt.Data!AE55*ozton*AppQt.Data!AE$7)/1000000)</f>
        <v>1079.1101962504074</v>
      </c>
      <c r="AJ18" s="80">
        <f>IF($B$2="Tonnes",AppQt.Data!AF55,(AppQt.Data!AF55*ozton*AppQt.Data!AF$7)/1000000)</f>
        <v>1122.6145106589902</v>
      </c>
      <c r="AK18" s="80">
        <f>IF($B$2="Tonnes",AppQt.Data!AG55,(AppQt.Data!AG55*ozton*AppQt.Data!AG$7)/1000000)</f>
        <v>1102.9677880519462</v>
      </c>
      <c r="AL18" s="80">
        <f>IF($B$2="Tonnes",AppQt.Data!AH55,(AppQt.Data!AH55*ozton*AppQt.Data!AH$7)/1000000)</f>
        <v>953.79854929797193</v>
      </c>
      <c r="AM18" s="80">
        <f>IF($B$2="Tonnes",AppQt.Data!AI55,(AppQt.Data!AI55*ozton*AppQt.Data!AI$7)/1000000)</f>
        <v>1141.0223037446251</v>
      </c>
      <c r="AN18" s="80">
        <f>IF($B$2="Tonnes",AppQt.Data!AJ55,(AppQt.Data!AJ55*ozton*AppQt.Data!AJ$7)/1000000)</f>
        <v>1152.1566080371867</v>
      </c>
      <c r="AO18" s="80">
        <f>IF($B$2="Tonnes",AppQt.Data!AK55,(AppQt.Data!AK55*ozton*AppQt.Data!AK$7)/1000000)</f>
        <v>1314.8442541734698</v>
      </c>
      <c r="AP18" s="80">
        <f>IF($B$2="Tonnes",AppQt.Data!AL55,(AppQt.Data!AL55*ozton*AppQt.Data!AL$7)/1000000)</f>
        <v>1088.6083909056754</v>
      </c>
      <c r="AQ18" s="80">
        <f>IF($B$2="Tonnes",AppQt.Data!AM55,(AppQt.Data!AM55*ozton*AppQt.Data!AM$7)/1000000)</f>
        <v>1025.1875232147559</v>
      </c>
      <c r="AR18" s="80">
        <f>IF($B$2="Tonnes",AppQt.Data!AN55,(AppQt.Data!AN55*ozton*AppQt.Data!AN$7)/1000000)</f>
        <v>1048.1550782679244</v>
      </c>
      <c r="AS18" s="80">
        <f>IF($B$2="Tonnes",AppQt.Data!AO55,(AppQt.Data!AO55*ozton*AppQt.Data!AO$7)/1000000)</f>
        <v>1110.3252573221123</v>
      </c>
      <c r="AT18" s="80">
        <f>IF($B$2="Tonnes",AppQt.Data!AP55,(AppQt.Data!AP55*ozton*AppQt.Data!AP$7)/1000000)</f>
        <v>1016.0162761348025</v>
      </c>
      <c r="AU18" s="80">
        <f>IF($B$2="Tonnes",AppQt.Data!AQ55,(AppQt.Data!AQ55*ozton*AppQt.Data!AQ$7)/1000000)</f>
        <v>960.56420022528221</v>
      </c>
      <c r="AV18" s="80">
        <f>IF($B$2="Tonnes",AppQt.Data!AR55,(AppQt.Data!AR55*ozton*AppQt.Data!AR$7)/1000000)</f>
        <v>1174.8736829840684</v>
      </c>
      <c r="AW18" s="80">
        <f>IF($B$2="Tonnes",AppQt.Data!AS55,(AppQt.Data!AS55*ozton*AppQt.Data!AS$7)/1000000)</f>
        <v>983.54733132675631</v>
      </c>
      <c r="AX18" s="80">
        <f>IF($B$2="Tonnes",AppQt.Data!AT55,(AppQt.Data!AT55*ozton*AppQt.Data!AT$7)/1000000)</f>
        <v>1044.6153983770496</v>
      </c>
      <c r="AY18" s="80">
        <f>IF($B$2="Tonnes",AppQt.Data!AU55,(AppQt.Data!AU55*ozton*AppQt.Data!AU$7)/1000000)</f>
        <v>1072.1258404996317</v>
      </c>
      <c r="AZ18" s="80">
        <f>IF($B$2="Tonnes",AppQt.Data!AV55,(AppQt.Data!AV55*ozton*AppQt.Data!AV$7)/1000000)</f>
        <v>1312.5162834959906</v>
      </c>
      <c r="BA18" s="80">
        <f>IF($B$2="Tonnes",AppQt.Data!AW55,(AppQt.Data!AW55*ozton*AppQt.Data!AW$7)/1000000)</f>
        <v>1063.4098647963935</v>
      </c>
      <c r="BB18" s="80">
        <f>IF($B$2="Tonnes",AppQt.Data!AX55,(AppQt.Data!AX55*ozton*AppQt.Data!AX$7)/1000000)</f>
        <v>1132.1529681843369</v>
      </c>
      <c r="BC18" s="80">
        <f>IF($B$2="Tonnes",AppQt.Data!AY55,(AppQt.Data!AY55*ozton*AppQt.Data!AY$7)/1000000)</f>
        <v>1084.9182384423789</v>
      </c>
      <c r="BD18" s="80">
        <f>IF($B$2="Tonnes",AppQt.Data!AZ55,(AppQt.Data!AZ55*ozton*AppQt.Data!AZ$7)/1000000)</f>
        <v>1048.9550911391359</v>
      </c>
      <c r="BE18" s="80">
        <f>IF($B$2="Tonnes",AppQt.Data!BA55,(AppQt.Data!BA55*ozton*AppQt.Data!BA$7)/1000000)</f>
        <v>1083.5215854140502</v>
      </c>
      <c r="BF18" s="80">
        <f>IF($B$2="Tonnes",AppQt.Data!BB55,(AppQt.Data!BB55*ozton*AppQt.Data!BB$7)/1000000)</f>
        <v>960.58865799881664</v>
      </c>
      <c r="BG18" s="80">
        <f>IF($B$2="Tonnes",AppQt.Data!BC55,(AppQt.Data!BC55*ozton*AppQt.Data!BC$7)/1000000)</f>
        <v>894.41897150107911</v>
      </c>
      <c r="BH18" s="80">
        <f>IF($B$2="Tonnes",AppQt.Data!BD55,(AppQt.Data!BD55*ozton*AppQt.Data!BD$7)/1000000)</f>
        <v>793.21587792540913</v>
      </c>
      <c r="BI18" s="80">
        <f>IF($B$2="Tonnes",AppQt.Data!BE55,(AppQt.Data!BE55*ozton*AppQt.Data!BE$7)/1000000)</f>
        <v>880.458624094313</v>
      </c>
      <c r="BJ18" s="80">
        <f>IF($B$2="Tonnes",AppQt.Data!BF55,(AppQt.Data!BF55*ozton*AppQt.Data!BF$7)/1000000)</f>
        <v>951.2423216769555</v>
      </c>
      <c r="BK18" s="80">
        <f>IF($B$2="Tonnes",AppQt.Data!BG55,(AppQt.Data!BG55*ozton*AppQt.Data!BG$7)/1000000)</f>
        <v>830.76371171968606</v>
      </c>
      <c r="BL18" s="81" t="str">
        <f t="shared" si="2"/>
        <v>▼</v>
      </c>
      <c r="BM18" s="82">
        <f t="shared" si="3"/>
        <v>-7.1169398022229107</v>
      </c>
    </row>
    <row r="19" spans="1:65" ht="12.75" customHeight="1" x14ac:dyDescent="0.2">
      <c r="A19" s="40"/>
      <c r="B19" s="71" t="s">
        <v>247</v>
      </c>
      <c r="C19" s="80">
        <f>AppAn.Data!L$6</f>
        <v>1224.52</v>
      </c>
      <c r="D19" s="80">
        <f>AppAn.Data!M$6</f>
        <v>1571.52</v>
      </c>
      <c r="E19" s="80">
        <f>AppAn.Data!N$6</f>
        <v>1668.98</v>
      </c>
      <c r="F19" s="80">
        <f>AppAn.Data!O$6</f>
        <v>1411.23</v>
      </c>
      <c r="G19" s="80">
        <f>AppAn.Data!P$6</f>
        <v>1266.4000000000001</v>
      </c>
      <c r="H19" s="80">
        <f>AppAn.Data!Q$6</f>
        <v>1160.06</v>
      </c>
      <c r="I19" s="80">
        <f>AppAn.Data!R$6</f>
        <v>1250.8</v>
      </c>
      <c r="J19" s="80">
        <f>AppAn.Data!S$6</f>
        <v>1257.1500000000001</v>
      </c>
      <c r="K19" s="80">
        <f>AppAn.Data!T$6</f>
        <v>1268.49</v>
      </c>
      <c r="L19" s="80">
        <f>AppAn.Data!U$6</f>
        <v>1392.6</v>
      </c>
      <c r="M19" s="80">
        <f>AppAn.Data!V$6</f>
        <v>1769.59</v>
      </c>
      <c r="N19" s="47" t="str">
        <f t="shared" si="0"/>
        <v>▲</v>
      </c>
      <c r="O19" s="82">
        <f t="shared" si="1"/>
        <v>27.070946431136012</v>
      </c>
      <c r="P19" s="40"/>
      <c r="Q19" s="80">
        <f>AppQt.Data!M$7</f>
        <v>1109.1199999999999</v>
      </c>
      <c r="R19" s="80">
        <f>AppQt.Data!N$7</f>
        <v>1196.74</v>
      </c>
      <c r="S19" s="80">
        <f>AppQt.Data!O$7</f>
        <v>1226.75</v>
      </c>
      <c r="T19" s="80">
        <f>AppQt.Data!P$7</f>
        <v>1366.78</v>
      </c>
      <c r="U19" s="80">
        <f>AppQt.Data!Q$7</f>
        <v>1386.27</v>
      </c>
      <c r="V19" s="80">
        <f>AppQt.Data!R$7</f>
        <v>1506.13</v>
      </c>
      <c r="W19" s="80">
        <f>AppQt.Data!S$7</f>
        <v>1702.12</v>
      </c>
      <c r="X19" s="80">
        <f>AppQt.Data!T$7</f>
        <v>1688.01</v>
      </c>
      <c r="Y19" s="80">
        <f>AppQt.Data!U$7</f>
        <v>1690.57</v>
      </c>
      <c r="Z19" s="80">
        <f>AppQt.Data!V$7</f>
        <v>1609.49</v>
      </c>
      <c r="AA19" s="80">
        <f>AppQt.Data!W$7</f>
        <v>1652</v>
      </c>
      <c r="AB19" s="80">
        <f>AppQt.Data!X$7</f>
        <v>1721.79</v>
      </c>
      <c r="AC19" s="80">
        <f>AppQt.Data!Y$7</f>
        <v>1631.77</v>
      </c>
      <c r="AD19" s="80">
        <f>AppQt.Data!Z$7</f>
        <v>1414.8</v>
      </c>
      <c r="AE19" s="80">
        <f>AppQt.Data!AA$7</f>
        <v>1326.28</v>
      </c>
      <c r="AF19" s="80">
        <f>AppQt.Data!AB$7</f>
        <v>1276.1600000000001</v>
      </c>
      <c r="AG19" s="80">
        <f>AppQt.Data!AC$7</f>
        <v>1293.06</v>
      </c>
      <c r="AH19" s="80">
        <f>AppQt.Data!AD$7</f>
        <v>1288.3900000000001</v>
      </c>
      <c r="AI19" s="80">
        <f>AppQt.Data!AE$7</f>
        <v>1281.94</v>
      </c>
      <c r="AJ19" s="80">
        <f>AppQt.Data!AF$7</f>
        <v>1201.4000000000001</v>
      </c>
      <c r="AK19" s="80">
        <f>AppQt.Data!AG$7</f>
        <v>1218.45</v>
      </c>
      <c r="AL19" s="80">
        <f>AppQt.Data!AH$7</f>
        <v>1192.3499999999999</v>
      </c>
      <c r="AM19" s="80">
        <f>AppQt.Data!AI$7</f>
        <v>1124.31</v>
      </c>
      <c r="AN19" s="80">
        <f>AppQt.Data!AJ$7</f>
        <v>1106.45</v>
      </c>
      <c r="AO19" s="80">
        <f>AppQt.Data!AK$7</f>
        <v>1182.56</v>
      </c>
      <c r="AP19" s="80">
        <f>AppQt.Data!AL$7</f>
        <v>1259.6199999999999</v>
      </c>
      <c r="AQ19" s="80">
        <f>AppQt.Data!AM$7</f>
        <v>1334.78</v>
      </c>
      <c r="AR19" s="80">
        <f>AppQt.Data!AN$7</f>
        <v>1221.55</v>
      </c>
      <c r="AS19" s="80">
        <f>AppQt.Data!AO$7</f>
        <v>1219.49</v>
      </c>
      <c r="AT19" s="80">
        <f>AppQt.Data!AP$7</f>
        <v>1256.5899999999999</v>
      </c>
      <c r="AU19" s="80">
        <f>AppQt.Data!AQ$7</f>
        <v>1277.9100000000001</v>
      </c>
      <c r="AV19" s="80">
        <f>AppQt.Data!AR$7</f>
        <v>1275.42</v>
      </c>
      <c r="AW19" s="80">
        <f>AppQt.Data!AS$7</f>
        <v>1329.28</v>
      </c>
      <c r="AX19" s="80">
        <f>AppQt.Data!AT$7</f>
        <v>1305.99</v>
      </c>
      <c r="AY19" s="80">
        <f>AppQt.Data!AU$7</f>
        <v>1213.19</v>
      </c>
      <c r="AZ19" s="80">
        <f>AppQt.Data!AV$7</f>
        <v>1226.28</v>
      </c>
      <c r="BA19" s="80">
        <f>AppQt.Data!AW$7</f>
        <v>1303.79</v>
      </c>
      <c r="BB19" s="80">
        <f>AppQt.Data!AX$7</f>
        <v>1309.3900000000001</v>
      </c>
      <c r="BC19" s="80">
        <f>AppQt.Data!AY$7</f>
        <v>1472.47</v>
      </c>
      <c r="BD19" s="80">
        <f>AppQt.Data!AZ$7</f>
        <v>1480.96</v>
      </c>
      <c r="BE19" s="80">
        <f>AppQt.Data!BA$7</f>
        <v>1582.8</v>
      </c>
      <c r="BF19" s="80">
        <f>AppQt.Data!BB$7</f>
        <v>1711.13</v>
      </c>
      <c r="BG19" s="80">
        <f>AppQt.Data!BC$7</f>
        <v>1908.56</v>
      </c>
      <c r="BH19" s="80">
        <f>AppQt.Data!BD$7</f>
        <v>1874.23</v>
      </c>
      <c r="BI19" s="80">
        <f>AppQt.Data!BE$7</f>
        <v>1794.01</v>
      </c>
      <c r="BJ19" s="80">
        <f>AppQt.Data!BF$7</f>
        <v>1816.48</v>
      </c>
      <c r="BK19" s="80">
        <f>AppQt.Data!BG$7</f>
        <v>1789.52</v>
      </c>
      <c r="BL19" s="47" t="str">
        <f t="shared" si="2"/>
        <v>▼</v>
      </c>
      <c r="BM19" s="82">
        <f t="shared" si="3"/>
        <v>-6.2371630967850145</v>
      </c>
    </row>
    <row r="20" spans="1:65" ht="12.75" customHeight="1" x14ac:dyDescent="0.2">
      <c r="A20" s="68"/>
      <c r="B20" s="58" t="s">
        <v>248</v>
      </c>
      <c r="P20" s="68"/>
      <c r="Q20" s="68"/>
      <c r="R20" s="68"/>
      <c r="S20" s="68"/>
      <c r="T20" s="68"/>
      <c r="U20" s="68"/>
      <c r="V20" s="68"/>
      <c r="W20" s="68"/>
      <c r="X20" s="68"/>
      <c r="Y20" s="68"/>
      <c r="Z20" s="68"/>
      <c r="AA20" s="68"/>
      <c r="AB20" s="68"/>
      <c r="AC20" s="68"/>
      <c r="AD20" s="68"/>
      <c r="AE20" s="68"/>
      <c r="AF20" s="68"/>
      <c r="AG20" s="68"/>
      <c r="AH20" s="68"/>
      <c r="AI20" s="68"/>
    </row>
    <row r="21" spans="1:65" ht="12.75" customHeight="1" x14ac:dyDescent="0.2">
      <c r="A21" s="68"/>
      <c r="B21" s="58" t="s">
        <v>249</v>
      </c>
      <c r="P21" s="68"/>
      <c r="Q21" s="68"/>
      <c r="R21" s="68"/>
      <c r="S21" s="68"/>
      <c r="T21" s="68"/>
      <c r="U21" s="68"/>
      <c r="V21" s="68"/>
      <c r="W21" s="68"/>
      <c r="X21" s="68"/>
      <c r="Y21" s="68"/>
      <c r="Z21" s="68"/>
      <c r="AA21" s="68"/>
      <c r="AB21" s="68"/>
      <c r="AC21" s="68"/>
      <c r="AD21" s="68"/>
      <c r="AE21" s="68"/>
      <c r="AF21" s="68"/>
      <c r="AG21" s="68"/>
      <c r="AH21" s="68"/>
      <c r="AI21" s="68"/>
    </row>
    <row r="22" spans="1:65" ht="12.75" customHeight="1" x14ac:dyDescent="0.2">
      <c r="A22" s="68"/>
      <c r="P22" s="68"/>
      <c r="Q22" s="68"/>
      <c r="R22" s="68"/>
      <c r="S22" s="68"/>
      <c r="T22" s="68"/>
      <c r="U22" s="68"/>
      <c r="V22" s="68"/>
      <c r="W22" s="68"/>
      <c r="X22" s="68"/>
      <c r="Y22" s="68"/>
      <c r="Z22" s="68"/>
      <c r="AA22" s="68"/>
      <c r="AB22" s="68"/>
      <c r="AC22" s="68"/>
      <c r="AD22" s="68"/>
      <c r="AE22" s="68"/>
      <c r="AF22" s="68"/>
      <c r="AG22" s="68"/>
      <c r="AH22" s="68"/>
      <c r="AI22" s="68"/>
    </row>
    <row r="23" spans="1:65" ht="12.75" customHeight="1" x14ac:dyDescent="0.2">
      <c r="A23" s="68"/>
      <c r="P23" s="68"/>
      <c r="Q23" s="68"/>
      <c r="R23" s="68"/>
      <c r="S23" s="68"/>
      <c r="T23" s="68"/>
      <c r="U23" s="68"/>
      <c r="V23" s="68"/>
      <c r="W23" s="68"/>
      <c r="X23" s="68"/>
      <c r="Y23" s="68"/>
      <c r="Z23" s="68"/>
      <c r="AA23" s="68"/>
      <c r="AB23" s="68"/>
      <c r="AC23" s="68"/>
      <c r="AD23" s="68"/>
      <c r="AE23" s="68"/>
      <c r="AF23" s="68"/>
      <c r="AG23" s="68"/>
      <c r="AH23" s="68"/>
      <c r="AI23" s="68"/>
    </row>
    <row r="24" spans="1:65" ht="12.75" customHeight="1" x14ac:dyDescent="0.2">
      <c r="A24" s="68"/>
      <c r="P24" s="68"/>
      <c r="Q24" s="68"/>
      <c r="R24" s="68"/>
      <c r="S24" s="68"/>
      <c r="T24" s="68"/>
      <c r="U24" s="68"/>
      <c r="V24" s="68"/>
      <c r="W24" s="68"/>
      <c r="X24" s="68"/>
      <c r="Y24" s="68"/>
      <c r="Z24" s="68"/>
      <c r="AA24" s="68"/>
      <c r="AB24" s="68"/>
      <c r="AC24" s="68"/>
      <c r="AD24" s="68"/>
      <c r="AE24" s="68"/>
      <c r="AF24" s="68"/>
      <c r="AG24" s="68"/>
      <c r="AH24" s="68"/>
      <c r="AI24" s="68"/>
    </row>
    <row r="25" spans="1:65" ht="12.75" customHeight="1" x14ac:dyDescent="0.2">
      <c r="A25" s="68"/>
      <c r="P25" s="68"/>
      <c r="Q25" s="68"/>
      <c r="R25" s="68"/>
      <c r="S25" s="68"/>
      <c r="T25" s="68"/>
      <c r="U25" s="68"/>
      <c r="V25" s="68"/>
      <c r="W25" s="68"/>
      <c r="X25" s="68"/>
      <c r="Y25" s="68"/>
      <c r="Z25" s="68"/>
      <c r="AA25" s="68"/>
      <c r="AB25" s="68"/>
      <c r="AC25" s="68"/>
      <c r="AD25" s="68"/>
      <c r="AE25" s="68"/>
      <c r="AF25" s="68"/>
      <c r="AG25" s="68"/>
      <c r="AH25" s="68"/>
      <c r="AI25" s="68"/>
    </row>
    <row r="26" spans="1:65" ht="12.75" customHeight="1" x14ac:dyDescent="0.2">
      <c r="A26" s="68"/>
      <c r="P26" s="68"/>
      <c r="Q26" s="68"/>
      <c r="R26" s="68"/>
      <c r="S26" s="68"/>
      <c r="T26" s="68"/>
      <c r="U26" s="68"/>
      <c r="V26" s="68"/>
      <c r="W26" s="68"/>
      <c r="X26" s="68"/>
      <c r="Y26" s="68"/>
      <c r="Z26" s="68"/>
      <c r="AA26" s="68"/>
      <c r="AB26" s="68"/>
      <c r="AC26" s="68"/>
      <c r="AD26" s="68"/>
      <c r="AE26" s="68"/>
      <c r="AF26" s="68"/>
      <c r="AG26" s="68"/>
      <c r="AH26" s="68"/>
      <c r="AI26" s="68"/>
    </row>
    <row r="27" spans="1:65" ht="12.75" customHeight="1" x14ac:dyDescent="0.2">
      <c r="A27" s="68"/>
      <c r="P27" s="68"/>
      <c r="Q27" s="68"/>
      <c r="R27" s="68"/>
      <c r="S27" s="68"/>
      <c r="T27" s="68"/>
      <c r="U27" s="68"/>
      <c r="V27" s="68"/>
      <c r="W27" s="68"/>
      <c r="X27" s="68"/>
      <c r="Y27" s="68"/>
      <c r="Z27" s="68"/>
      <c r="AA27" s="68"/>
      <c r="AB27" s="68"/>
      <c r="AC27" s="68"/>
      <c r="AD27" s="68"/>
      <c r="AE27" s="68"/>
      <c r="AF27" s="68"/>
      <c r="AG27" s="68"/>
      <c r="AH27" s="68"/>
      <c r="AI27" s="68"/>
    </row>
    <row r="28" spans="1:65" ht="12.75" customHeight="1" x14ac:dyDescent="0.2">
      <c r="A28" s="68"/>
      <c r="P28" s="68"/>
      <c r="Q28" s="68"/>
      <c r="R28" s="68"/>
      <c r="S28" s="68"/>
      <c r="T28" s="68"/>
      <c r="U28" s="68"/>
      <c r="V28" s="68"/>
      <c r="W28" s="68"/>
      <c r="X28" s="68"/>
      <c r="Y28" s="68"/>
      <c r="Z28" s="68"/>
      <c r="AA28" s="68"/>
      <c r="AB28" s="68"/>
      <c r="AC28" s="68"/>
      <c r="AD28" s="68"/>
      <c r="AE28" s="68"/>
      <c r="AF28" s="68"/>
      <c r="AG28" s="68"/>
      <c r="AH28" s="68"/>
      <c r="AI28" s="68"/>
    </row>
    <row r="29" spans="1:65" ht="12.75" customHeight="1" x14ac:dyDescent="0.2">
      <c r="A29" s="68"/>
      <c r="P29" s="68"/>
      <c r="Q29" s="68"/>
      <c r="R29" s="68"/>
      <c r="S29" s="68"/>
      <c r="T29" s="68"/>
      <c r="U29" s="68"/>
      <c r="V29" s="68"/>
      <c r="W29" s="68"/>
      <c r="X29" s="68"/>
      <c r="Y29" s="68"/>
      <c r="Z29" s="68"/>
      <c r="AA29" s="68"/>
      <c r="AB29" s="68"/>
      <c r="AC29" s="68"/>
      <c r="AD29" s="68"/>
      <c r="AE29" s="68"/>
      <c r="AF29" s="68"/>
      <c r="AG29" s="68"/>
      <c r="AH29" s="68"/>
      <c r="AI29" s="68"/>
    </row>
    <row r="30" spans="1:65" ht="12.75" customHeight="1" x14ac:dyDescent="0.2">
      <c r="A30" s="68"/>
      <c r="P30" s="68"/>
      <c r="Q30" s="68"/>
      <c r="R30" s="68"/>
      <c r="S30" s="68"/>
      <c r="T30" s="68"/>
      <c r="U30" s="68"/>
      <c r="V30" s="68"/>
      <c r="W30" s="68"/>
      <c r="X30" s="68"/>
      <c r="Y30" s="68"/>
      <c r="Z30" s="68"/>
      <c r="AA30" s="68"/>
      <c r="AB30" s="68"/>
      <c r="AC30" s="68"/>
      <c r="AD30" s="68"/>
      <c r="AE30" s="68"/>
      <c r="AF30" s="68"/>
      <c r="AG30" s="68"/>
      <c r="AH30" s="68"/>
      <c r="AI30" s="68"/>
    </row>
    <row r="31" spans="1:65" ht="12.75" customHeight="1" x14ac:dyDescent="0.2">
      <c r="A31" s="68"/>
      <c r="P31" s="68"/>
      <c r="Q31" s="68"/>
      <c r="R31" s="68"/>
      <c r="S31" s="68"/>
      <c r="T31" s="68"/>
      <c r="U31" s="68"/>
      <c r="V31" s="68"/>
      <c r="W31" s="68"/>
      <c r="X31" s="68"/>
      <c r="Y31" s="68"/>
      <c r="Z31" s="68"/>
      <c r="AA31" s="68"/>
      <c r="AB31" s="68"/>
      <c r="AC31" s="68"/>
      <c r="AD31" s="68"/>
      <c r="AE31" s="68"/>
      <c r="AF31" s="68"/>
      <c r="AG31" s="68"/>
      <c r="AH31" s="68"/>
      <c r="AI31" s="68"/>
    </row>
    <row r="32" spans="1:65" ht="12.75" customHeight="1" x14ac:dyDescent="0.2">
      <c r="A32" s="68"/>
      <c r="P32" s="68"/>
      <c r="Q32" s="68"/>
      <c r="R32" s="68"/>
      <c r="S32" s="68"/>
      <c r="T32" s="68"/>
      <c r="U32" s="68"/>
      <c r="V32" s="68"/>
      <c r="W32" s="68"/>
      <c r="X32" s="68"/>
      <c r="Y32" s="68"/>
      <c r="Z32" s="68"/>
      <c r="AA32" s="68"/>
      <c r="AB32" s="68"/>
      <c r="AC32" s="68"/>
      <c r="AD32" s="68"/>
      <c r="AE32" s="68"/>
      <c r="AF32" s="68"/>
      <c r="AG32" s="68"/>
      <c r="AH32" s="68"/>
      <c r="AI32" s="68"/>
    </row>
    <row r="33" spans="1:35" ht="12.75" customHeight="1" x14ac:dyDescent="0.2">
      <c r="A33" s="68"/>
      <c r="P33" s="68"/>
      <c r="Q33" s="68"/>
      <c r="R33" s="68"/>
      <c r="S33" s="68"/>
      <c r="T33" s="68"/>
      <c r="U33" s="68"/>
      <c r="V33" s="68"/>
      <c r="W33" s="68"/>
      <c r="X33" s="68"/>
      <c r="Y33" s="68"/>
      <c r="Z33" s="68"/>
      <c r="AA33" s="68"/>
      <c r="AB33" s="68"/>
      <c r="AC33" s="68"/>
      <c r="AD33" s="68"/>
      <c r="AE33" s="68"/>
      <c r="AF33" s="68"/>
      <c r="AG33" s="68"/>
      <c r="AH33" s="68"/>
      <c r="AI33" s="68"/>
    </row>
    <row r="34" spans="1:35" ht="12.75" customHeight="1" x14ac:dyDescent="0.2">
      <c r="A34" s="68"/>
      <c r="P34" s="68"/>
      <c r="Q34" s="68"/>
      <c r="R34" s="68"/>
      <c r="S34" s="68"/>
      <c r="T34" s="68"/>
      <c r="U34" s="68"/>
      <c r="V34" s="68"/>
      <c r="W34" s="68"/>
      <c r="X34" s="68"/>
      <c r="Y34" s="68"/>
      <c r="Z34" s="68"/>
      <c r="AA34" s="68"/>
      <c r="AB34" s="68"/>
      <c r="AC34" s="68"/>
      <c r="AD34" s="68"/>
      <c r="AE34" s="68"/>
      <c r="AF34" s="68"/>
      <c r="AG34" s="68"/>
      <c r="AH34" s="68"/>
      <c r="AI34" s="68"/>
    </row>
    <row r="35" spans="1:35" ht="12.75" customHeight="1" x14ac:dyDescent="0.2">
      <c r="A35" s="68"/>
      <c r="P35" s="68"/>
      <c r="Q35" s="68"/>
      <c r="R35" s="68"/>
      <c r="S35" s="68"/>
      <c r="T35" s="68"/>
      <c r="U35" s="68"/>
      <c r="V35" s="68"/>
      <c r="W35" s="68"/>
      <c r="X35" s="68"/>
      <c r="Y35" s="68"/>
      <c r="Z35" s="68"/>
      <c r="AA35" s="68"/>
      <c r="AB35" s="68"/>
      <c r="AC35" s="68"/>
      <c r="AD35" s="68"/>
      <c r="AE35" s="68"/>
      <c r="AF35" s="68"/>
      <c r="AG35" s="68"/>
      <c r="AH35" s="68"/>
      <c r="AI35" s="68"/>
    </row>
    <row r="36" spans="1:35" ht="12.75" customHeight="1" x14ac:dyDescent="0.2">
      <c r="A36" s="68"/>
      <c r="P36" s="68"/>
      <c r="Q36" s="68"/>
      <c r="R36" s="68"/>
      <c r="S36" s="68"/>
      <c r="T36" s="68"/>
      <c r="U36" s="68"/>
      <c r="V36" s="68"/>
      <c r="W36" s="68"/>
      <c r="X36" s="68"/>
      <c r="Y36" s="68"/>
      <c r="Z36" s="68"/>
      <c r="AA36" s="68"/>
      <c r="AB36" s="68"/>
      <c r="AC36" s="68"/>
      <c r="AD36" s="68"/>
      <c r="AE36" s="68"/>
      <c r="AF36" s="68"/>
      <c r="AG36" s="68"/>
      <c r="AH36" s="68"/>
      <c r="AI36" s="68"/>
    </row>
    <row r="37" spans="1:35" ht="12.75" customHeight="1" x14ac:dyDescent="0.2">
      <c r="A37" s="68"/>
      <c r="P37" s="68"/>
      <c r="Q37" s="68"/>
      <c r="R37" s="68"/>
      <c r="S37" s="68"/>
      <c r="T37" s="68"/>
      <c r="U37" s="68"/>
      <c r="V37" s="68"/>
      <c r="W37" s="68"/>
      <c r="X37" s="68"/>
      <c r="Y37" s="68"/>
      <c r="Z37" s="68"/>
      <c r="AA37" s="68"/>
      <c r="AB37" s="68"/>
      <c r="AC37" s="68"/>
      <c r="AD37" s="68"/>
      <c r="AE37" s="68"/>
      <c r="AF37" s="68"/>
      <c r="AG37" s="68"/>
      <c r="AH37" s="68"/>
      <c r="AI37" s="68"/>
    </row>
    <row r="38" spans="1:35" ht="12.75" customHeight="1" x14ac:dyDescent="0.2">
      <c r="A38" s="68"/>
      <c r="P38" s="68"/>
      <c r="Q38" s="68"/>
      <c r="R38" s="68"/>
      <c r="S38" s="68"/>
      <c r="T38" s="68"/>
      <c r="U38" s="68"/>
      <c r="V38" s="68"/>
      <c r="W38" s="68"/>
      <c r="X38" s="68"/>
      <c r="Y38" s="68"/>
      <c r="Z38" s="68"/>
      <c r="AA38" s="68"/>
      <c r="AB38" s="68"/>
      <c r="AC38" s="68"/>
      <c r="AD38" s="68"/>
      <c r="AE38" s="68"/>
      <c r="AF38" s="68"/>
      <c r="AG38" s="68"/>
      <c r="AH38" s="68"/>
      <c r="AI38" s="68"/>
    </row>
    <row r="39" spans="1:35" ht="12.75" customHeight="1" x14ac:dyDescent="0.2">
      <c r="A39" s="68"/>
      <c r="P39" s="68"/>
      <c r="Q39" s="68"/>
      <c r="R39" s="68"/>
      <c r="S39" s="68"/>
      <c r="T39" s="68"/>
      <c r="U39" s="68"/>
      <c r="V39" s="68"/>
      <c r="W39" s="68"/>
      <c r="X39" s="68"/>
      <c r="Y39" s="68"/>
      <c r="Z39" s="68"/>
      <c r="AA39" s="68"/>
      <c r="AB39" s="68"/>
      <c r="AC39" s="68"/>
      <c r="AD39" s="68"/>
      <c r="AE39" s="68"/>
      <c r="AF39" s="68"/>
      <c r="AG39" s="68"/>
      <c r="AH39" s="68"/>
      <c r="AI39" s="68"/>
    </row>
    <row r="40" spans="1:35" ht="12.75" customHeight="1" x14ac:dyDescent="0.2">
      <c r="A40" s="68"/>
      <c r="P40" s="68"/>
      <c r="Q40" s="68"/>
      <c r="R40" s="68"/>
      <c r="S40" s="68"/>
      <c r="T40" s="68"/>
      <c r="U40" s="68"/>
      <c r="V40" s="68"/>
      <c r="W40" s="68"/>
      <c r="X40" s="68"/>
      <c r="Y40" s="68"/>
      <c r="Z40" s="68"/>
      <c r="AA40" s="68"/>
      <c r="AB40" s="68"/>
      <c r="AC40" s="68"/>
      <c r="AD40" s="68"/>
      <c r="AE40" s="68"/>
      <c r="AF40" s="68"/>
      <c r="AG40" s="68"/>
      <c r="AH40" s="68"/>
      <c r="AI40" s="68"/>
    </row>
    <row r="41" spans="1:35" ht="12.75" customHeight="1" x14ac:dyDescent="0.2">
      <c r="A41" s="68"/>
      <c r="P41" s="68"/>
      <c r="Q41" s="68"/>
      <c r="R41" s="68"/>
      <c r="S41" s="68"/>
      <c r="T41" s="68"/>
      <c r="U41" s="68"/>
      <c r="V41" s="68"/>
      <c r="W41" s="68"/>
      <c r="X41" s="68"/>
      <c r="Y41" s="68"/>
      <c r="Z41" s="68"/>
      <c r="AA41" s="68"/>
      <c r="AB41" s="68"/>
      <c r="AC41" s="68"/>
      <c r="AD41" s="68"/>
      <c r="AE41" s="68"/>
      <c r="AF41" s="68"/>
      <c r="AG41" s="68"/>
      <c r="AH41" s="68"/>
      <c r="AI41" s="68"/>
    </row>
    <row r="42" spans="1:35" ht="12.75" customHeight="1" x14ac:dyDescent="0.2">
      <c r="A42" s="68"/>
      <c r="P42" s="68"/>
      <c r="Q42" s="68"/>
      <c r="R42" s="68"/>
      <c r="S42" s="68"/>
      <c r="T42" s="68"/>
      <c r="U42" s="68"/>
      <c r="V42" s="68"/>
      <c r="W42" s="68"/>
      <c r="X42" s="68"/>
      <c r="Y42" s="68"/>
      <c r="Z42" s="68"/>
      <c r="AA42" s="68"/>
      <c r="AB42" s="68"/>
      <c r="AC42" s="68"/>
      <c r="AD42" s="68"/>
      <c r="AE42" s="68"/>
      <c r="AF42" s="68"/>
      <c r="AG42" s="68"/>
      <c r="AH42" s="68"/>
      <c r="AI42" s="68"/>
    </row>
    <row r="43" spans="1:35" ht="12.75" customHeight="1" x14ac:dyDescent="0.2">
      <c r="A43" s="68"/>
      <c r="P43" s="68"/>
      <c r="Q43" s="68"/>
      <c r="R43" s="68"/>
      <c r="S43" s="68"/>
      <c r="T43" s="68"/>
      <c r="U43" s="68"/>
      <c r="V43" s="68"/>
      <c r="W43" s="68"/>
      <c r="X43" s="68"/>
      <c r="Y43" s="68"/>
      <c r="Z43" s="68"/>
      <c r="AA43" s="68"/>
      <c r="AB43" s="68"/>
      <c r="AC43" s="68"/>
      <c r="AD43" s="68"/>
      <c r="AE43" s="68"/>
      <c r="AF43" s="68"/>
      <c r="AG43" s="68"/>
      <c r="AH43" s="68"/>
      <c r="AI43" s="68"/>
    </row>
    <row r="44" spans="1:35" ht="12.75" customHeight="1" x14ac:dyDescent="0.2">
      <c r="A44" s="68"/>
      <c r="P44" s="68"/>
      <c r="Q44" s="68"/>
      <c r="R44" s="68"/>
      <c r="S44" s="68"/>
      <c r="T44" s="68"/>
      <c r="U44" s="68"/>
      <c r="V44" s="68"/>
      <c r="W44" s="68"/>
      <c r="X44" s="68"/>
      <c r="Y44" s="68"/>
      <c r="Z44" s="68"/>
      <c r="AA44" s="68"/>
      <c r="AB44" s="68"/>
      <c r="AC44" s="68"/>
      <c r="AD44" s="68"/>
      <c r="AE44" s="68"/>
      <c r="AF44" s="68"/>
      <c r="AG44" s="68"/>
      <c r="AH44" s="68"/>
      <c r="AI44" s="68"/>
    </row>
    <row r="45" spans="1:35" ht="12.75" customHeight="1" x14ac:dyDescent="0.2">
      <c r="A45" s="68"/>
      <c r="P45" s="68"/>
      <c r="Q45" s="68"/>
      <c r="R45" s="68"/>
      <c r="S45" s="68"/>
      <c r="T45" s="68"/>
      <c r="U45" s="68"/>
      <c r="V45" s="68"/>
      <c r="W45" s="68"/>
      <c r="X45" s="68"/>
      <c r="Y45" s="68"/>
      <c r="Z45" s="68"/>
      <c r="AA45" s="68"/>
      <c r="AB45" s="68"/>
      <c r="AC45" s="68"/>
      <c r="AD45" s="68"/>
      <c r="AE45" s="68"/>
      <c r="AF45" s="68"/>
      <c r="AG45" s="68"/>
      <c r="AH45" s="68"/>
      <c r="AI45" s="68"/>
    </row>
    <row r="46" spans="1:35" ht="12.75" customHeight="1" x14ac:dyDescent="0.2">
      <c r="A46" s="68"/>
      <c r="P46" s="68"/>
      <c r="Q46" s="68"/>
      <c r="R46" s="68"/>
      <c r="S46" s="68"/>
      <c r="T46" s="68"/>
      <c r="U46" s="68"/>
      <c r="V46" s="68"/>
      <c r="W46" s="68"/>
      <c r="X46" s="68"/>
      <c r="Y46" s="68"/>
      <c r="Z46" s="68"/>
      <c r="AA46" s="68"/>
      <c r="AB46" s="68"/>
      <c r="AC46" s="68"/>
      <c r="AD46" s="68"/>
      <c r="AE46" s="68"/>
      <c r="AF46" s="68"/>
      <c r="AG46" s="68"/>
      <c r="AH46" s="68"/>
      <c r="AI46" s="68"/>
    </row>
    <row r="47" spans="1:35" ht="12.75" customHeight="1" x14ac:dyDescent="0.2">
      <c r="A47" s="68"/>
      <c r="P47" s="68"/>
      <c r="Q47" s="68"/>
      <c r="R47" s="68"/>
      <c r="S47" s="68"/>
      <c r="T47" s="68"/>
      <c r="U47" s="68"/>
      <c r="V47" s="68"/>
      <c r="W47" s="68"/>
      <c r="X47" s="68"/>
      <c r="Y47" s="68"/>
      <c r="Z47" s="68"/>
      <c r="AA47" s="68"/>
      <c r="AB47" s="68"/>
      <c r="AC47" s="68"/>
      <c r="AD47" s="68"/>
      <c r="AE47" s="68"/>
      <c r="AF47" s="68"/>
      <c r="AG47" s="68"/>
      <c r="AH47" s="68"/>
      <c r="AI47" s="68"/>
    </row>
    <row r="48" spans="1:35" ht="12.75" customHeight="1" x14ac:dyDescent="0.2">
      <c r="A48" s="68"/>
      <c r="P48" s="68"/>
      <c r="Q48" s="68"/>
      <c r="R48" s="68"/>
      <c r="S48" s="68"/>
      <c r="T48" s="68"/>
      <c r="U48" s="68"/>
      <c r="V48" s="68"/>
      <c r="W48" s="68"/>
      <c r="X48" s="68"/>
      <c r="Y48" s="68"/>
      <c r="Z48" s="68"/>
      <c r="AA48" s="68"/>
      <c r="AB48" s="68"/>
      <c r="AC48" s="68"/>
      <c r="AD48" s="68"/>
      <c r="AE48" s="68"/>
      <c r="AF48" s="68"/>
      <c r="AG48" s="68"/>
      <c r="AH48" s="68"/>
      <c r="AI48" s="68"/>
    </row>
    <row r="49" spans="1:35" ht="12.75" customHeight="1" x14ac:dyDescent="0.2">
      <c r="A49" s="68"/>
      <c r="P49" s="68"/>
      <c r="Q49" s="68"/>
      <c r="R49" s="68"/>
      <c r="S49" s="68"/>
      <c r="T49" s="68"/>
      <c r="U49" s="68"/>
      <c r="V49" s="68"/>
      <c r="W49" s="68"/>
      <c r="X49" s="68"/>
      <c r="Y49" s="68"/>
      <c r="Z49" s="68"/>
      <c r="AA49" s="68"/>
      <c r="AB49" s="68"/>
      <c r="AC49" s="68"/>
      <c r="AD49" s="68"/>
      <c r="AE49" s="68"/>
      <c r="AF49" s="68"/>
      <c r="AG49" s="68"/>
      <c r="AH49" s="68"/>
      <c r="AI49" s="68"/>
    </row>
    <row r="50" spans="1:35" ht="12.75" customHeight="1" x14ac:dyDescent="0.2">
      <c r="A50" s="68"/>
      <c r="P50" s="68"/>
      <c r="Q50" s="68"/>
      <c r="R50" s="68"/>
      <c r="S50" s="68"/>
      <c r="T50" s="68"/>
      <c r="U50" s="68"/>
      <c r="V50" s="68"/>
      <c r="W50" s="68"/>
      <c r="X50" s="68"/>
      <c r="Y50" s="68"/>
      <c r="Z50" s="68"/>
      <c r="AA50" s="68"/>
      <c r="AB50" s="68"/>
      <c r="AC50" s="68"/>
      <c r="AD50" s="68"/>
      <c r="AE50" s="68"/>
      <c r="AF50" s="68"/>
      <c r="AG50" s="68"/>
      <c r="AH50" s="68"/>
      <c r="AI50" s="68"/>
    </row>
    <row r="51" spans="1:35" ht="12.75" customHeight="1" x14ac:dyDescent="0.2">
      <c r="A51" s="68"/>
      <c r="P51" s="68"/>
      <c r="Q51" s="68"/>
      <c r="R51" s="68"/>
      <c r="S51" s="68"/>
      <c r="T51" s="68"/>
      <c r="U51" s="68"/>
      <c r="V51" s="68"/>
      <c r="W51" s="68"/>
      <c r="X51" s="68"/>
      <c r="Y51" s="68"/>
      <c r="Z51" s="68"/>
      <c r="AA51" s="68"/>
      <c r="AB51" s="68"/>
      <c r="AC51" s="68"/>
      <c r="AD51" s="68"/>
      <c r="AE51" s="68"/>
      <c r="AF51" s="68"/>
      <c r="AG51" s="68"/>
      <c r="AH51" s="68"/>
      <c r="AI51" s="68"/>
    </row>
    <row r="52" spans="1:35" ht="12.75" customHeight="1" x14ac:dyDescent="0.2">
      <c r="A52" s="68"/>
      <c r="P52" s="68"/>
      <c r="Q52" s="68"/>
      <c r="R52" s="68"/>
      <c r="S52" s="68"/>
      <c r="T52" s="68"/>
      <c r="U52" s="68"/>
      <c r="V52" s="68"/>
      <c r="W52" s="68"/>
      <c r="X52" s="68"/>
      <c r="Y52" s="68"/>
      <c r="Z52" s="68"/>
      <c r="AA52" s="68"/>
      <c r="AB52" s="68"/>
      <c r="AC52" s="68"/>
      <c r="AD52" s="68"/>
      <c r="AE52" s="68"/>
      <c r="AF52" s="68"/>
      <c r="AG52" s="68"/>
      <c r="AH52" s="68"/>
      <c r="AI52" s="68"/>
    </row>
    <row r="53" spans="1:35" ht="12.75" customHeight="1" x14ac:dyDescent="0.2">
      <c r="A53" s="68"/>
      <c r="P53" s="68"/>
      <c r="Q53" s="68"/>
      <c r="R53" s="68"/>
      <c r="S53" s="68"/>
      <c r="T53" s="68"/>
      <c r="U53" s="68"/>
      <c r="V53" s="68"/>
      <c r="W53" s="68"/>
      <c r="X53" s="68"/>
      <c r="Y53" s="68"/>
      <c r="Z53" s="68"/>
      <c r="AA53" s="68"/>
      <c r="AB53" s="68"/>
      <c r="AC53" s="68"/>
      <c r="AD53" s="68"/>
      <c r="AE53" s="68"/>
      <c r="AF53" s="68"/>
      <c r="AG53" s="68"/>
      <c r="AH53" s="68"/>
      <c r="AI53" s="68"/>
    </row>
    <row r="54" spans="1:35" ht="12.75" customHeight="1" x14ac:dyDescent="0.2">
      <c r="A54" s="68"/>
      <c r="P54" s="68"/>
      <c r="Q54" s="68"/>
      <c r="R54" s="68"/>
      <c r="S54" s="68"/>
      <c r="T54" s="68"/>
      <c r="U54" s="68"/>
      <c r="V54" s="68"/>
      <c r="W54" s="68"/>
      <c r="X54" s="68"/>
      <c r="Y54" s="68"/>
      <c r="Z54" s="68"/>
      <c r="AA54" s="68"/>
      <c r="AB54" s="68"/>
      <c r="AC54" s="68"/>
      <c r="AD54" s="68"/>
      <c r="AE54" s="68"/>
      <c r="AF54" s="68"/>
      <c r="AG54" s="68"/>
      <c r="AH54" s="68"/>
      <c r="AI54" s="68"/>
    </row>
    <row r="55" spans="1:35" ht="12.75" customHeight="1" x14ac:dyDescent="0.2">
      <c r="A55" s="68"/>
      <c r="P55" s="68"/>
      <c r="Q55" s="68"/>
      <c r="R55" s="68"/>
      <c r="S55" s="68"/>
      <c r="T55" s="68"/>
      <c r="U55" s="68"/>
      <c r="V55" s="68"/>
      <c r="W55" s="68"/>
      <c r="X55" s="68"/>
      <c r="Y55" s="68"/>
      <c r="Z55" s="68"/>
      <c r="AA55" s="68"/>
      <c r="AB55" s="68"/>
      <c r="AC55" s="68"/>
      <c r="AD55" s="68"/>
      <c r="AE55" s="68"/>
      <c r="AF55" s="68"/>
      <c r="AG55" s="68"/>
      <c r="AH55" s="68"/>
      <c r="AI55" s="68"/>
    </row>
    <row r="56" spans="1:35" ht="12.75" customHeight="1" x14ac:dyDescent="0.2">
      <c r="A56" s="68"/>
      <c r="P56" s="68"/>
      <c r="Q56" s="68"/>
      <c r="R56" s="68"/>
      <c r="S56" s="68"/>
      <c r="T56" s="68"/>
      <c r="U56" s="68"/>
      <c r="V56" s="68"/>
      <c r="W56" s="68"/>
      <c r="X56" s="68"/>
      <c r="Y56" s="68"/>
      <c r="Z56" s="68"/>
      <c r="AA56" s="68"/>
      <c r="AB56" s="68"/>
      <c r="AC56" s="68"/>
      <c r="AD56" s="68"/>
      <c r="AE56" s="68"/>
      <c r="AF56" s="68"/>
      <c r="AG56" s="68"/>
      <c r="AH56" s="68"/>
      <c r="AI56" s="68"/>
    </row>
    <row r="57" spans="1:35" ht="12.75" customHeight="1" x14ac:dyDescent="0.2">
      <c r="A57" s="68"/>
      <c r="P57" s="68"/>
      <c r="Q57" s="68"/>
      <c r="R57" s="68"/>
      <c r="S57" s="68"/>
      <c r="T57" s="68"/>
      <c r="U57" s="68"/>
      <c r="V57" s="68"/>
      <c r="W57" s="68"/>
      <c r="X57" s="68"/>
      <c r="Y57" s="68"/>
      <c r="Z57" s="68"/>
      <c r="AA57" s="68"/>
      <c r="AB57" s="68"/>
      <c r="AC57" s="68"/>
      <c r="AD57" s="68"/>
      <c r="AE57" s="68"/>
      <c r="AF57" s="68"/>
      <c r="AG57" s="68"/>
      <c r="AH57" s="68"/>
      <c r="AI57" s="68"/>
    </row>
    <row r="58" spans="1:35" ht="12.75" customHeight="1" x14ac:dyDescent="0.2">
      <c r="A58" s="68"/>
      <c r="P58" s="68"/>
      <c r="Q58" s="68"/>
      <c r="R58" s="68"/>
      <c r="S58" s="68"/>
      <c r="T58" s="68"/>
      <c r="U58" s="68"/>
      <c r="V58" s="68"/>
      <c r="W58" s="68"/>
      <c r="X58" s="68"/>
      <c r="Y58" s="68"/>
      <c r="Z58" s="68"/>
      <c r="AA58" s="68"/>
      <c r="AB58" s="68"/>
      <c r="AC58" s="68"/>
      <c r="AD58" s="68"/>
      <c r="AE58" s="68"/>
      <c r="AF58" s="68"/>
      <c r="AG58" s="68"/>
      <c r="AH58" s="68"/>
      <c r="AI58" s="68"/>
    </row>
    <row r="59" spans="1:35" ht="12.75" customHeight="1" x14ac:dyDescent="0.2">
      <c r="A59" s="68"/>
      <c r="P59" s="68"/>
      <c r="Q59" s="68"/>
      <c r="R59" s="68"/>
      <c r="S59" s="68"/>
      <c r="T59" s="68"/>
      <c r="U59" s="68"/>
      <c r="V59" s="68"/>
      <c r="W59" s="68"/>
      <c r="X59" s="68"/>
      <c r="Y59" s="68"/>
      <c r="Z59" s="68"/>
      <c r="AA59" s="68"/>
      <c r="AB59" s="68"/>
      <c r="AC59" s="68"/>
      <c r="AD59" s="68"/>
      <c r="AE59" s="68"/>
      <c r="AF59" s="68"/>
      <c r="AG59" s="68"/>
      <c r="AH59" s="68"/>
      <c r="AI59" s="68"/>
    </row>
    <row r="60" spans="1:35" ht="12.75" customHeight="1" x14ac:dyDescent="0.2">
      <c r="A60" s="68"/>
      <c r="P60" s="68"/>
      <c r="Q60" s="68"/>
      <c r="R60" s="68"/>
      <c r="S60" s="68"/>
      <c r="T60" s="68"/>
      <c r="U60" s="68"/>
      <c r="V60" s="68"/>
      <c r="W60" s="68"/>
      <c r="X60" s="68"/>
      <c r="Y60" s="68"/>
      <c r="Z60" s="68"/>
      <c r="AA60" s="68"/>
      <c r="AB60" s="68"/>
      <c r="AC60" s="68"/>
      <c r="AD60" s="68"/>
      <c r="AE60" s="68"/>
      <c r="AF60" s="68"/>
      <c r="AG60" s="68"/>
      <c r="AH60" s="68"/>
      <c r="AI60" s="68"/>
    </row>
    <row r="61" spans="1:35" ht="12.75" customHeight="1" x14ac:dyDescent="0.2">
      <c r="A61" s="68"/>
      <c r="P61" s="68"/>
      <c r="Q61" s="68"/>
      <c r="R61" s="68"/>
      <c r="S61" s="68"/>
      <c r="T61" s="68"/>
      <c r="U61" s="68"/>
      <c r="V61" s="68"/>
      <c r="W61" s="68"/>
      <c r="X61" s="68"/>
      <c r="Y61" s="68"/>
      <c r="Z61" s="68"/>
      <c r="AA61" s="68"/>
      <c r="AB61" s="68"/>
      <c r="AC61" s="68"/>
      <c r="AD61" s="68"/>
      <c r="AE61" s="68"/>
      <c r="AF61" s="68"/>
      <c r="AG61" s="68"/>
      <c r="AH61" s="68"/>
      <c r="AI61" s="68"/>
    </row>
    <row r="62" spans="1:35" ht="12.75" customHeight="1" x14ac:dyDescent="0.2">
      <c r="A62" s="68"/>
      <c r="P62" s="68"/>
      <c r="Q62" s="68"/>
      <c r="R62" s="68"/>
      <c r="S62" s="68"/>
      <c r="T62" s="68"/>
      <c r="U62" s="68"/>
      <c r="V62" s="68"/>
      <c r="W62" s="68"/>
      <c r="X62" s="68"/>
      <c r="Y62" s="68"/>
      <c r="Z62" s="68"/>
      <c r="AA62" s="68"/>
      <c r="AB62" s="68"/>
      <c r="AC62" s="68"/>
      <c r="AD62" s="68"/>
      <c r="AE62" s="68"/>
      <c r="AF62" s="68"/>
      <c r="AG62" s="68"/>
      <c r="AH62" s="68"/>
      <c r="AI62" s="68"/>
    </row>
    <row r="63" spans="1:35" ht="12.75" customHeight="1" x14ac:dyDescent="0.2">
      <c r="A63" s="68"/>
      <c r="P63" s="68"/>
      <c r="Q63" s="68"/>
      <c r="R63" s="68"/>
      <c r="S63" s="68"/>
      <c r="T63" s="68"/>
      <c r="U63" s="68"/>
      <c r="V63" s="68"/>
      <c r="W63" s="68"/>
      <c r="X63" s="68"/>
      <c r="Y63" s="68"/>
      <c r="Z63" s="68"/>
      <c r="AA63" s="68"/>
      <c r="AB63" s="68"/>
      <c r="AC63" s="68"/>
      <c r="AD63" s="68"/>
      <c r="AE63" s="68"/>
      <c r="AF63" s="68"/>
      <c r="AG63" s="68"/>
      <c r="AH63" s="68"/>
      <c r="AI63" s="68"/>
    </row>
    <row r="64" spans="1:35" ht="12.75" customHeight="1" x14ac:dyDescent="0.2">
      <c r="A64" s="68"/>
      <c r="P64" s="68"/>
      <c r="Q64" s="68"/>
      <c r="R64" s="68"/>
      <c r="S64" s="68"/>
      <c r="T64" s="68"/>
      <c r="U64" s="68"/>
      <c r="V64" s="68"/>
      <c r="W64" s="68"/>
      <c r="X64" s="68"/>
      <c r="Y64" s="68"/>
      <c r="Z64" s="68"/>
      <c r="AA64" s="68"/>
      <c r="AB64" s="68"/>
      <c r="AC64" s="68"/>
      <c r="AD64" s="68"/>
      <c r="AE64" s="68"/>
      <c r="AF64" s="68"/>
      <c r="AG64" s="68"/>
      <c r="AH64" s="68"/>
      <c r="AI64" s="68"/>
    </row>
    <row r="65" spans="1:35" ht="12.75" customHeight="1" x14ac:dyDescent="0.2">
      <c r="A65" s="68"/>
      <c r="P65" s="68"/>
      <c r="Q65" s="68"/>
      <c r="R65" s="68"/>
      <c r="S65" s="68"/>
      <c r="T65" s="68"/>
      <c r="U65" s="68"/>
      <c r="V65" s="68"/>
      <c r="W65" s="68"/>
      <c r="X65" s="68"/>
      <c r="Y65" s="68"/>
      <c r="Z65" s="68"/>
      <c r="AA65" s="68"/>
      <c r="AB65" s="68"/>
      <c r="AC65" s="68"/>
      <c r="AD65" s="68"/>
      <c r="AE65" s="68"/>
      <c r="AF65" s="68"/>
      <c r="AG65" s="68"/>
      <c r="AH65" s="68"/>
      <c r="AI65" s="68"/>
    </row>
    <row r="66" spans="1:35" ht="12.75" customHeight="1" x14ac:dyDescent="0.2">
      <c r="A66" s="68"/>
      <c r="P66" s="68"/>
      <c r="Q66" s="68"/>
      <c r="R66" s="68"/>
      <c r="S66" s="68"/>
      <c r="T66" s="68"/>
      <c r="U66" s="68"/>
      <c r="V66" s="68"/>
      <c r="W66" s="68"/>
      <c r="X66" s="68"/>
      <c r="Y66" s="68"/>
      <c r="Z66" s="68"/>
      <c r="AA66" s="68"/>
      <c r="AB66" s="68"/>
      <c r="AC66" s="68"/>
      <c r="AD66" s="68"/>
      <c r="AE66" s="68"/>
      <c r="AF66" s="68"/>
      <c r="AG66" s="68"/>
      <c r="AH66" s="68"/>
      <c r="AI66" s="68"/>
    </row>
    <row r="67" spans="1:35" ht="12.75" customHeight="1" x14ac:dyDescent="0.2">
      <c r="A67" s="68"/>
      <c r="P67" s="68"/>
      <c r="Q67" s="68"/>
      <c r="R67" s="68"/>
      <c r="S67" s="68"/>
      <c r="T67" s="68"/>
      <c r="U67" s="68"/>
      <c r="V67" s="68"/>
      <c r="W67" s="68"/>
      <c r="X67" s="68"/>
      <c r="Y67" s="68"/>
      <c r="Z67" s="68"/>
      <c r="AA67" s="68"/>
      <c r="AB67" s="68"/>
      <c r="AC67" s="68"/>
      <c r="AD67" s="68"/>
      <c r="AE67" s="68"/>
      <c r="AF67" s="68"/>
      <c r="AG67" s="68"/>
      <c r="AH67" s="68"/>
      <c r="AI67" s="68"/>
    </row>
    <row r="68" spans="1:35" ht="12.75" customHeight="1" x14ac:dyDescent="0.2">
      <c r="A68" s="68"/>
      <c r="P68" s="68"/>
      <c r="Q68" s="68"/>
      <c r="R68" s="68"/>
      <c r="S68" s="68"/>
      <c r="T68" s="68"/>
      <c r="U68" s="68"/>
      <c r="V68" s="68"/>
      <c r="W68" s="68"/>
      <c r="X68" s="68"/>
      <c r="Y68" s="68"/>
      <c r="Z68" s="68"/>
      <c r="AA68" s="68"/>
      <c r="AB68" s="68"/>
      <c r="AC68" s="68"/>
      <c r="AD68" s="68"/>
      <c r="AE68" s="68"/>
      <c r="AF68" s="68"/>
      <c r="AG68" s="68"/>
      <c r="AH68" s="68"/>
      <c r="AI68" s="68"/>
    </row>
    <row r="69" spans="1:35" ht="12.75" customHeight="1" x14ac:dyDescent="0.2">
      <c r="A69" s="68"/>
      <c r="P69" s="68"/>
      <c r="Q69" s="68"/>
      <c r="R69" s="68"/>
      <c r="S69" s="68"/>
      <c r="T69" s="68"/>
      <c r="U69" s="68"/>
      <c r="V69" s="68"/>
      <c r="W69" s="68"/>
      <c r="X69" s="68"/>
      <c r="Y69" s="68"/>
      <c r="Z69" s="68"/>
      <c r="AA69" s="68"/>
      <c r="AB69" s="68"/>
      <c r="AC69" s="68"/>
      <c r="AD69" s="68"/>
      <c r="AE69" s="68"/>
      <c r="AF69" s="68"/>
      <c r="AG69" s="68"/>
      <c r="AH69" s="68"/>
      <c r="AI69" s="68"/>
    </row>
    <row r="70" spans="1:35" ht="12.75" customHeight="1" x14ac:dyDescent="0.2">
      <c r="A70" s="68"/>
      <c r="P70" s="68"/>
      <c r="Q70" s="68"/>
      <c r="R70" s="68"/>
      <c r="S70" s="68"/>
      <c r="T70" s="68"/>
      <c r="U70" s="68"/>
      <c r="V70" s="68"/>
      <c r="W70" s="68"/>
      <c r="X70" s="68"/>
      <c r="Y70" s="68"/>
      <c r="Z70" s="68"/>
      <c r="AA70" s="68"/>
      <c r="AB70" s="68"/>
      <c r="AC70" s="68"/>
      <c r="AD70" s="68"/>
      <c r="AE70" s="68"/>
      <c r="AF70" s="68"/>
      <c r="AG70" s="68"/>
      <c r="AH70" s="68"/>
      <c r="AI70" s="68"/>
    </row>
    <row r="71" spans="1:35" ht="12.75" customHeight="1" x14ac:dyDescent="0.2">
      <c r="A71" s="68"/>
      <c r="P71" s="68"/>
      <c r="Q71" s="68"/>
      <c r="R71" s="68"/>
      <c r="S71" s="68"/>
      <c r="T71" s="68"/>
      <c r="U71" s="68"/>
      <c r="V71" s="68"/>
      <c r="W71" s="68"/>
      <c r="X71" s="68"/>
      <c r="Y71" s="68"/>
      <c r="Z71" s="68"/>
      <c r="AA71" s="68"/>
      <c r="AB71" s="68"/>
      <c r="AC71" s="68"/>
      <c r="AD71" s="68"/>
      <c r="AE71" s="68"/>
      <c r="AF71" s="68"/>
      <c r="AG71" s="68"/>
      <c r="AH71" s="68"/>
      <c r="AI71" s="68"/>
    </row>
    <row r="72" spans="1:35" ht="12.75" customHeight="1" x14ac:dyDescent="0.2">
      <c r="A72" s="68"/>
      <c r="P72" s="68"/>
      <c r="Q72" s="68"/>
      <c r="R72" s="68"/>
      <c r="S72" s="68"/>
      <c r="T72" s="68"/>
      <c r="U72" s="68"/>
      <c r="V72" s="68"/>
      <c r="W72" s="68"/>
      <c r="X72" s="68"/>
      <c r="Y72" s="68"/>
      <c r="Z72" s="68"/>
      <c r="AA72" s="68"/>
      <c r="AB72" s="68"/>
      <c r="AC72" s="68"/>
      <c r="AD72" s="68"/>
      <c r="AE72" s="68"/>
      <c r="AF72" s="68"/>
      <c r="AG72" s="68"/>
      <c r="AH72" s="68"/>
      <c r="AI72" s="68"/>
    </row>
    <row r="73" spans="1:35" ht="12.75" customHeight="1" x14ac:dyDescent="0.2">
      <c r="A73" s="68"/>
      <c r="P73" s="68"/>
      <c r="Q73" s="68"/>
      <c r="R73" s="68"/>
      <c r="S73" s="68"/>
      <c r="T73" s="68"/>
      <c r="U73" s="68"/>
      <c r="V73" s="68"/>
      <c r="W73" s="68"/>
      <c r="X73" s="68"/>
      <c r="Y73" s="68"/>
      <c r="Z73" s="68"/>
      <c r="AA73" s="68"/>
      <c r="AB73" s="68"/>
      <c r="AC73" s="68"/>
      <c r="AD73" s="68"/>
      <c r="AE73" s="68"/>
      <c r="AF73" s="68"/>
      <c r="AG73" s="68"/>
      <c r="AH73" s="68"/>
      <c r="AI73" s="68"/>
    </row>
    <row r="74" spans="1:35" ht="12.75" customHeight="1" x14ac:dyDescent="0.2">
      <c r="A74" s="68"/>
      <c r="P74" s="68"/>
      <c r="Q74" s="68"/>
      <c r="R74" s="68"/>
      <c r="S74" s="68"/>
      <c r="T74" s="68"/>
      <c r="U74" s="68"/>
      <c r="V74" s="68"/>
      <c r="W74" s="68"/>
      <c r="X74" s="68"/>
      <c r="Y74" s="68"/>
      <c r="Z74" s="68"/>
      <c r="AA74" s="68"/>
      <c r="AB74" s="68"/>
      <c r="AC74" s="68"/>
      <c r="AD74" s="68"/>
      <c r="AE74" s="68"/>
      <c r="AF74" s="68"/>
      <c r="AG74" s="68"/>
      <c r="AH74" s="68"/>
      <c r="AI74" s="68"/>
    </row>
    <row r="75" spans="1:35" ht="12.75" customHeight="1" x14ac:dyDescent="0.2">
      <c r="A75" s="68"/>
      <c r="P75" s="68"/>
      <c r="Q75" s="68"/>
      <c r="R75" s="68"/>
      <c r="S75" s="68"/>
      <c r="T75" s="68"/>
      <c r="U75" s="68"/>
      <c r="V75" s="68"/>
      <c r="W75" s="68"/>
      <c r="X75" s="68"/>
      <c r="Y75" s="68"/>
      <c r="Z75" s="68"/>
      <c r="AA75" s="68"/>
      <c r="AB75" s="68"/>
      <c r="AC75" s="68"/>
      <c r="AD75" s="68"/>
      <c r="AE75" s="68"/>
      <c r="AF75" s="68"/>
      <c r="AG75" s="68"/>
      <c r="AH75" s="68"/>
      <c r="AI75" s="68"/>
    </row>
    <row r="76" spans="1:35" ht="12.75" customHeight="1" x14ac:dyDescent="0.2">
      <c r="A76" s="68"/>
      <c r="P76" s="68"/>
      <c r="Q76" s="68"/>
      <c r="R76" s="68"/>
      <c r="S76" s="68"/>
      <c r="T76" s="68"/>
      <c r="U76" s="68"/>
      <c r="V76" s="68"/>
      <c r="W76" s="68"/>
      <c r="X76" s="68"/>
      <c r="Y76" s="68"/>
      <c r="Z76" s="68"/>
      <c r="AA76" s="68"/>
      <c r="AB76" s="68"/>
      <c r="AC76" s="68"/>
      <c r="AD76" s="68"/>
      <c r="AE76" s="68"/>
      <c r="AF76" s="68"/>
      <c r="AG76" s="68"/>
      <c r="AH76" s="68"/>
      <c r="AI76" s="68"/>
    </row>
    <row r="77" spans="1:35" ht="12.75" customHeight="1" x14ac:dyDescent="0.2">
      <c r="A77" s="68"/>
      <c r="P77" s="68"/>
      <c r="Q77" s="68"/>
      <c r="R77" s="68"/>
      <c r="S77" s="68"/>
      <c r="T77" s="68"/>
      <c r="U77" s="68"/>
      <c r="V77" s="68"/>
      <c r="W77" s="68"/>
      <c r="X77" s="68"/>
      <c r="Y77" s="68"/>
      <c r="Z77" s="68"/>
      <c r="AA77" s="68"/>
      <c r="AB77" s="68"/>
      <c r="AC77" s="68"/>
      <c r="AD77" s="68"/>
      <c r="AE77" s="68"/>
      <c r="AF77" s="68"/>
      <c r="AG77" s="68"/>
      <c r="AH77" s="68"/>
      <c r="AI77" s="68"/>
    </row>
    <row r="78" spans="1:35" ht="12.75" customHeight="1" x14ac:dyDescent="0.2">
      <c r="A78" s="68"/>
      <c r="P78" s="68"/>
      <c r="Q78" s="68"/>
      <c r="R78" s="68"/>
      <c r="S78" s="68"/>
      <c r="T78" s="68"/>
      <c r="U78" s="68"/>
      <c r="V78" s="68"/>
      <c r="W78" s="68"/>
      <c r="X78" s="68"/>
      <c r="Y78" s="68"/>
      <c r="Z78" s="68"/>
      <c r="AA78" s="68"/>
      <c r="AB78" s="68"/>
      <c r="AC78" s="68"/>
      <c r="AD78" s="68"/>
      <c r="AE78" s="68"/>
      <c r="AF78" s="68"/>
      <c r="AG78" s="68"/>
      <c r="AH78" s="68"/>
      <c r="AI78" s="68"/>
    </row>
    <row r="79" spans="1:35" ht="12.75" customHeight="1" x14ac:dyDescent="0.2">
      <c r="A79" s="68"/>
      <c r="P79" s="68"/>
      <c r="Q79" s="68"/>
      <c r="R79" s="68"/>
      <c r="S79" s="68"/>
      <c r="T79" s="68"/>
      <c r="U79" s="68"/>
      <c r="V79" s="68"/>
      <c r="W79" s="68"/>
      <c r="X79" s="68"/>
      <c r="Y79" s="68"/>
      <c r="Z79" s="68"/>
      <c r="AA79" s="68"/>
      <c r="AB79" s="68"/>
      <c r="AC79" s="68"/>
      <c r="AD79" s="68"/>
      <c r="AE79" s="68"/>
      <c r="AF79" s="68"/>
      <c r="AG79" s="68"/>
      <c r="AH79" s="68"/>
      <c r="AI79" s="68"/>
    </row>
    <row r="80" spans="1:35" ht="12.75" customHeight="1" x14ac:dyDescent="0.2">
      <c r="A80" s="68"/>
      <c r="P80" s="68"/>
      <c r="Q80" s="68"/>
      <c r="R80" s="68"/>
      <c r="S80" s="68"/>
      <c r="T80" s="68"/>
      <c r="U80" s="68"/>
      <c r="V80" s="68"/>
      <c r="W80" s="68"/>
      <c r="X80" s="68"/>
      <c r="Y80" s="68"/>
      <c r="Z80" s="68"/>
      <c r="AA80" s="68"/>
      <c r="AB80" s="68"/>
      <c r="AC80" s="68"/>
      <c r="AD80" s="68"/>
      <c r="AE80" s="68"/>
      <c r="AF80" s="68"/>
      <c r="AG80" s="68"/>
      <c r="AH80" s="68"/>
      <c r="AI80" s="68"/>
    </row>
    <row r="81" spans="1:35" ht="12.75" customHeight="1" x14ac:dyDescent="0.2">
      <c r="A81" s="68"/>
      <c r="P81" s="68"/>
      <c r="Q81" s="68"/>
      <c r="R81" s="68"/>
      <c r="S81" s="68"/>
      <c r="T81" s="68"/>
      <c r="U81" s="68"/>
      <c r="V81" s="68"/>
      <c r="W81" s="68"/>
      <c r="X81" s="68"/>
      <c r="Y81" s="68"/>
      <c r="Z81" s="68"/>
      <c r="AA81" s="68"/>
      <c r="AB81" s="68"/>
      <c r="AC81" s="68"/>
      <c r="AD81" s="68"/>
      <c r="AE81" s="68"/>
      <c r="AF81" s="68"/>
      <c r="AG81" s="68"/>
      <c r="AH81" s="68"/>
      <c r="AI81" s="68"/>
    </row>
    <row r="82" spans="1:35" ht="12.75" customHeight="1" x14ac:dyDescent="0.2">
      <c r="A82" s="68"/>
      <c r="P82" s="68"/>
      <c r="Q82" s="68"/>
      <c r="R82" s="68"/>
      <c r="S82" s="68"/>
      <c r="T82" s="68"/>
      <c r="U82" s="68"/>
      <c r="V82" s="68"/>
      <c r="W82" s="68"/>
      <c r="X82" s="68"/>
      <c r="Y82" s="68"/>
      <c r="Z82" s="68"/>
      <c r="AA82" s="68"/>
      <c r="AB82" s="68"/>
      <c r="AC82" s="68"/>
      <c r="AD82" s="68"/>
      <c r="AE82" s="68"/>
      <c r="AF82" s="68"/>
      <c r="AG82" s="68"/>
      <c r="AH82" s="68"/>
      <c r="AI82" s="68"/>
    </row>
    <row r="83" spans="1:35" ht="12.75" customHeight="1" x14ac:dyDescent="0.2">
      <c r="A83" s="68"/>
      <c r="P83" s="68"/>
      <c r="Q83" s="68"/>
      <c r="R83" s="68"/>
      <c r="S83" s="68"/>
      <c r="T83" s="68"/>
      <c r="U83" s="68"/>
      <c r="V83" s="68"/>
      <c r="W83" s="68"/>
      <c r="X83" s="68"/>
      <c r="Y83" s="68"/>
      <c r="Z83" s="68"/>
      <c r="AA83" s="68"/>
      <c r="AB83" s="68"/>
      <c r="AC83" s="68"/>
      <c r="AD83" s="68"/>
      <c r="AE83" s="68"/>
      <c r="AF83" s="68"/>
      <c r="AG83" s="68"/>
      <c r="AH83" s="68"/>
      <c r="AI83" s="68"/>
    </row>
    <row r="84" spans="1:35" ht="12.75" customHeight="1" x14ac:dyDescent="0.2">
      <c r="A84" s="68"/>
      <c r="P84" s="68"/>
      <c r="Q84" s="68"/>
      <c r="R84" s="68"/>
      <c r="S84" s="68"/>
      <c r="T84" s="68"/>
      <c r="U84" s="68"/>
      <c r="V84" s="68"/>
      <c r="W84" s="68"/>
      <c r="X84" s="68"/>
      <c r="Y84" s="68"/>
      <c r="Z84" s="68"/>
      <c r="AA84" s="68"/>
      <c r="AB84" s="68"/>
      <c r="AC84" s="68"/>
      <c r="AD84" s="68"/>
      <c r="AE84" s="68"/>
      <c r="AF84" s="68"/>
      <c r="AG84" s="68"/>
      <c r="AH84" s="68"/>
      <c r="AI84" s="68"/>
    </row>
    <row r="85" spans="1:35" ht="12.75" customHeight="1" x14ac:dyDescent="0.2">
      <c r="A85" s="68"/>
      <c r="P85" s="68"/>
      <c r="Q85" s="68"/>
      <c r="R85" s="68"/>
      <c r="S85" s="68"/>
      <c r="T85" s="68"/>
      <c r="U85" s="68"/>
      <c r="V85" s="68"/>
      <c r="W85" s="68"/>
      <c r="X85" s="68"/>
      <c r="Y85" s="68"/>
      <c r="Z85" s="68"/>
      <c r="AA85" s="68"/>
      <c r="AB85" s="68"/>
      <c r="AC85" s="68"/>
      <c r="AD85" s="68"/>
      <c r="AE85" s="68"/>
      <c r="AF85" s="68"/>
      <c r="AG85" s="68"/>
      <c r="AH85" s="68"/>
      <c r="AI85" s="68"/>
    </row>
    <row r="86" spans="1:35" ht="12.75" customHeight="1" x14ac:dyDescent="0.2">
      <c r="A86" s="68"/>
      <c r="P86" s="68"/>
      <c r="Q86" s="68"/>
      <c r="R86" s="68"/>
      <c r="S86" s="68"/>
      <c r="T86" s="68"/>
      <c r="U86" s="68"/>
      <c r="V86" s="68"/>
      <c r="W86" s="68"/>
      <c r="X86" s="68"/>
      <c r="Y86" s="68"/>
      <c r="Z86" s="68"/>
      <c r="AA86" s="68"/>
      <c r="AB86" s="68"/>
      <c r="AC86" s="68"/>
      <c r="AD86" s="68"/>
      <c r="AE86" s="68"/>
      <c r="AF86" s="68"/>
      <c r="AG86" s="68"/>
      <c r="AH86" s="68"/>
      <c r="AI86" s="68"/>
    </row>
    <row r="87" spans="1:35" ht="12.75" customHeight="1" x14ac:dyDescent="0.2">
      <c r="A87" s="68"/>
      <c r="P87" s="68"/>
      <c r="Q87" s="68"/>
      <c r="R87" s="68"/>
      <c r="S87" s="68"/>
      <c r="T87" s="68"/>
      <c r="U87" s="68"/>
      <c r="V87" s="68"/>
      <c r="W87" s="68"/>
      <c r="X87" s="68"/>
      <c r="Y87" s="68"/>
      <c r="Z87" s="68"/>
      <c r="AA87" s="68"/>
      <c r="AB87" s="68"/>
      <c r="AC87" s="68"/>
      <c r="AD87" s="68"/>
      <c r="AE87" s="68"/>
      <c r="AF87" s="68"/>
      <c r="AG87" s="68"/>
      <c r="AH87" s="68"/>
      <c r="AI87" s="68"/>
    </row>
    <row r="88" spans="1:35" ht="12.75" customHeight="1" x14ac:dyDescent="0.2">
      <c r="A88" s="68"/>
      <c r="P88" s="68"/>
      <c r="Q88" s="68"/>
      <c r="R88" s="68"/>
      <c r="S88" s="68"/>
      <c r="T88" s="68"/>
      <c r="U88" s="68"/>
      <c r="V88" s="68"/>
      <c r="W88" s="68"/>
      <c r="X88" s="68"/>
      <c r="Y88" s="68"/>
      <c r="Z88" s="68"/>
      <c r="AA88" s="68"/>
      <c r="AB88" s="68"/>
      <c r="AC88" s="68"/>
      <c r="AD88" s="68"/>
      <c r="AE88" s="68"/>
      <c r="AF88" s="68"/>
      <c r="AG88" s="68"/>
      <c r="AH88" s="68"/>
      <c r="AI88" s="68"/>
    </row>
    <row r="89" spans="1:35" ht="12.75" customHeight="1" x14ac:dyDescent="0.2">
      <c r="A89" s="68"/>
      <c r="P89" s="68"/>
      <c r="Q89" s="68"/>
      <c r="R89" s="68"/>
      <c r="S89" s="68"/>
      <c r="T89" s="68"/>
      <c r="U89" s="68"/>
      <c r="V89" s="68"/>
      <c r="W89" s="68"/>
      <c r="X89" s="68"/>
      <c r="Y89" s="68"/>
      <c r="Z89" s="68"/>
      <c r="AA89" s="68"/>
      <c r="AB89" s="68"/>
      <c r="AC89" s="68"/>
      <c r="AD89" s="68"/>
      <c r="AE89" s="68"/>
      <c r="AF89" s="68"/>
      <c r="AG89" s="68"/>
      <c r="AH89" s="68"/>
      <c r="AI89" s="68"/>
    </row>
    <row r="90" spans="1:35" ht="12.75" customHeight="1" x14ac:dyDescent="0.2">
      <c r="A90" s="68"/>
      <c r="P90" s="68"/>
      <c r="Q90" s="68"/>
      <c r="R90" s="68"/>
      <c r="S90" s="68"/>
      <c r="T90" s="68"/>
      <c r="U90" s="68"/>
      <c r="V90" s="68"/>
      <c r="W90" s="68"/>
      <c r="X90" s="68"/>
      <c r="Y90" s="68"/>
      <c r="Z90" s="68"/>
      <c r="AA90" s="68"/>
      <c r="AB90" s="68"/>
      <c r="AC90" s="68"/>
      <c r="AD90" s="68"/>
      <c r="AE90" s="68"/>
      <c r="AF90" s="68"/>
      <c r="AG90" s="68"/>
      <c r="AH90" s="68"/>
      <c r="AI90" s="68"/>
    </row>
    <row r="91" spans="1:35" ht="12.75" customHeight="1" x14ac:dyDescent="0.2">
      <c r="A91" s="68"/>
      <c r="P91" s="68"/>
      <c r="Q91" s="68"/>
      <c r="R91" s="68"/>
      <c r="S91" s="68"/>
      <c r="T91" s="68"/>
      <c r="U91" s="68"/>
      <c r="V91" s="68"/>
      <c r="W91" s="68"/>
      <c r="X91" s="68"/>
      <c r="Y91" s="68"/>
      <c r="Z91" s="68"/>
      <c r="AA91" s="68"/>
      <c r="AB91" s="68"/>
      <c r="AC91" s="68"/>
      <c r="AD91" s="68"/>
      <c r="AE91" s="68"/>
      <c r="AF91" s="68"/>
      <c r="AG91" s="68"/>
      <c r="AH91" s="68"/>
      <c r="AI91" s="68"/>
    </row>
    <row r="92" spans="1:35" ht="12.75" customHeight="1" x14ac:dyDescent="0.2">
      <c r="A92" s="68"/>
      <c r="P92" s="68"/>
      <c r="Q92" s="68"/>
      <c r="R92" s="68"/>
      <c r="S92" s="68"/>
      <c r="T92" s="68"/>
      <c r="U92" s="68"/>
      <c r="V92" s="68"/>
      <c r="W92" s="68"/>
      <c r="X92" s="68"/>
      <c r="Y92" s="68"/>
      <c r="Z92" s="68"/>
      <c r="AA92" s="68"/>
      <c r="AB92" s="68"/>
      <c r="AC92" s="68"/>
      <c r="AD92" s="68"/>
      <c r="AE92" s="68"/>
      <c r="AF92" s="68"/>
      <c r="AG92" s="68"/>
      <c r="AH92" s="68"/>
      <c r="AI92" s="68"/>
    </row>
    <row r="93" spans="1:35" ht="12.75" customHeight="1" x14ac:dyDescent="0.2">
      <c r="A93" s="68"/>
      <c r="P93" s="68"/>
      <c r="Q93" s="68"/>
      <c r="R93" s="68"/>
      <c r="S93" s="68"/>
      <c r="T93" s="68"/>
      <c r="U93" s="68"/>
      <c r="V93" s="68"/>
      <c r="W93" s="68"/>
      <c r="X93" s="68"/>
      <c r="Y93" s="68"/>
      <c r="Z93" s="68"/>
      <c r="AA93" s="68"/>
      <c r="AB93" s="68"/>
      <c r="AC93" s="68"/>
      <c r="AD93" s="68"/>
      <c r="AE93" s="68"/>
      <c r="AF93" s="68"/>
      <c r="AG93" s="68"/>
      <c r="AH93" s="68"/>
      <c r="AI93" s="68"/>
    </row>
    <row r="94" spans="1:35" ht="12.75" customHeight="1" x14ac:dyDescent="0.2">
      <c r="A94" s="68"/>
      <c r="P94" s="68"/>
      <c r="Q94" s="68"/>
      <c r="R94" s="68"/>
      <c r="S94" s="68"/>
      <c r="T94" s="68"/>
      <c r="U94" s="68"/>
      <c r="V94" s="68"/>
      <c r="W94" s="68"/>
      <c r="X94" s="68"/>
      <c r="Y94" s="68"/>
      <c r="Z94" s="68"/>
      <c r="AA94" s="68"/>
      <c r="AB94" s="68"/>
      <c r="AC94" s="68"/>
      <c r="AD94" s="68"/>
      <c r="AE94" s="68"/>
      <c r="AF94" s="68"/>
      <c r="AG94" s="68"/>
      <c r="AH94" s="68"/>
      <c r="AI94" s="68"/>
    </row>
    <row r="95" spans="1:35" ht="12.75" customHeight="1" x14ac:dyDescent="0.2">
      <c r="A95" s="68"/>
      <c r="P95" s="68"/>
      <c r="Q95" s="68"/>
      <c r="R95" s="68"/>
      <c r="S95" s="68"/>
      <c r="T95" s="68"/>
      <c r="U95" s="68"/>
      <c r="V95" s="68"/>
      <c r="W95" s="68"/>
      <c r="X95" s="68"/>
      <c r="Y95" s="68"/>
      <c r="Z95" s="68"/>
      <c r="AA95" s="68"/>
      <c r="AB95" s="68"/>
      <c r="AC95" s="68"/>
      <c r="AD95" s="68"/>
      <c r="AE95" s="68"/>
      <c r="AF95" s="68"/>
      <c r="AG95" s="68"/>
      <c r="AH95" s="68"/>
      <c r="AI95" s="68"/>
    </row>
    <row r="96" spans="1:35" ht="12.75" customHeight="1" x14ac:dyDescent="0.2">
      <c r="A96" s="68"/>
      <c r="P96" s="68"/>
      <c r="Q96" s="68"/>
      <c r="R96" s="68"/>
      <c r="S96" s="68"/>
      <c r="T96" s="68"/>
      <c r="U96" s="68"/>
      <c r="V96" s="68"/>
      <c r="W96" s="68"/>
      <c r="X96" s="68"/>
      <c r="Y96" s="68"/>
      <c r="Z96" s="68"/>
      <c r="AA96" s="68"/>
      <c r="AB96" s="68"/>
      <c r="AC96" s="68"/>
      <c r="AD96" s="68"/>
      <c r="AE96" s="68"/>
      <c r="AF96" s="68"/>
      <c r="AG96" s="68"/>
      <c r="AH96" s="68"/>
      <c r="AI96" s="68"/>
    </row>
    <row r="97" spans="1:35" ht="12.75" customHeight="1" x14ac:dyDescent="0.2">
      <c r="A97" s="68"/>
      <c r="P97" s="68"/>
      <c r="Q97" s="68"/>
      <c r="R97" s="68"/>
      <c r="S97" s="68"/>
      <c r="T97" s="68"/>
      <c r="U97" s="68"/>
      <c r="V97" s="68"/>
      <c r="W97" s="68"/>
      <c r="X97" s="68"/>
      <c r="Y97" s="68"/>
      <c r="Z97" s="68"/>
      <c r="AA97" s="68"/>
      <c r="AB97" s="68"/>
      <c r="AC97" s="68"/>
      <c r="AD97" s="68"/>
      <c r="AE97" s="68"/>
      <c r="AF97" s="68"/>
      <c r="AG97" s="68"/>
      <c r="AH97" s="68"/>
      <c r="AI97" s="68"/>
    </row>
    <row r="98" spans="1:35" ht="12.75" customHeight="1" x14ac:dyDescent="0.2">
      <c r="A98" s="68"/>
      <c r="P98" s="68"/>
      <c r="Q98" s="68"/>
      <c r="R98" s="68"/>
      <c r="S98" s="68"/>
      <c r="T98" s="68"/>
      <c r="U98" s="68"/>
      <c r="V98" s="68"/>
      <c r="W98" s="68"/>
      <c r="X98" s="68"/>
      <c r="Y98" s="68"/>
      <c r="Z98" s="68"/>
      <c r="AA98" s="68"/>
      <c r="AB98" s="68"/>
      <c r="AC98" s="68"/>
      <c r="AD98" s="68"/>
      <c r="AE98" s="68"/>
      <c r="AF98" s="68"/>
      <c r="AG98" s="68"/>
      <c r="AH98" s="68"/>
      <c r="AI98" s="68"/>
    </row>
    <row r="99" spans="1:35" ht="12.75" customHeight="1" x14ac:dyDescent="0.2">
      <c r="A99" s="68"/>
      <c r="P99" s="68"/>
      <c r="Q99" s="68"/>
      <c r="R99" s="68"/>
      <c r="S99" s="68"/>
      <c r="T99" s="68"/>
      <c r="U99" s="68"/>
      <c r="V99" s="68"/>
      <c r="W99" s="68"/>
      <c r="X99" s="68"/>
      <c r="Y99" s="68"/>
      <c r="Z99" s="68"/>
      <c r="AA99" s="68"/>
      <c r="AB99" s="68"/>
      <c r="AC99" s="68"/>
      <c r="AD99" s="68"/>
      <c r="AE99" s="68"/>
      <c r="AF99" s="68"/>
      <c r="AG99" s="68"/>
      <c r="AH99" s="68"/>
      <c r="AI99" s="68"/>
    </row>
    <row r="100" spans="1:35" ht="12.75" customHeight="1" x14ac:dyDescent="0.2">
      <c r="A100" s="68"/>
      <c r="P100" s="68"/>
      <c r="Q100" s="68"/>
      <c r="R100" s="68"/>
      <c r="S100" s="68"/>
      <c r="T100" s="68"/>
      <c r="U100" s="68"/>
      <c r="V100" s="68"/>
      <c r="W100" s="68"/>
      <c r="X100" s="68"/>
      <c r="Y100" s="68"/>
      <c r="Z100" s="68"/>
      <c r="AA100" s="68"/>
      <c r="AB100" s="68"/>
      <c r="AC100" s="68"/>
      <c r="AD100" s="68"/>
      <c r="AE100" s="68"/>
      <c r="AF100" s="68"/>
      <c r="AG100" s="68"/>
      <c r="AH100" s="68"/>
      <c r="AI100" s="68"/>
    </row>
    <row r="101" spans="1:35" ht="12.75" customHeight="1" x14ac:dyDescent="0.2">
      <c r="A101" s="68"/>
      <c r="P101" s="68"/>
      <c r="Q101" s="68"/>
      <c r="R101" s="68"/>
      <c r="S101" s="68"/>
      <c r="T101" s="68"/>
      <c r="U101" s="68"/>
      <c r="V101" s="68"/>
      <c r="W101" s="68"/>
      <c r="X101" s="68"/>
      <c r="Y101" s="68"/>
      <c r="Z101" s="68"/>
      <c r="AA101" s="68"/>
      <c r="AB101" s="68"/>
      <c r="AC101" s="68"/>
      <c r="AD101" s="68"/>
      <c r="AE101" s="68"/>
      <c r="AF101" s="68"/>
      <c r="AG101" s="68"/>
      <c r="AH101" s="68"/>
      <c r="AI101" s="68"/>
    </row>
    <row r="102" spans="1:35" ht="12.75" customHeight="1" x14ac:dyDescent="0.2">
      <c r="A102" s="68"/>
      <c r="P102" s="68"/>
      <c r="Q102" s="68"/>
      <c r="R102" s="68"/>
      <c r="S102" s="68"/>
      <c r="T102" s="68"/>
      <c r="U102" s="68"/>
      <c r="V102" s="68"/>
      <c r="W102" s="68"/>
      <c r="X102" s="68"/>
      <c r="Y102" s="68"/>
      <c r="Z102" s="68"/>
      <c r="AA102" s="68"/>
      <c r="AB102" s="68"/>
      <c r="AC102" s="68"/>
      <c r="AD102" s="68"/>
      <c r="AE102" s="68"/>
      <c r="AF102" s="68"/>
      <c r="AG102" s="68"/>
      <c r="AH102" s="68"/>
      <c r="AI102" s="68"/>
    </row>
    <row r="103" spans="1:35" ht="12.75" customHeight="1" x14ac:dyDescent="0.2">
      <c r="A103" s="68"/>
      <c r="P103" s="68"/>
      <c r="Q103" s="68"/>
      <c r="R103" s="68"/>
      <c r="S103" s="68"/>
      <c r="T103" s="68"/>
      <c r="U103" s="68"/>
      <c r="V103" s="68"/>
      <c r="W103" s="68"/>
      <c r="X103" s="68"/>
      <c r="Y103" s="68"/>
      <c r="Z103" s="68"/>
      <c r="AA103" s="68"/>
      <c r="AB103" s="68"/>
      <c r="AC103" s="68"/>
      <c r="AD103" s="68"/>
      <c r="AE103" s="68"/>
      <c r="AF103" s="68"/>
      <c r="AG103" s="68"/>
      <c r="AH103" s="68"/>
      <c r="AI103" s="68"/>
    </row>
    <row r="104" spans="1:35" ht="12.75" customHeight="1" x14ac:dyDescent="0.2">
      <c r="A104" s="68"/>
      <c r="P104" s="68"/>
      <c r="Q104" s="68"/>
      <c r="R104" s="68"/>
      <c r="S104" s="68"/>
      <c r="T104" s="68"/>
      <c r="U104" s="68"/>
      <c r="V104" s="68"/>
      <c r="W104" s="68"/>
      <c r="X104" s="68"/>
      <c r="Y104" s="68"/>
      <c r="Z104" s="68"/>
      <c r="AA104" s="68"/>
      <c r="AB104" s="68"/>
      <c r="AC104" s="68"/>
      <c r="AD104" s="68"/>
      <c r="AE104" s="68"/>
      <c r="AF104" s="68"/>
      <c r="AG104" s="68"/>
      <c r="AH104" s="68"/>
      <c r="AI104" s="68"/>
    </row>
    <row r="105" spans="1:35" ht="12.75" customHeight="1" x14ac:dyDescent="0.2">
      <c r="A105" s="68"/>
      <c r="P105" s="68"/>
      <c r="Q105" s="68"/>
      <c r="R105" s="68"/>
      <c r="S105" s="68"/>
      <c r="T105" s="68"/>
      <c r="U105" s="68"/>
      <c r="V105" s="68"/>
      <c r="W105" s="68"/>
      <c r="X105" s="68"/>
      <c r="Y105" s="68"/>
      <c r="Z105" s="68"/>
      <c r="AA105" s="68"/>
      <c r="AB105" s="68"/>
      <c r="AC105" s="68"/>
      <c r="AD105" s="68"/>
      <c r="AE105" s="68"/>
      <c r="AF105" s="68"/>
      <c r="AG105" s="68"/>
      <c r="AH105" s="68"/>
      <c r="AI105" s="68"/>
    </row>
    <row r="106" spans="1:35" ht="12.75" customHeight="1" x14ac:dyDescent="0.2">
      <c r="A106" s="68"/>
      <c r="P106" s="68"/>
      <c r="Q106" s="68"/>
      <c r="R106" s="68"/>
      <c r="S106" s="68"/>
      <c r="T106" s="68"/>
      <c r="U106" s="68"/>
      <c r="V106" s="68"/>
      <c r="W106" s="68"/>
      <c r="X106" s="68"/>
      <c r="Y106" s="68"/>
      <c r="Z106" s="68"/>
      <c r="AA106" s="68"/>
      <c r="AB106" s="68"/>
      <c r="AC106" s="68"/>
      <c r="AD106" s="68"/>
      <c r="AE106" s="68"/>
      <c r="AF106" s="68"/>
      <c r="AG106" s="68"/>
      <c r="AH106" s="68"/>
      <c r="AI106" s="68"/>
    </row>
    <row r="107" spans="1:35" ht="12.75" customHeight="1" x14ac:dyDescent="0.2">
      <c r="A107" s="68"/>
      <c r="P107" s="68"/>
      <c r="Q107" s="68"/>
      <c r="R107" s="68"/>
      <c r="S107" s="68"/>
      <c r="T107" s="68"/>
      <c r="U107" s="68"/>
      <c r="V107" s="68"/>
      <c r="W107" s="68"/>
      <c r="X107" s="68"/>
      <c r="Y107" s="68"/>
      <c r="Z107" s="68"/>
      <c r="AA107" s="68"/>
      <c r="AB107" s="68"/>
      <c r="AC107" s="68"/>
      <c r="AD107" s="68"/>
      <c r="AE107" s="68"/>
      <c r="AF107" s="68"/>
      <c r="AG107" s="68"/>
      <c r="AH107" s="68"/>
      <c r="AI107" s="68"/>
    </row>
    <row r="108" spans="1:35" ht="12.75" customHeight="1" x14ac:dyDescent="0.2">
      <c r="A108" s="68"/>
      <c r="P108" s="68"/>
      <c r="Q108" s="68"/>
      <c r="R108" s="68"/>
      <c r="S108" s="68"/>
      <c r="T108" s="68"/>
      <c r="U108" s="68"/>
      <c r="V108" s="68"/>
      <c r="W108" s="68"/>
      <c r="X108" s="68"/>
      <c r="Y108" s="68"/>
      <c r="Z108" s="68"/>
      <c r="AA108" s="68"/>
      <c r="AB108" s="68"/>
      <c r="AC108" s="68"/>
      <c r="AD108" s="68"/>
      <c r="AE108" s="68"/>
      <c r="AF108" s="68"/>
      <c r="AG108" s="68"/>
      <c r="AH108" s="68"/>
      <c r="AI108" s="68"/>
    </row>
    <row r="109" spans="1:35" ht="12.75" customHeight="1" x14ac:dyDescent="0.2">
      <c r="A109" s="68"/>
      <c r="P109" s="68"/>
      <c r="Q109" s="68"/>
      <c r="R109" s="68"/>
      <c r="S109" s="68"/>
      <c r="T109" s="68"/>
      <c r="U109" s="68"/>
      <c r="V109" s="68"/>
      <c r="W109" s="68"/>
      <c r="X109" s="68"/>
      <c r="Y109" s="68"/>
      <c r="Z109" s="68"/>
      <c r="AA109" s="68"/>
      <c r="AB109" s="68"/>
      <c r="AC109" s="68"/>
      <c r="AD109" s="68"/>
      <c r="AE109" s="68"/>
      <c r="AF109" s="68"/>
      <c r="AG109" s="68"/>
      <c r="AH109" s="68"/>
      <c r="AI109" s="68"/>
    </row>
    <row r="110" spans="1:35" ht="12.75" customHeight="1" x14ac:dyDescent="0.2">
      <c r="A110" s="68"/>
      <c r="P110" s="68"/>
      <c r="Q110" s="68"/>
      <c r="R110" s="68"/>
      <c r="S110" s="68"/>
      <c r="T110" s="68"/>
      <c r="U110" s="68"/>
      <c r="V110" s="68"/>
      <c r="W110" s="68"/>
      <c r="X110" s="68"/>
      <c r="Y110" s="68"/>
      <c r="Z110" s="68"/>
      <c r="AA110" s="68"/>
      <c r="AB110" s="68"/>
      <c r="AC110" s="68"/>
      <c r="AD110" s="68"/>
      <c r="AE110" s="68"/>
      <c r="AF110" s="68"/>
      <c r="AG110" s="68"/>
      <c r="AH110" s="68"/>
      <c r="AI110" s="68"/>
    </row>
    <row r="111" spans="1:35" ht="12.75" customHeight="1" x14ac:dyDescent="0.2">
      <c r="A111" s="68"/>
      <c r="P111" s="68"/>
      <c r="Q111" s="68"/>
      <c r="R111" s="68"/>
      <c r="S111" s="68"/>
      <c r="T111" s="68"/>
      <c r="U111" s="68"/>
      <c r="V111" s="68"/>
      <c r="W111" s="68"/>
      <c r="X111" s="68"/>
      <c r="Y111" s="68"/>
      <c r="Z111" s="68"/>
      <c r="AA111" s="68"/>
      <c r="AB111" s="68"/>
      <c r="AC111" s="68"/>
      <c r="AD111" s="68"/>
      <c r="AE111" s="68"/>
      <c r="AF111" s="68"/>
      <c r="AG111" s="68"/>
      <c r="AH111" s="68"/>
      <c r="AI111" s="68"/>
    </row>
    <row r="112" spans="1:35" ht="12.75" customHeight="1" x14ac:dyDescent="0.2">
      <c r="A112" s="68"/>
      <c r="P112" s="68"/>
      <c r="Q112" s="68"/>
      <c r="R112" s="68"/>
      <c r="S112" s="68"/>
      <c r="T112" s="68"/>
      <c r="U112" s="68"/>
      <c r="V112" s="68"/>
      <c r="W112" s="68"/>
      <c r="X112" s="68"/>
      <c r="Y112" s="68"/>
      <c r="Z112" s="68"/>
      <c r="AA112" s="68"/>
      <c r="AB112" s="68"/>
      <c r="AC112" s="68"/>
      <c r="AD112" s="68"/>
      <c r="AE112" s="68"/>
      <c r="AF112" s="68"/>
      <c r="AG112" s="68"/>
      <c r="AH112" s="68"/>
      <c r="AI112" s="68"/>
    </row>
    <row r="113" spans="1:35" ht="12.75" customHeight="1" x14ac:dyDescent="0.2">
      <c r="A113" s="68"/>
      <c r="P113" s="68"/>
      <c r="Q113" s="68"/>
      <c r="R113" s="68"/>
      <c r="S113" s="68"/>
      <c r="T113" s="68"/>
      <c r="U113" s="68"/>
      <c r="V113" s="68"/>
      <c r="W113" s="68"/>
      <c r="X113" s="68"/>
      <c r="Y113" s="68"/>
      <c r="Z113" s="68"/>
      <c r="AA113" s="68"/>
      <c r="AB113" s="68"/>
      <c r="AC113" s="68"/>
      <c r="AD113" s="68"/>
      <c r="AE113" s="68"/>
      <c r="AF113" s="68"/>
      <c r="AG113" s="68"/>
      <c r="AH113" s="68"/>
      <c r="AI113" s="68"/>
    </row>
    <row r="114" spans="1:35" ht="12.75" customHeight="1" x14ac:dyDescent="0.2">
      <c r="A114" s="68"/>
      <c r="P114" s="68"/>
      <c r="Q114" s="68"/>
      <c r="R114" s="68"/>
      <c r="S114" s="68"/>
      <c r="T114" s="68"/>
      <c r="U114" s="68"/>
      <c r="V114" s="68"/>
      <c r="W114" s="68"/>
      <c r="X114" s="68"/>
      <c r="Y114" s="68"/>
      <c r="Z114" s="68"/>
      <c r="AA114" s="68"/>
      <c r="AB114" s="68"/>
      <c r="AC114" s="68"/>
      <c r="AD114" s="68"/>
      <c r="AE114" s="68"/>
      <c r="AF114" s="68"/>
      <c r="AG114" s="68"/>
      <c r="AH114" s="68"/>
      <c r="AI114" s="68"/>
    </row>
    <row r="115" spans="1:35" ht="12.75" customHeight="1" x14ac:dyDescent="0.2">
      <c r="A115" s="68"/>
      <c r="P115" s="68"/>
      <c r="Q115" s="68"/>
      <c r="R115" s="68"/>
      <c r="S115" s="68"/>
      <c r="T115" s="68"/>
      <c r="U115" s="68"/>
      <c r="V115" s="68"/>
      <c r="W115" s="68"/>
      <c r="X115" s="68"/>
      <c r="Y115" s="68"/>
      <c r="Z115" s="68"/>
      <c r="AA115" s="68"/>
      <c r="AB115" s="68"/>
      <c r="AC115" s="68"/>
      <c r="AD115" s="68"/>
      <c r="AE115" s="68"/>
      <c r="AF115" s="68"/>
      <c r="AG115" s="68"/>
      <c r="AH115" s="68"/>
      <c r="AI115" s="68"/>
    </row>
    <row r="116" spans="1:35" ht="12.75" customHeight="1" x14ac:dyDescent="0.2">
      <c r="A116" s="68"/>
      <c r="P116" s="68"/>
      <c r="Q116" s="68"/>
      <c r="R116" s="68"/>
      <c r="S116" s="68"/>
      <c r="T116" s="68"/>
      <c r="U116" s="68"/>
      <c r="V116" s="68"/>
      <c r="W116" s="68"/>
      <c r="X116" s="68"/>
      <c r="Y116" s="68"/>
      <c r="Z116" s="68"/>
      <c r="AA116" s="68"/>
      <c r="AB116" s="68"/>
      <c r="AC116" s="68"/>
      <c r="AD116" s="68"/>
      <c r="AE116" s="68"/>
      <c r="AF116" s="68"/>
      <c r="AG116" s="68"/>
      <c r="AH116" s="68"/>
      <c r="AI116" s="68"/>
    </row>
    <row r="117" spans="1:35" ht="12.75" customHeight="1" x14ac:dyDescent="0.2">
      <c r="A117" s="68"/>
      <c r="P117" s="68"/>
      <c r="Q117" s="68"/>
      <c r="R117" s="68"/>
      <c r="S117" s="68"/>
      <c r="T117" s="68"/>
      <c r="U117" s="68"/>
      <c r="V117" s="68"/>
      <c r="W117" s="68"/>
      <c r="X117" s="68"/>
      <c r="Y117" s="68"/>
      <c r="Z117" s="68"/>
      <c r="AA117" s="68"/>
      <c r="AB117" s="68"/>
      <c r="AC117" s="68"/>
      <c r="AD117" s="68"/>
      <c r="AE117" s="68"/>
      <c r="AF117" s="68"/>
      <c r="AG117" s="68"/>
      <c r="AH117" s="68"/>
      <c r="AI117" s="68"/>
    </row>
    <row r="118" spans="1:35" ht="12.75" customHeight="1" x14ac:dyDescent="0.2">
      <c r="A118" s="68"/>
      <c r="P118" s="68"/>
      <c r="Q118" s="68"/>
      <c r="R118" s="68"/>
      <c r="S118" s="68"/>
      <c r="T118" s="68"/>
      <c r="U118" s="68"/>
      <c r="V118" s="68"/>
      <c r="W118" s="68"/>
      <c r="X118" s="68"/>
      <c r="Y118" s="68"/>
      <c r="Z118" s="68"/>
      <c r="AA118" s="68"/>
      <c r="AB118" s="68"/>
      <c r="AC118" s="68"/>
      <c r="AD118" s="68"/>
      <c r="AE118" s="68"/>
      <c r="AF118" s="68"/>
      <c r="AG118" s="68"/>
      <c r="AH118" s="68"/>
      <c r="AI118" s="68"/>
    </row>
    <row r="119" spans="1:35" ht="12.75" customHeight="1" x14ac:dyDescent="0.2">
      <c r="A119" s="68"/>
      <c r="P119" s="68"/>
      <c r="Q119" s="68"/>
      <c r="R119" s="68"/>
      <c r="S119" s="68"/>
      <c r="T119" s="68"/>
      <c r="U119" s="68"/>
      <c r="V119" s="68"/>
      <c r="W119" s="68"/>
      <c r="X119" s="68"/>
      <c r="Y119" s="68"/>
      <c r="Z119" s="68"/>
      <c r="AA119" s="68"/>
      <c r="AB119" s="68"/>
      <c r="AC119" s="68"/>
      <c r="AD119" s="68"/>
      <c r="AE119" s="68"/>
      <c r="AF119" s="68"/>
      <c r="AG119" s="68"/>
      <c r="AH119" s="68"/>
      <c r="AI119" s="68"/>
    </row>
    <row r="120" spans="1:35" ht="12.75" customHeight="1" x14ac:dyDescent="0.2">
      <c r="A120" s="68"/>
      <c r="P120" s="68"/>
      <c r="Q120" s="68"/>
      <c r="R120" s="68"/>
      <c r="S120" s="68"/>
      <c r="T120" s="68"/>
      <c r="U120" s="68"/>
      <c r="V120" s="68"/>
      <c r="W120" s="68"/>
      <c r="X120" s="68"/>
      <c r="Y120" s="68"/>
      <c r="Z120" s="68"/>
      <c r="AA120" s="68"/>
      <c r="AB120" s="68"/>
      <c r="AC120" s="68"/>
      <c r="AD120" s="68"/>
      <c r="AE120" s="68"/>
      <c r="AF120" s="68"/>
      <c r="AG120" s="68"/>
      <c r="AH120" s="68"/>
      <c r="AI120" s="68"/>
    </row>
    <row r="121" spans="1:35" ht="12.75" customHeight="1" x14ac:dyDescent="0.2">
      <c r="A121" s="68"/>
      <c r="P121" s="68"/>
      <c r="Q121" s="68"/>
      <c r="R121" s="68"/>
      <c r="S121" s="68"/>
      <c r="T121" s="68"/>
      <c r="U121" s="68"/>
      <c r="V121" s="68"/>
      <c r="W121" s="68"/>
      <c r="X121" s="68"/>
      <c r="Y121" s="68"/>
      <c r="Z121" s="68"/>
      <c r="AA121" s="68"/>
      <c r="AB121" s="68"/>
      <c r="AC121" s="68"/>
      <c r="AD121" s="68"/>
      <c r="AE121" s="68"/>
      <c r="AF121" s="68"/>
      <c r="AG121" s="68"/>
      <c r="AH121" s="68"/>
      <c r="AI121" s="68"/>
    </row>
    <row r="122" spans="1:35" ht="12.75" customHeight="1" x14ac:dyDescent="0.2">
      <c r="A122" s="68"/>
      <c r="P122" s="68"/>
      <c r="Q122" s="68"/>
      <c r="R122" s="68"/>
      <c r="S122" s="68"/>
      <c r="T122" s="68"/>
      <c r="U122" s="68"/>
      <c r="V122" s="68"/>
      <c r="W122" s="68"/>
      <c r="X122" s="68"/>
      <c r="Y122" s="68"/>
      <c r="Z122" s="68"/>
      <c r="AA122" s="68"/>
      <c r="AB122" s="68"/>
      <c r="AC122" s="68"/>
      <c r="AD122" s="68"/>
      <c r="AE122" s="68"/>
      <c r="AF122" s="68"/>
      <c r="AG122" s="68"/>
      <c r="AH122" s="68"/>
      <c r="AI122" s="68"/>
    </row>
    <row r="123" spans="1:35" ht="12.75" customHeight="1" x14ac:dyDescent="0.2">
      <c r="A123" s="68"/>
      <c r="P123" s="68"/>
      <c r="Q123" s="68"/>
      <c r="R123" s="68"/>
      <c r="S123" s="68"/>
      <c r="T123" s="68"/>
      <c r="U123" s="68"/>
      <c r="V123" s="68"/>
      <c r="W123" s="68"/>
      <c r="X123" s="68"/>
      <c r="Y123" s="68"/>
      <c r="Z123" s="68"/>
      <c r="AA123" s="68"/>
      <c r="AB123" s="68"/>
      <c r="AC123" s="68"/>
      <c r="AD123" s="68"/>
      <c r="AE123" s="68"/>
      <c r="AF123" s="68"/>
      <c r="AG123" s="68"/>
      <c r="AH123" s="68"/>
      <c r="AI123" s="68"/>
    </row>
    <row r="124" spans="1:35" ht="12.75" customHeight="1" x14ac:dyDescent="0.2">
      <c r="A124" s="68"/>
      <c r="P124" s="68"/>
      <c r="Q124" s="68"/>
      <c r="R124" s="68"/>
      <c r="S124" s="68"/>
      <c r="T124" s="68"/>
      <c r="U124" s="68"/>
      <c r="V124" s="68"/>
      <c r="W124" s="68"/>
      <c r="X124" s="68"/>
      <c r="Y124" s="68"/>
      <c r="Z124" s="68"/>
      <c r="AA124" s="68"/>
      <c r="AB124" s="68"/>
      <c r="AC124" s="68"/>
      <c r="AD124" s="68"/>
      <c r="AE124" s="68"/>
      <c r="AF124" s="68"/>
      <c r="AG124" s="68"/>
      <c r="AH124" s="68"/>
      <c r="AI124" s="68"/>
    </row>
    <row r="125" spans="1:35" ht="12.75" customHeight="1" x14ac:dyDescent="0.2">
      <c r="A125" s="68"/>
      <c r="P125" s="68"/>
      <c r="Q125" s="68"/>
      <c r="R125" s="68"/>
      <c r="S125" s="68"/>
      <c r="T125" s="68"/>
      <c r="U125" s="68"/>
      <c r="V125" s="68"/>
      <c r="W125" s="68"/>
      <c r="X125" s="68"/>
      <c r="Y125" s="68"/>
      <c r="Z125" s="68"/>
      <c r="AA125" s="68"/>
      <c r="AB125" s="68"/>
      <c r="AC125" s="68"/>
      <c r="AD125" s="68"/>
      <c r="AE125" s="68"/>
      <c r="AF125" s="68"/>
      <c r="AG125" s="68"/>
      <c r="AH125" s="68"/>
      <c r="AI125" s="68"/>
    </row>
    <row r="126" spans="1:35" ht="12.75" customHeight="1" x14ac:dyDescent="0.2">
      <c r="A126" s="68"/>
      <c r="P126" s="68"/>
      <c r="Q126" s="68"/>
      <c r="R126" s="68"/>
      <c r="S126" s="68"/>
      <c r="T126" s="68"/>
      <c r="U126" s="68"/>
      <c r="V126" s="68"/>
      <c r="W126" s="68"/>
      <c r="X126" s="68"/>
      <c r="Y126" s="68"/>
      <c r="Z126" s="68"/>
      <c r="AA126" s="68"/>
      <c r="AB126" s="68"/>
      <c r="AC126" s="68"/>
      <c r="AD126" s="68"/>
      <c r="AE126" s="68"/>
      <c r="AF126" s="68"/>
      <c r="AG126" s="68"/>
      <c r="AH126" s="68"/>
      <c r="AI126" s="68"/>
    </row>
    <row r="127" spans="1:35" ht="12.75" customHeight="1" x14ac:dyDescent="0.2">
      <c r="A127" s="68"/>
      <c r="P127" s="68"/>
      <c r="Q127" s="68"/>
      <c r="R127" s="68"/>
      <c r="S127" s="68"/>
      <c r="T127" s="68"/>
      <c r="U127" s="68"/>
      <c r="V127" s="68"/>
      <c r="W127" s="68"/>
      <c r="X127" s="68"/>
      <c r="Y127" s="68"/>
      <c r="Z127" s="68"/>
      <c r="AA127" s="68"/>
      <c r="AB127" s="68"/>
      <c r="AC127" s="68"/>
      <c r="AD127" s="68"/>
      <c r="AE127" s="68"/>
      <c r="AF127" s="68"/>
      <c r="AG127" s="68"/>
      <c r="AH127" s="68"/>
      <c r="AI127" s="68"/>
    </row>
    <row r="128" spans="1:35" ht="12.75" customHeight="1" x14ac:dyDescent="0.2">
      <c r="A128" s="68"/>
      <c r="P128" s="68"/>
      <c r="Q128" s="68"/>
      <c r="R128" s="68"/>
      <c r="S128" s="68"/>
      <c r="T128" s="68"/>
      <c r="U128" s="68"/>
      <c r="V128" s="68"/>
      <c r="W128" s="68"/>
      <c r="X128" s="68"/>
      <c r="Y128" s="68"/>
      <c r="Z128" s="68"/>
      <c r="AA128" s="68"/>
      <c r="AB128" s="68"/>
      <c r="AC128" s="68"/>
      <c r="AD128" s="68"/>
      <c r="AE128" s="68"/>
      <c r="AF128" s="68"/>
      <c r="AG128" s="68"/>
      <c r="AH128" s="68"/>
      <c r="AI128" s="68"/>
    </row>
    <row r="129" spans="1:35" ht="12.75" customHeight="1" x14ac:dyDescent="0.2">
      <c r="A129" s="68"/>
      <c r="P129" s="68"/>
      <c r="Q129" s="68"/>
      <c r="R129" s="68"/>
      <c r="S129" s="68"/>
      <c r="T129" s="68"/>
      <c r="U129" s="68"/>
      <c r="V129" s="68"/>
      <c r="W129" s="68"/>
      <c r="X129" s="68"/>
      <c r="Y129" s="68"/>
      <c r="Z129" s="68"/>
      <c r="AA129" s="68"/>
      <c r="AB129" s="68"/>
      <c r="AC129" s="68"/>
      <c r="AD129" s="68"/>
      <c r="AE129" s="68"/>
      <c r="AF129" s="68"/>
      <c r="AG129" s="68"/>
      <c r="AH129" s="68"/>
      <c r="AI129" s="68"/>
    </row>
    <row r="130" spans="1:35" ht="12.75" customHeight="1" x14ac:dyDescent="0.2">
      <c r="A130" s="68"/>
      <c r="P130" s="68"/>
      <c r="Q130" s="68"/>
      <c r="R130" s="68"/>
      <c r="S130" s="68"/>
      <c r="T130" s="68"/>
      <c r="U130" s="68"/>
      <c r="V130" s="68"/>
      <c r="W130" s="68"/>
      <c r="X130" s="68"/>
      <c r="Y130" s="68"/>
      <c r="Z130" s="68"/>
      <c r="AA130" s="68"/>
      <c r="AB130" s="68"/>
      <c r="AC130" s="68"/>
      <c r="AD130" s="68"/>
      <c r="AE130" s="68"/>
      <c r="AF130" s="68"/>
      <c r="AG130" s="68"/>
      <c r="AH130" s="68"/>
      <c r="AI130" s="68"/>
    </row>
    <row r="131" spans="1:35" ht="12.75" customHeight="1" x14ac:dyDescent="0.2">
      <c r="A131" s="68"/>
      <c r="P131" s="68"/>
      <c r="Q131" s="68"/>
      <c r="R131" s="68"/>
      <c r="S131" s="68"/>
      <c r="T131" s="68"/>
      <c r="U131" s="68"/>
      <c r="V131" s="68"/>
      <c r="W131" s="68"/>
      <c r="X131" s="68"/>
      <c r="Y131" s="68"/>
      <c r="Z131" s="68"/>
      <c r="AA131" s="68"/>
      <c r="AB131" s="68"/>
      <c r="AC131" s="68"/>
      <c r="AD131" s="68"/>
      <c r="AE131" s="68"/>
      <c r="AF131" s="68"/>
      <c r="AG131" s="68"/>
      <c r="AH131" s="68"/>
      <c r="AI131" s="68"/>
    </row>
    <row r="132" spans="1:35" ht="12.75" customHeight="1" x14ac:dyDescent="0.2">
      <c r="A132" s="68"/>
      <c r="P132" s="68"/>
      <c r="Q132" s="68"/>
      <c r="R132" s="68"/>
      <c r="S132" s="68"/>
      <c r="T132" s="68"/>
      <c r="U132" s="68"/>
      <c r="V132" s="68"/>
      <c r="W132" s="68"/>
      <c r="X132" s="68"/>
      <c r="Y132" s="68"/>
      <c r="Z132" s="68"/>
      <c r="AA132" s="68"/>
      <c r="AB132" s="68"/>
      <c r="AC132" s="68"/>
      <c r="AD132" s="68"/>
      <c r="AE132" s="68"/>
      <c r="AF132" s="68"/>
      <c r="AG132" s="68"/>
      <c r="AH132" s="68"/>
      <c r="AI132" s="68"/>
    </row>
    <row r="133" spans="1:35" ht="12.75" customHeight="1" x14ac:dyDescent="0.2">
      <c r="A133" s="68"/>
      <c r="P133" s="68"/>
      <c r="Q133" s="68"/>
      <c r="R133" s="68"/>
      <c r="S133" s="68"/>
      <c r="T133" s="68"/>
      <c r="U133" s="68"/>
      <c r="V133" s="68"/>
      <c r="W133" s="68"/>
      <c r="X133" s="68"/>
      <c r="Y133" s="68"/>
      <c r="Z133" s="68"/>
      <c r="AA133" s="68"/>
      <c r="AB133" s="68"/>
      <c r="AC133" s="68"/>
      <c r="AD133" s="68"/>
      <c r="AE133" s="68"/>
      <c r="AF133" s="68"/>
      <c r="AG133" s="68"/>
      <c r="AH133" s="68"/>
      <c r="AI133" s="68"/>
    </row>
    <row r="134" spans="1:35" ht="12.75" customHeight="1" x14ac:dyDescent="0.2">
      <c r="A134" s="68"/>
      <c r="P134" s="68"/>
      <c r="Q134" s="68"/>
      <c r="R134" s="68"/>
      <c r="S134" s="68"/>
      <c r="T134" s="68"/>
      <c r="U134" s="68"/>
      <c r="V134" s="68"/>
      <c r="W134" s="68"/>
      <c r="X134" s="68"/>
      <c r="Y134" s="68"/>
      <c r="Z134" s="68"/>
      <c r="AA134" s="68"/>
      <c r="AB134" s="68"/>
      <c r="AC134" s="68"/>
      <c r="AD134" s="68"/>
      <c r="AE134" s="68"/>
      <c r="AF134" s="68"/>
      <c r="AG134" s="68"/>
      <c r="AH134" s="68"/>
      <c r="AI134" s="68"/>
    </row>
    <row r="135" spans="1:35" ht="12.75" customHeight="1" x14ac:dyDescent="0.2">
      <c r="A135" s="68"/>
      <c r="P135" s="68"/>
      <c r="Q135" s="68"/>
      <c r="R135" s="68"/>
      <c r="S135" s="68"/>
      <c r="T135" s="68"/>
      <c r="U135" s="68"/>
      <c r="V135" s="68"/>
      <c r="W135" s="68"/>
      <c r="X135" s="68"/>
      <c r="Y135" s="68"/>
      <c r="Z135" s="68"/>
      <c r="AA135" s="68"/>
      <c r="AB135" s="68"/>
      <c r="AC135" s="68"/>
      <c r="AD135" s="68"/>
      <c r="AE135" s="68"/>
      <c r="AF135" s="68"/>
      <c r="AG135" s="68"/>
      <c r="AH135" s="68"/>
      <c r="AI135" s="68"/>
    </row>
    <row r="136" spans="1:35" ht="12.75" customHeight="1" x14ac:dyDescent="0.2">
      <c r="A136" s="68"/>
      <c r="P136" s="68"/>
      <c r="Q136" s="68"/>
      <c r="R136" s="68"/>
      <c r="S136" s="68"/>
      <c r="T136" s="68"/>
      <c r="U136" s="68"/>
      <c r="V136" s="68"/>
      <c r="W136" s="68"/>
      <c r="X136" s="68"/>
      <c r="Y136" s="68"/>
      <c r="Z136" s="68"/>
      <c r="AA136" s="68"/>
      <c r="AB136" s="68"/>
      <c r="AC136" s="68"/>
      <c r="AD136" s="68"/>
      <c r="AE136" s="68"/>
      <c r="AF136" s="68"/>
      <c r="AG136" s="68"/>
      <c r="AH136" s="68"/>
      <c r="AI136" s="68"/>
    </row>
    <row r="137" spans="1:35" ht="12.75" customHeight="1" x14ac:dyDescent="0.2">
      <c r="A137" s="68"/>
      <c r="P137" s="68"/>
      <c r="Q137" s="68"/>
      <c r="R137" s="68"/>
      <c r="S137" s="68"/>
      <c r="T137" s="68"/>
      <c r="U137" s="68"/>
      <c r="V137" s="68"/>
      <c r="W137" s="68"/>
      <c r="X137" s="68"/>
      <c r="Y137" s="68"/>
      <c r="Z137" s="68"/>
      <c r="AA137" s="68"/>
      <c r="AB137" s="68"/>
      <c r="AC137" s="68"/>
      <c r="AD137" s="68"/>
      <c r="AE137" s="68"/>
      <c r="AF137" s="68"/>
      <c r="AG137" s="68"/>
      <c r="AH137" s="68"/>
      <c r="AI137" s="68"/>
    </row>
    <row r="138" spans="1:35" ht="12.75" customHeight="1" x14ac:dyDescent="0.2">
      <c r="A138" s="68"/>
      <c r="P138" s="68"/>
      <c r="Q138" s="68"/>
      <c r="R138" s="68"/>
      <c r="S138" s="68"/>
      <c r="T138" s="68"/>
      <c r="U138" s="68"/>
      <c r="V138" s="68"/>
      <c r="W138" s="68"/>
      <c r="X138" s="68"/>
      <c r="Y138" s="68"/>
      <c r="Z138" s="68"/>
      <c r="AA138" s="68"/>
      <c r="AB138" s="68"/>
      <c r="AC138" s="68"/>
      <c r="AD138" s="68"/>
      <c r="AE138" s="68"/>
      <c r="AF138" s="68"/>
      <c r="AG138" s="68"/>
      <c r="AH138" s="68"/>
      <c r="AI138" s="68"/>
    </row>
    <row r="139" spans="1:35" ht="12.75" customHeight="1" x14ac:dyDescent="0.2">
      <c r="A139" s="68"/>
      <c r="P139" s="68"/>
      <c r="Q139" s="68"/>
      <c r="R139" s="68"/>
      <c r="S139" s="68"/>
      <c r="T139" s="68"/>
      <c r="U139" s="68"/>
      <c r="V139" s="68"/>
      <c r="W139" s="68"/>
      <c r="X139" s="68"/>
      <c r="Y139" s="68"/>
      <c r="Z139" s="68"/>
      <c r="AA139" s="68"/>
      <c r="AB139" s="68"/>
      <c r="AC139" s="68"/>
      <c r="AD139" s="68"/>
      <c r="AE139" s="68"/>
      <c r="AF139" s="68"/>
      <c r="AG139" s="68"/>
      <c r="AH139" s="68"/>
      <c r="AI139" s="68"/>
    </row>
    <row r="140" spans="1:35" ht="12.75" customHeight="1" x14ac:dyDescent="0.2">
      <c r="A140" s="68"/>
      <c r="P140" s="68"/>
      <c r="Q140" s="68"/>
      <c r="R140" s="68"/>
      <c r="S140" s="68"/>
      <c r="T140" s="68"/>
      <c r="U140" s="68"/>
      <c r="V140" s="68"/>
      <c r="W140" s="68"/>
      <c r="X140" s="68"/>
      <c r="Y140" s="68"/>
      <c r="Z140" s="68"/>
      <c r="AA140" s="68"/>
      <c r="AB140" s="68"/>
      <c r="AC140" s="68"/>
      <c r="AD140" s="68"/>
      <c r="AE140" s="68"/>
      <c r="AF140" s="68"/>
      <c r="AG140" s="68"/>
      <c r="AH140" s="68"/>
      <c r="AI140" s="68"/>
    </row>
    <row r="141" spans="1:35" ht="12.75" customHeight="1" x14ac:dyDescent="0.2">
      <c r="A141" s="68"/>
      <c r="P141" s="68"/>
      <c r="Q141" s="68"/>
      <c r="R141" s="68"/>
      <c r="S141" s="68"/>
      <c r="T141" s="68"/>
      <c r="U141" s="68"/>
      <c r="V141" s="68"/>
      <c r="W141" s="68"/>
      <c r="X141" s="68"/>
      <c r="Y141" s="68"/>
      <c r="Z141" s="68"/>
      <c r="AA141" s="68"/>
      <c r="AB141" s="68"/>
      <c r="AC141" s="68"/>
      <c r="AD141" s="68"/>
      <c r="AE141" s="68"/>
      <c r="AF141" s="68"/>
      <c r="AG141" s="68"/>
      <c r="AH141" s="68"/>
      <c r="AI141" s="68"/>
    </row>
    <row r="142" spans="1:35" ht="12.75" customHeight="1" x14ac:dyDescent="0.2">
      <c r="A142" s="68"/>
      <c r="P142" s="68"/>
      <c r="Q142" s="68"/>
      <c r="R142" s="68"/>
      <c r="S142" s="68"/>
      <c r="T142" s="68"/>
      <c r="U142" s="68"/>
      <c r="V142" s="68"/>
      <c r="W142" s="68"/>
      <c r="X142" s="68"/>
      <c r="Y142" s="68"/>
      <c r="Z142" s="68"/>
      <c r="AA142" s="68"/>
      <c r="AB142" s="68"/>
      <c r="AC142" s="68"/>
      <c r="AD142" s="68"/>
      <c r="AE142" s="68"/>
      <c r="AF142" s="68"/>
      <c r="AG142" s="68"/>
      <c r="AH142" s="68"/>
      <c r="AI142" s="68"/>
    </row>
    <row r="143" spans="1:35" ht="12.75" customHeight="1" x14ac:dyDescent="0.2">
      <c r="A143" s="68"/>
      <c r="P143" s="68"/>
      <c r="Q143" s="68"/>
      <c r="R143" s="68"/>
      <c r="S143" s="68"/>
      <c r="T143" s="68"/>
      <c r="U143" s="68"/>
      <c r="V143" s="68"/>
      <c r="W143" s="68"/>
      <c r="X143" s="68"/>
      <c r="Y143" s="68"/>
      <c r="Z143" s="68"/>
      <c r="AA143" s="68"/>
      <c r="AB143" s="68"/>
      <c r="AC143" s="68"/>
      <c r="AD143" s="68"/>
      <c r="AE143" s="68"/>
      <c r="AF143" s="68"/>
      <c r="AG143" s="68"/>
      <c r="AH143" s="68"/>
      <c r="AI143" s="68"/>
    </row>
    <row r="144" spans="1:35" ht="12.75" customHeight="1" x14ac:dyDescent="0.2">
      <c r="A144" s="68"/>
      <c r="P144" s="68"/>
      <c r="Q144" s="68"/>
      <c r="R144" s="68"/>
      <c r="S144" s="68"/>
      <c r="T144" s="68"/>
      <c r="U144" s="68"/>
      <c r="V144" s="68"/>
      <c r="W144" s="68"/>
      <c r="X144" s="68"/>
      <c r="Y144" s="68"/>
      <c r="Z144" s="68"/>
      <c r="AA144" s="68"/>
      <c r="AB144" s="68"/>
      <c r="AC144" s="68"/>
      <c r="AD144" s="68"/>
      <c r="AE144" s="68"/>
      <c r="AF144" s="68"/>
      <c r="AG144" s="68"/>
      <c r="AH144" s="68"/>
      <c r="AI144" s="68"/>
    </row>
    <row r="145" spans="1:35" ht="12.75" customHeight="1" x14ac:dyDescent="0.2">
      <c r="A145" s="68"/>
      <c r="P145" s="68"/>
      <c r="Q145" s="68"/>
      <c r="R145" s="68"/>
      <c r="S145" s="68"/>
      <c r="T145" s="68"/>
      <c r="U145" s="68"/>
      <c r="V145" s="68"/>
      <c r="W145" s="68"/>
      <c r="X145" s="68"/>
      <c r="Y145" s="68"/>
      <c r="Z145" s="68"/>
      <c r="AA145" s="68"/>
      <c r="AB145" s="68"/>
      <c r="AC145" s="68"/>
      <c r="AD145" s="68"/>
      <c r="AE145" s="68"/>
      <c r="AF145" s="68"/>
      <c r="AG145" s="68"/>
      <c r="AH145" s="68"/>
      <c r="AI145" s="68"/>
    </row>
    <row r="146" spans="1:35" ht="12.75" customHeight="1" x14ac:dyDescent="0.2">
      <c r="A146" s="68"/>
      <c r="P146" s="68"/>
      <c r="Q146" s="68"/>
      <c r="R146" s="68"/>
      <c r="S146" s="68"/>
      <c r="T146" s="68"/>
      <c r="U146" s="68"/>
      <c r="V146" s="68"/>
      <c r="W146" s="68"/>
      <c r="X146" s="68"/>
      <c r="Y146" s="68"/>
      <c r="Z146" s="68"/>
      <c r="AA146" s="68"/>
      <c r="AB146" s="68"/>
      <c r="AC146" s="68"/>
      <c r="AD146" s="68"/>
      <c r="AE146" s="68"/>
      <c r="AF146" s="68"/>
      <c r="AG146" s="68"/>
      <c r="AH146" s="68"/>
      <c r="AI146" s="68"/>
    </row>
    <row r="147" spans="1:35" ht="12.75" customHeight="1" x14ac:dyDescent="0.2">
      <c r="A147" s="68"/>
      <c r="P147" s="68"/>
      <c r="Q147" s="68"/>
      <c r="R147" s="68"/>
      <c r="S147" s="68"/>
      <c r="T147" s="68"/>
      <c r="U147" s="68"/>
      <c r="V147" s="68"/>
      <c r="W147" s="68"/>
      <c r="X147" s="68"/>
      <c r="Y147" s="68"/>
      <c r="Z147" s="68"/>
      <c r="AA147" s="68"/>
      <c r="AB147" s="68"/>
      <c r="AC147" s="68"/>
      <c r="AD147" s="68"/>
      <c r="AE147" s="68"/>
      <c r="AF147" s="68"/>
      <c r="AG147" s="68"/>
      <c r="AH147" s="68"/>
      <c r="AI147" s="68"/>
    </row>
    <row r="148" spans="1:35" ht="12.75" customHeight="1" x14ac:dyDescent="0.2">
      <c r="A148" s="68"/>
      <c r="P148" s="68"/>
      <c r="Q148" s="68"/>
      <c r="R148" s="68"/>
      <c r="S148" s="68"/>
      <c r="T148" s="68"/>
      <c r="U148" s="68"/>
      <c r="V148" s="68"/>
      <c r="W148" s="68"/>
      <c r="X148" s="68"/>
      <c r="Y148" s="68"/>
      <c r="Z148" s="68"/>
      <c r="AA148" s="68"/>
      <c r="AB148" s="68"/>
      <c r="AC148" s="68"/>
      <c r="AD148" s="68"/>
      <c r="AE148" s="68"/>
      <c r="AF148" s="68"/>
      <c r="AG148" s="68"/>
      <c r="AH148" s="68"/>
      <c r="AI148" s="68"/>
    </row>
    <row r="149" spans="1:35" ht="12.75" customHeight="1" x14ac:dyDescent="0.2">
      <c r="A149" s="68"/>
      <c r="P149" s="68"/>
      <c r="Q149" s="68"/>
      <c r="R149" s="68"/>
      <c r="S149" s="68"/>
      <c r="T149" s="68"/>
      <c r="U149" s="68"/>
      <c r="V149" s="68"/>
      <c r="W149" s="68"/>
      <c r="X149" s="68"/>
      <c r="Y149" s="68"/>
      <c r="Z149" s="68"/>
      <c r="AA149" s="68"/>
      <c r="AB149" s="68"/>
      <c r="AC149" s="68"/>
      <c r="AD149" s="68"/>
      <c r="AE149" s="68"/>
      <c r="AF149" s="68"/>
      <c r="AG149" s="68"/>
      <c r="AH149" s="68"/>
      <c r="AI149" s="68"/>
    </row>
    <row r="150" spans="1:35" ht="12.75" customHeight="1" x14ac:dyDescent="0.2">
      <c r="A150" s="68"/>
      <c r="P150" s="68"/>
      <c r="Q150" s="68"/>
      <c r="R150" s="68"/>
      <c r="S150" s="68"/>
      <c r="T150" s="68"/>
      <c r="U150" s="68"/>
      <c r="V150" s="68"/>
      <c r="W150" s="68"/>
      <c r="X150" s="68"/>
      <c r="Y150" s="68"/>
      <c r="Z150" s="68"/>
      <c r="AA150" s="68"/>
      <c r="AB150" s="68"/>
      <c r="AC150" s="68"/>
      <c r="AD150" s="68"/>
      <c r="AE150" s="68"/>
      <c r="AF150" s="68"/>
      <c r="AG150" s="68"/>
      <c r="AH150" s="68"/>
      <c r="AI150" s="68"/>
    </row>
    <row r="151" spans="1:35" ht="12.75" customHeight="1" x14ac:dyDescent="0.2">
      <c r="A151" s="68"/>
      <c r="P151" s="68"/>
      <c r="Q151" s="68"/>
      <c r="R151" s="68"/>
      <c r="S151" s="68"/>
      <c r="T151" s="68"/>
      <c r="U151" s="68"/>
      <c r="V151" s="68"/>
      <c r="W151" s="68"/>
      <c r="X151" s="68"/>
      <c r="Y151" s="68"/>
      <c r="Z151" s="68"/>
      <c r="AA151" s="68"/>
      <c r="AB151" s="68"/>
      <c r="AC151" s="68"/>
      <c r="AD151" s="68"/>
      <c r="AE151" s="68"/>
      <c r="AF151" s="68"/>
      <c r="AG151" s="68"/>
      <c r="AH151" s="68"/>
      <c r="AI151" s="68"/>
    </row>
    <row r="152" spans="1:35" ht="12.75" customHeight="1" x14ac:dyDescent="0.2">
      <c r="A152" s="68"/>
      <c r="P152" s="68"/>
      <c r="Q152" s="68"/>
      <c r="R152" s="68"/>
      <c r="S152" s="68"/>
      <c r="T152" s="68"/>
      <c r="U152" s="68"/>
      <c r="V152" s="68"/>
      <c r="W152" s="68"/>
      <c r="X152" s="68"/>
      <c r="Y152" s="68"/>
      <c r="Z152" s="68"/>
      <c r="AA152" s="68"/>
      <c r="AB152" s="68"/>
      <c r="AC152" s="68"/>
      <c r="AD152" s="68"/>
      <c r="AE152" s="68"/>
      <c r="AF152" s="68"/>
      <c r="AG152" s="68"/>
      <c r="AH152" s="68"/>
      <c r="AI152" s="68"/>
    </row>
    <row r="153" spans="1:35" ht="12.75" customHeight="1" x14ac:dyDescent="0.2">
      <c r="A153" s="68"/>
      <c r="P153" s="68"/>
      <c r="Q153" s="68"/>
      <c r="R153" s="68"/>
      <c r="S153" s="68"/>
      <c r="T153" s="68"/>
      <c r="U153" s="68"/>
      <c r="V153" s="68"/>
      <c r="W153" s="68"/>
      <c r="X153" s="68"/>
      <c r="Y153" s="68"/>
      <c r="Z153" s="68"/>
      <c r="AA153" s="68"/>
      <c r="AB153" s="68"/>
      <c r="AC153" s="68"/>
      <c r="AD153" s="68"/>
      <c r="AE153" s="68"/>
      <c r="AF153" s="68"/>
      <c r="AG153" s="68"/>
      <c r="AH153" s="68"/>
      <c r="AI153" s="68"/>
    </row>
    <row r="154" spans="1:35" ht="12.75" customHeight="1" x14ac:dyDescent="0.2">
      <c r="A154" s="68"/>
      <c r="P154" s="68"/>
      <c r="Q154" s="68"/>
      <c r="R154" s="68"/>
      <c r="S154" s="68"/>
      <c r="T154" s="68"/>
      <c r="U154" s="68"/>
      <c r="V154" s="68"/>
      <c r="W154" s="68"/>
      <c r="X154" s="68"/>
      <c r="Y154" s="68"/>
      <c r="Z154" s="68"/>
      <c r="AA154" s="68"/>
      <c r="AB154" s="68"/>
      <c r="AC154" s="68"/>
      <c r="AD154" s="68"/>
      <c r="AE154" s="68"/>
      <c r="AF154" s="68"/>
      <c r="AG154" s="68"/>
      <c r="AH154" s="68"/>
      <c r="AI154" s="68"/>
    </row>
    <row r="155" spans="1:35" ht="12.75" customHeight="1" x14ac:dyDescent="0.2">
      <c r="A155" s="68"/>
      <c r="P155" s="68"/>
      <c r="Q155" s="68"/>
      <c r="R155" s="68"/>
      <c r="S155" s="68"/>
      <c r="T155" s="68"/>
      <c r="U155" s="68"/>
      <c r="V155" s="68"/>
      <c r="W155" s="68"/>
      <c r="X155" s="68"/>
      <c r="Y155" s="68"/>
      <c r="Z155" s="68"/>
      <c r="AA155" s="68"/>
      <c r="AB155" s="68"/>
      <c r="AC155" s="68"/>
      <c r="AD155" s="68"/>
      <c r="AE155" s="68"/>
      <c r="AF155" s="68"/>
      <c r="AG155" s="68"/>
      <c r="AH155" s="68"/>
      <c r="AI155" s="68"/>
    </row>
    <row r="156" spans="1:35" ht="12.75" customHeight="1" x14ac:dyDescent="0.2">
      <c r="A156" s="68"/>
      <c r="P156" s="68"/>
      <c r="Q156" s="68"/>
      <c r="R156" s="68"/>
      <c r="S156" s="68"/>
      <c r="T156" s="68"/>
      <c r="U156" s="68"/>
      <c r="V156" s="68"/>
      <c r="W156" s="68"/>
      <c r="X156" s="68"/>
      <c r="Y156" s="68"/>
      <c r="Z156" s="68"/>
      <c r="AA156" s="68"/>
      <c r="AB156" s="68"/>
      <c r="AC156" s="68"/>
      <c r="AD156" s="68"/>
      <c r="AE156" s="68"/>
      <c r="AF156" s="68"/>
      <c r="AG156" s="68"/>
      <c r="AH156" s="68"/>
      <c r="AI156" s="68"/>
    </row>
    <row r="157" spans="1:35" ht="12.75" customHeight="1" x14ac:dyDescent="0.2">
      <c r="A157" s="68"/>
      <c r="P157" s="68"/>
      <c r="Q157" s="68"/>
      <c r="R157" s="68"/>
      <c r="S157" s="68"/>
      <c r="T157" s="68"/>
      <c r="U157" s="68"/>
      <c r="V157" s="68"/>
      <c r="W157" s="68"/>
      <c r="X157" s="68"/>
      <c r="Y157" s="68"/>
      <c r="Z157" s="68"/>
      <c r="AA157" s="68"/>
      <c r="AB157" s="68"/>
      <c r="AC157" s="68"/>
      <c r="AD157" s="68"/>
      <c r="AE157" s="68"/>
      <c r="AF157" s="68"/>
      <c r="AG157" s="68"/>
      <c r="AH157" s="68"/>
      <c r="AI157" s="68"/>
    </row>
    <row r="158" spans="1:35" ht="12.75" customHeight="1" x14ac:dyDescent="0.2">
      <c r="A158" s="68"/>
      <c r="P158" s="68"/>
      <c r="Q158" s="68"/>
      <c r="R158" s="68"/>
      <c r="S158" s="68"/>
      <c r="T158" s="68"/>
      <c r="U158" s="68"/>
      <c r="V158" s="68"/>
      <c r="W158" s="68"/>
      <c r="X158" s="68"/>
      <c r="Y158" s="68"/>
      <c r="Z158" s="68"/>
      <c r="AA158" s="68"/>
      <c r="AB158" s="68"/>
      <c r="AC158" s="68"/>
      <c r="AD158" s="68"/>
      <c r="AE158" s="68"/>
      <c r="AF158" s="68"/>
      <c r="AG158" s="68"/>
      <c r="AH158" s="68"/>
      <c r="AI158" s="68"/>
    </row>
    <row r="159" spans="1:35" ht="12.75" customHeight="1" x14ac:dyDescent="0.2">
      <c r="A159" s="68"/>
      <c r="P159" s="68"/>
      <c r="Q159" s="68"/>
      <c r="R159" s="68"/>
      <c r="S159" s="68"/>
      <c r="T159" s="68"/>
      <c r="U159" s="68"/>
      <c r="V159" s="68"/>
      <c r="W159" s="68"/>
      <c r="X159" s="68"/>
      <c r="Y159" s="68"/>
      <c r="Z159" s="68"/>
      <c r="AA159" s="68"/>
      <c r="AB159" s="68"/>
      <c r="AC159" s="68"/>
      <c r="AD159" s="68"/>
      <c r="AE159" s="68"/>
      <c r="AF159" s="68"/>
      <c r="AG159" s="68"/>
      <c r="AH159" s="68"/>
      <c r="AI159" s="68"/>
    </row>
    <row r="160" spans="1:35" ht="12.75" customHeight="1" x14ac:dyDescent="0.2">
      <c r="A160" s="68"/>
      <c r="P160" s="68"/>
      <c r="Q160" s="68"/>
      <c r="R160" s="68"/>
      <c r="S160" s="68"/>
      <c r="T160" s="68"/>
      <c r="U160" s="68"/>
      <c r="V160" s="68"/>
      <c r="W160" s="68"/>
      <c r="X160" s="68"/>
      <c r="Y160" s="68"/>
      <c r="Z160" s="68"/>
      <c r="AA160" s="68"/>
      <c r="AB160" s="68"/>
      <c r="AC160" s="68"/>
      <c r="AD160" s="68"/>
      <c r="AE160" s="68"/>
      <c r="AF160" s="68"/>
      <c r="AG160" s="68"/>
      <c r="AH160" s="68"/>
      <c r="AI160" s="68"/>
    </row>
    <row r="161" spans="1:35" ht="12.75" customHeight="1" x14ac:dyDescent="0.2">
      <c r="A161" s="68"/>
      <c r="P161" s="68"/>
      <c r="Q161" s="68"/>
      <c r="R161" s="68"/>
      <c r="S161" s="68"/>
      <c r="T161" s="68"/>
      <c r="U161" s="68"/>
      <c r="V161" s="68"/>
      <c r="W161" s="68"/>
      <c r="X161" s="68"/>
      <c r="Y161" s="68"/>
      <c r="Z161" s="68"/>
      <c r="AA161" s="68"/>
      <c r="AB161" s="68"/>
      <c r="AC161" s="68"/>
      <c r="AD161" s="68"/>
      <c r="AE161" s="68"/>
      <c r="AF161" s="68"/>
      <c r="AG161" s="68"/>
      <c r="AH161" s="68"/>
      <c r="AI161" s="68"/>
    </row>
    <row r="162" spans="1:35" ht="12.75" customHeight="1" x14ac:dyDescent="0.2">
      <c r="A162" s="68"/>
      <c r="P162" s="68"/>
      <c r="Q162" s="68"/>
      <c r="R162" s="68"/>
      <c r="S162" s="68"/>
      <c r="T162" s="68"/>
      <c r="U162" s="68"/>
      <c r="V162" s="68"/>
      <c r="W162" s="68"/>
      <c r="X162" s="68"/>
      <c r="Y162" s="68"/>
      <c r="Z162" s="68"/>
      <c r="AA162" s="68"/>
      <c r="AB162" s="68"/>
      <c r="AC162" s="68"/>
      <c r="AD162" s="68"/>
      <c r="AE162" s="68"/>
      <c r="AF162" s="68"/>
      <c r="AG162" s="68"/>
      <c r="AH162" s="68"/>
      <c r="AI162" s="68"/>
    </row>
    <row r="163" spans="1:35" ht="12.75" customHeight="1" x14ac:dyDescent="0.2">
      <c r="A163" s="68"/>
      <c r="P163" s="68"/>
      <c r="Q163" s="68"/>
      <c r="R163" s="68"/>
      <c r="S163" s="68"/>
      <c r="T163" s="68"/>
      <c r="U163" s="68"/>
      <c r="V163" s="68"/>
      <c r="W163" s="68"/>
      <c r="X163" s="68"/>
      <c r="Y163" s="68"/>
      <c r="Z163" s="68"/>
      <c r="AA163" s="68"/>
      <c r="AB163" s="68"/>
      <c r="AC163" s="68"/>
      <c r="AD163" s="68"/>
      <c r="AE163" s="68"/>
      <c r="AF163" s="68"/>
      <c r="AG163" s="68"/>
      <c r="AH163" s="68"/>
      <c r="AI163" s="68"/>
    </row>
    <row r="164" spans="1:35" ht="12.75" customHeight="1" x14ac:dyDescent="0.2">
      <c r="A164" s="68"/>
      <c r="P164" s="68"/>
      <c r="Q164" s="68"/>
      <c r="R164" s="68"/>
      <c r="S164" s="68"/>
      <c r="T164" s="68"/>
      <c r="U164" s="68"/>
      <c r="V164" s="68"/>
      <c r="W164" s="68"/>
      <c r="X164" s="68"/>
      <c r="Y164" s="68"/>
      <c r="Z164" s="68"/>
      <c r="AA164" s="68"/>
      <c r="AB164" s="68"/>
      <c r="AC164" s="68"/>
      <c r="AD164" s="68"/>
      <c r="AE164" s="68"/>
      <c r="AF164" s="68"/>
      <c r="AG164" s="68"/>
      <c r="AH164" s="68"/>
      <c r="AI164" s="68"/>
    </row>
    <row r="165" spans="1:35" ht="12.75" customHeight="1" x14ac:dyDescent="0.2">
      <c r="A165" s="68"/>
      <c r="P165" s="68"/>
      <c r="Q165" s="68"/>
      <c r="R165" s="68"/>
      <c r="S165" s="68"/>
      <c r="T165" s="68"/>
      <c r="U165" s="68"/>
      <c r="V165" s="68"/>
      <c r="W165" s="68"/>
      <c r="X165" s="68"/>
      <c r="Y165" s="68"/>
      <c r="Z165" s="68"/>
      <c r="AA165" s="68"/>
      <c r="AB165" s="68"/>
      <c r="AC165" s="68"/>
      <c r="AD165" s="68"/>
      <c r="AE165" s="68"/>
      <c r="AF165" s="68"/>
      <c r="AG165" s="68"/>
      <c r="AH165" s="68"/>
      <c r="AI165" s="68"/>
    </row>
    <row r="166" spans="1:35" ht="12.75" customHeight="1" x14ac:dyDescent="0.2">
      <c r="A166" s="68"/>
      <c r="P166" s="68"/>
      <c r="Q166" s="68"/>
      <c r="R166" s="68"/>
      <c r="S166" s="68"/>
      <c r="T166" s="68"/>
      <c r="U166" s="68"/>
      <c r="V166" s="68"/>
      <c r="W166" s="68"/>
      <c r="X166" s="68"/>
      <c r="Y166" s="68"/>
      <c r="Z166" s="68"/>
      <c r="AA166" s="68"/>
      <c r="AB166" s="68"/>
      <c r="AC166" s="68"/>
      <c r="AD166" s="68"/>
      <c r="AE166" s="68"/>
      <c r="AF166" s="68"/>
      <c r="AG166" s="68"/>
      <c r="AH166" s="68"/>
      <c r="AI166" s="68"/>
    </row>
    <row r="167" spans="1:35" ht="12.75" customHeight="1" x14ac:dyDescent="0.2">
      <c r="A167" s="68"/>
      <c r="P167" s="68"/>
      <c r="Q167" s="68"/>
      <c r="R167" s="68"/>
      <c r="S167" s="68"/>
      <c r="T167" s="68"/>
      <c r="U167" s="68"/>
      <c r="V167" s="68"/>
      <c r="W167" s="68"/>
      <c r="X167" s="68"/>
      <c r="Y167" s="68"/>
      <c r="Z167" s="68"/>
      <c r="AA167" s="68"/>
      <c r="AB167" s="68"/>
      <c r="AC167" s="68"/>
      <c r="AD167" s="68"/>
      <c r="AE167" s="68"/>
      <c r="AF167" s="68"/>
      <c r="AG167" s="68"/>
      <c r="AH167" s="68"/>
      <c r="AI167" s="68"/>
    </row>
    <row r="168" spans="1:35" ht="12.75" customHeight="1" x14ac:dyDescent="0.2">
      <c r="A168" s="68"/>
      <c r="P168" s="68"/>
      <c r="Q168" s="68"/>
      <c r="R168" s="68"/>
      <c r="S168" s="68"/>
      <c r="T168" s="68"/>
      <c r="U168" s="68"/>
      <c r="V168" s="68"/>
      <c r="W168" s="68"/>
      <c r="X168" s="68"/>
      <c r="Y168" s="68"/>
      <c r="Z168" s="68"/>
      <c r="AA168" s="68"/>
      <c r="AB168" s="68"/>
      <c r="AC168" s="68"/>
      <c r="AD168" s="68"/>
      <c r="AE168" s="68"/>
      <c r="AF168" s="68"/>
      <c r="AG168" s="68"/>
      <c r="AH168" s="68"/>
      <c r="AI168" s="68"/>
    </row>
    <row r="169" spans="1:35" ht="12.75" customHeight="1" x14ac:dyDescent="0.2">
      <c r="A169" s="68"/>
      <c r="P169" s="68"/>
      <c r="Q169" s="68"/>
      <c r="R169" s="68"/>
      <c r="S169" s="68"/>
      <c r="T169" s="68"/>
      <c r="U169" s="68"/>
      <c r="V169" s="68"/>
      <c r="W169" s="68"/>
      <c r="X169" s="68"/>
      <c r="Y169" s="68"/>
      <c r="Z169" s="68"/>
      <c r="AA169" s="68"/>
      <c r="AB169" s="68"/>
      <c r="AC169" s="68"/>
      <c r="AD169" s="68"/>
      <c r="AE169" s="68"/>
      <c r="AF169" s="68"/>
      <c r="AG169" s="68"/>
      <c r="AH169" s="68"/>
      <c r="AI169" s="68"/>
    </row>
    <row r="170" spans="1:35" ht="12.75" customHeight="1" x14ac:dyDescent="0.2">
      <c r="A170" s="68"/>
      <c r="P170" s="68"/>
      <c r="Q170" s="68"/>
      <c r="R170" s="68"/>
      <c r="S170" s="68"/>
      <c r="T170" s="68"/>
      <c r="U170" s="68"/>
      <c r="V170" s="68"/>
      <c r="W170" s="68"/>
      <c r="X170" s="68"/>
      <c r="Y170" s="68"/>
      <c r="Z170" s="68"/>
      <c r="AA170" s="68"/>
      <c r="AB170" s="68"/>
      <c r="AC170" s="68"/>
      <c r="AD170" s="68"/>
      <c r="AE170" s="68"/>
      <c r="AF170" s="68"/>
      <c r="AG170" s="68"/>
      <c r="AH170" s="68"/>
      <c r="AI170" s="68"/>
    </row>
    <row r="171" spans="1:35" ht="12.75" customHeight="1" x14ac:dyDescent="0.2">
      <c r="A171" s="68"/>
      <c r="P171" s="68"/>
      <c r="Q171" s="68"/>
      <c r="R171" s="68"/>
      <c r="S171" s="68"/>
      <c r="T171" s="68"/>
      <c r="U171" s="68"/>
      <c r="V171" s="68"/>
      <c r="W171" s="68"/>
      <c r="X171" s="68"/>
      <c r="Y171" s="68"/>
      <c r="Z171" s="68"/>
      <c r="AA171" s="68"/>
      <c r="AB171" s="68"/>
      <c r="AC171" s="68"/>
      <c r="AD171" s="68"/>
      <c r="AE171" s="68"/>
      <c r="AF171" s="68"/>
      <c r="AG171" s="68"/>
      <c r="AH171" s="68"/>
      <c r="AI171" s="68"/>
    </row>
    <row r="172" spans="1:35" ht="12.75" customHeight="1" x14ac:dyDescent="0.2">
      <c r="A172" s="68"/>
      <c r="P172" s="68"/>
      <c r="Q172" s="68"/>
      <c r="R172" s="68"/>
      <c r="S172" s="68"/>
      <c r="T172" s="68"/>
      <c r="U172" s="68"/>
      <c r="V172" s="68"/>
      <c r="W172" s="68"/>
      <c r="X172" s="68"/>
      <c r="Y172" s="68"/>
      <c r="Z172" s="68"/>
      <c r="AA172" s="68"/>
      <c r="AB172" s="68"/>
      <c r="AC172" s="68"/>
      <c r="AD172" s="68"/>
      <c r="AE172" s="68"/>
      <c r="AF172" s="68"/>
      <c r="AG172" s="68"/>
      <c r="AH172" s="68"/>
      <c r="AI172" s="68"/>
    </row>
    <row r="173" spans="1:35" ht="12.75" customHeight="1" x14ac:dyDescent="0.2">
      <c r="A173" s="68"/>
      <c r="P173" s="68"/>
      <c r="Q173" s="68"/>
      <c r="R173" s="68"/>
      <c r="S173" s="68"/>
      <c r="T173" s="68"/>
      <c r="U173" s="68"/>
      <c r="V173" s="68"/>
      <c r="W173" s="68"/>
      <c r="X173" s="68"/>
      <c r="Y173" s="68"/>
      <c r="Z173" s="68"/>
      <c r="AA173" s="68"/>
      <c r="AB173" s="68"/>
      <c r="AC173" s="68"/>
      <c r="AD173" s="68"/>
      <c r="AE173" s="68"/>
      <c r="AF173" s="68"/>
      <c r="AG173" s="68"/>
      <c r="AH173" s="68"/>
      <c r="AI173" s="68"/>
    </row>
    <row r="174" spans="1:35" ht="12.75" customHeight="1" x14ac:dyDescent="0.2">
      <c r="A174" s="68"/>
      <c r="P174" s="68"/>
      <c r="Q174" s="68"/>
      <c r="R174" s="68"/>
      <c r="S174" s="68"/>
      <c r="T174" s="68"/>
      <c r="U174" s="68"/>
      <c r="V174" s="68"/>
      <c r="W174" s="68"/>
      <c r="X174" s="68"/>
      <c r="Y174" s="68"/>
      <c r="Z174" s="68"/>
      <c r="AA174" s="68"/>
      <c r="AB174" s="68"/>
      <c r="AC174" s="68"/>
      <c r="AD174" s="68"/>
      <c r="AE174" s="68"/>
      <c r="AF174" s="68"/>
      <c r="AG174" s="68"/>
      <c r="AH174" s="68"/>
      <c r="AI174" s="68"/>
    </row>
    <row r="175" spans="1:35" ht="12.75" customHeight="1" x14ac:dyDescent="0.2">
      <c r="A175" s="68"/>
      <c r="P175" s="68"/>
      <c r="Q175" s="68"/>
      <c r="R175" s="68"/>
      <c r="S175" s="68"/>
      <c r="T175" s="68"/>
      <c r="U175" s="68"/>
      <c r="V175" s="68"/>
      <c r="W175" s="68"/>
      <c r="X175" s="68"/>
      <c r="Y175" s="68"/>
      <c r="Z175" s="68"/>
      <c r="AA175" s="68"/>
      <c r="AB175" s="68"/>
      <c r="AC175" s="68"/>
      <c r="AD175" s="68"/>
      <c r="AE175" s="68"/>
      <c r="AF175" s="68"/>
      <c r="AG175" s="68"/>
      <c r="AH175" s="68"/>
      <c r="AI175" s="68"/>
    </row>
    <row r="176" spans="1:35" ht="12.75" customHeight="1" x14ac:dyDescent="0.2">
      <c r="A176" s="68"/>
      <c r="P176" s="68"/>
      <c r="Q176" s="68"/>
      <c r="R176" s="68"/>
      <c r="S176" s="68"/>
      <c r="T176" s="68"/>
      <c r="U176" s="68"/>
      <c r="V176" s="68"/>
      <c r="W176" s="68"/>
      <c r="X176" s="68"/>
      <c r="Y176" s="68"/>
      <c r="Z176" s="68"/>
      <c r="AA176" s="68"/>
      <c r="AB176" s="68"/>
      <c r="AC176" s="68"/>
      <c r="AD176" s="68"/>
      <c r="AE176" s="68"/>
      <c r="AF176" s="68"/>
      <c r="AG176" s="68"/>
      <c r="AH176" s="68"/>
      <c r="AI176" s="68"/>
    </row>
    <row r="177" spans="1:35" ht="12.75" customHeight="1" x14ac:dyDescent="0.2">
      <c r="A177" s="68"/>
      <c r="P177" s="68"/>
      <c r="Q177" s="68"/>
      <c r="R177" s="68"/>
      <c r="S177" s="68"/>
      <c r="T177" s="68"/>
      <c r="U177" s="68"/>
      <c r="V177" s="68"/>
      <c r="W177" s="68"/>
      <c r="X177" s="68"/>
      <c r="Y177" s="68"/>
      <c r="Z177" s="68"/>
      <c r="AA177" s="68"/>
      <c r="AB177" s="68"/>
      <c r="AC177" s="68"/>
      <c r="AD177" s="68"/>
      <c r="AE177" s="68"/>
      <c r="AF177" s="68"/>
      <c r="AG177" s="68"/>
      <c r="AH177" s="68"/>
      <c r="AI177" s="68"/>
    </row>
    <row r="178" spans="1:35" ht="12.75" customHeight="1" x14ac:dyDescent="0.2">
      <c r="A178" s="68"/>
      <c r="P178" s="68"/>
      <c r="Q178" s="68"/>
      <c r="R178" s="68"/>
      <c r="S178" s="68"/>
      <c r="T178" s="68"/>
      <c r="U178" s="68"/>
      <c r="V178" s="68"/>
      <c r="W178" s="68"/>
      <c r="X178" s="68"/>
      <c r="Y178" s="68"/>
      <c r="Z178" s="68"/>
      <c r="AA178" s="68"/>
      <c r="AB178" s="68"/>
      <c r="AC178" s="68"/>
      <c r="AD178" s="68"/>
      <c r="AE178" s="68"/>
      <c r="AF178" s="68"/>
      <c r="AG178" s="68"/>
      <c r="AH178" s="68"/>
      <c r="AI178" s="68"/>
    </row>
    <row r="179" spans="1:35" ht="12.75" customHeight="1" x14ac:dyDescent="0.2">
      <c r="A179" s="68"/>
      <c r="P179" s="68"/>
      <c r="Q179" s="68"/>
      <c r="R179" s="68"/>
      <c r="S179" s="68"/>
      <c r="T179" s="68"/>
      <c r="U179" s="68"/>
      <c r="V179" s="68"/>
      <c r="W179" s="68"/>
      <c r="X179" s="68"/>
      <c r="Y179" s="68"/>
      <c r="Z179" s="68"/>
      <c r="AA179" s="68"/>
      <c r="AB179" s="68"/>
      <c r="AC179" s="68"/>
      <c r="AD179" s="68"/>
      <c r="AE179" s="68"/>
      <c r="AF179" s="68"/>
      <c r="AG179" s="68"/>
      <c r="AH179" s="68"/>
      <c r="AI179" s="68"/>
    </row>
    <row r="180" spans="1:35" ht="12.75" customHeight="1" x14ac:dyDescent="0.2">
      <c r="A180" s="68"/>
      <c r="P180" s="68"/>
      <c r="Q180" s="68"/>
      <c r="R180" s="68"/>
      <c r="S180" s="68"/>
      <c r="T180" s="68"/>
      <c r="U180" s="68"/>
      <c r="V180" s="68"/>
      <c r="W180" s="68"/>
      <c r="X180" s="68"/>
      <c r="Y180" s="68"/>
      <c r="Z180" s="68"/>
      <c r="AA180" s="68"/>
      <c r="AB180" s="68"/>
      <c r="AC180" s="68"/>
      <c r="AD180" s="68"/>
      <c r="AE180" s="68"/>
      <c r="AF180" s="68"/>
      <c r="AG180" s="68"/>
      <c r="AH180" s="68"/>
      <c r="AI180" s="68"/>
    </row>
    <row r="181" spans="1:35" ht="12.75" customHeight="1" x14ac:dyDescent="0.2">
      <c r="A181" s="68"/>
      <c r="P181" s="68"/>
      <c r="Q181" s="68"/>
      <c r="R181" s="68"/>
      <c r="S181" s="68"/>
      <c r="T181" s="68"/>
      <c r="U181" s="68"/>
      <c r="V181" s="68"/>
      <c r="W181" s="68"/>
      <c r="X181" s="68"/>
      <c r="Y181" s="68"/>
      <c r="Z181" s="68"/>
      <c r="AA181" s="68"/>
      <c r="AB181" s="68"/>
      <c r="AC181" s="68"/>
      <c r="AD181" s="68"/>
      <c r="AE181" s="68"/>
      <c r="AF181" s="68"/>
      <c r="AG181" s="68"/>
      <c r="AH181" s="68"/>
      <c r="AI181" s="68"/>
    </row>
    <row r="182" spans="1:35" ht="12.75" customHeight="1" x14ac:dyDescent="0.2">
      <c r="A182" s="68"/>
      <c r="P182" s="68"/>
      <c r="Q182" s="68"/>
      <c r="R182" s="68"/>
      <c r="S182" s="68"/>
      <c r="T182" s="68"/>
      <c r="U182" s="68"/>
      <c r="V182" s="68"/>
      <c r="W182" s="68"/>
      <c r="X182" s="68"/>
      <c r="Y182" s="68"/>
      <c r="Z182" s="68"/>
      <c r="AA182" s="68"/>
      <c r="AB182" s="68"/>
      <c r="AC182" s="68"/>
      <c r="AD182" s="68"/>
      <c r="AE182" s="68"/>
      <c r="AF182" s="68"/>
      <c r="AG182" s="68"/>
      <c r="AH182" s="68"/>
      <c r="AI182" s="68"/>
    </row>
    <row r="183" spans="1:35" ht="12.75" customHeight="1" x14ac:dyDescent="0.2">
      <c r="A183" s="68"/>
      <c r="P183" s="68"/>
      <c r="Q183" s="68"/>
      <c r="R183" s="68"/>
      <c r="S183" s="68"/>
      <c r="T183" s="68"/>
      <c r="U183" s="68"/>
      <c r="V183" s="68"/>
      <c r="W183" s="68"/>
      <c r="X183" s="68"/>
      <c r="Y183" s="68"/>
      <c r="Z183" s="68"/>
      <c r="AA183" s="68"/>
      <c r="AB183" s="68"/>
      <c r="AC183" s="68"/>
      <c r="AD183" s="68"/>
      <c r="AE183" s="68"/>
      <c r="AF183" s="68"/>
      <c r="AG183" s="68"/>
      <c r="AH183" s="68"/>
      <c r="AI183" s="68"/>
    </row>
    <row r="184" spans="1:35" ht="12.75" customHeight="1" x14ac:dyDescent="0.2">
      <c r="A184" s="68"/>
      <c r="P184" s="68"/>
      <c r="Q184" s="68"/>
      <c r="R184" s="68"/>
      <c r="S184" s="68"/>
      <c r="T184" s="68"/>
      <c r="U184" s="68"/>
      <c r="V184" s="68"/>
      <c r="W184" s="68"/>
      <c r="X184" s="68"/>
      <c r="Y184" s="68"/>
      <c r="Z184" s="68"/>
      <c r="AA184" s="68"/>
      <c r="AB184" s="68"/>
      <c r="AC184" s="68"/>
      <c r="AD184" s="68"/>
      <c r="AE184" s="68"/>
      <c r="AF184" s="68"/>
      <c r="AG184" s="68"/>
      <c r="AH184" s="68"/>
      <c r="AI184" s="68"/>
    </row>
    <row r="185" spans="1:35" ht="12.75" customHeight="1" x14ac:dyDescent="0.2">
      <c r="A185" s="68"/>
      <c r="P185" s="68"/>
      <c r="Q185" s="68"/>
      <c r="R185" s="68"/>
      <c r="S185" s="68"/>
      <c r="T185" s="68"/>
      <c r="U185" s="68"/>
      <c r="V185" s="68"/>
      <c r="W185" s="68"/>
      <c r="X185" s="68"/>
      <c r="Y185" s="68"/>
      <c r="Z185" s="68"/>
      <c r="AA185" s="68"/>
      <c r="AB185" s="68"/>
      <c r="AC185" s="68"/>
      <c r="AD185" s="68"/>
      <c r="AE185" s="68"/>
      <c r="AF185" s="68"/>
      <c r="AG185" s="68"/>
      <c r="AH185" s="68"/>
      <c r="AI185" s="68"/>
    </row>
    <row r="186" spans="1:35" ht="12.75" customHeight="1" x14ac:dyDescent="0.2">
      <c r="A186" s="68"/>
      <c r="P186" s="68"/>
      <c r="Q186" s="68"/>
      <c r="R186" s="68"/>
      <c r="S186" s="68"/>
      <c r="T186" s="68"/>
      <c r="U186" s="68"/>
      <c r="V186" s="68"/>
      <c r="W186" s="68"/>
      <c r="X186" s="68"/>
      <c r="Y186" s="68"/>
      <c r="Z186" s="68"/>
      <c r="AA186" s="68"/>
      <c r="AB186" s="68"/>
      <c r="AC186" s="68"/>
      <c r="AD186" s="68"/>
      <c r="AE186" s="68"/>
      <c r="AF186" s="68"/>
      <c r="AG186" s="68"/>
      <c r="AH186" s="68"/>
      <c r="AI186" s="68"/>
    </row>
    <row r="187" spans="1:35" ht="12.75" customHeight="1" x14ac:dyDescent="0.2">
      <c r="A187" s="68"/>
      <c r="P187" s="68"/>
      <c r="Q187" s="68"/>
      <c r="R187" s="68"/>
      <c r="S187" s="68"/>
      <c r="T187" s="68"/>
      <c r="U187" s="68"/>
      <c r="V187" s="68"/>
      <c r="W187" s="68"/>
      <c r="X187" s="68"/>
      <c r="Y187" s="68"/>
      <c r="Z187" s="68"/>
      <c r="AA187" s="68"/>
      <c r="AB187" s="68"/>
      <c r="AC187" s="68"/>
      <c r="AD187" s="68"/>
      <c r="AE187" s="68"/>
      <c r="AF187" s="68"/>
      <c r="AG187" s="68"/>
      <c r="AH187" s="68"/>
      <c r="AI187" s="68"/>
    </row>
    <row r="188" spans="1:35" ht="12.75" customHeight="1" x14ac:dyDescent="0.2">
      <c r="A188" s="68"/>
      <c r="P188" s="68"/>
      <c r="Q188" s="68"/>
      <c r="R188" s="68"/>
      <c r="S188" s="68"/>
      <c r="T188" s="68"/>
      <c r="U188" s="68"/>
      <c r="V188" s="68"/>
      <c r="W188" s="68"/>
      <c r="X188" s="68"/>
      <c r="Y188" s="68"/>
      <c r="Z188" s="68"/>
      <c r="AA188" s="68"/>
      <c r="AB188" s="68"/>
      <c r="AC188" s="68"/>
      <c r="AD188" s="68"/>
      <c r="AE188" s="68"/>
      <c r="AF188" s="68"/>
      <c r="AG188" s="68"/>
      <c r="AH188" s="68"/>
      <c r="AI188" s="68"/>
    </row>
    <row r="189" spans="1:35" ht="12.75" customHeight="1" x14ac:dyDescent="0.2">
      <c r="A189" s="68"/>
      <c r="P189" s="68"/>
      <c r="Q189" s="68"/>
      <c r="R189" s="68"/>
      <c r="S189" s="68"/>
      <c r="T189" s="68"/>
      <c r="U189" s="68"/>
      <c r="V189" s="68"/>
      <c r="W189" s="68"/>
      <c r="X189" s="68"/>
      <c r="Y189" s="68"/>
      <c r="Z189" s="68"/>
      <c r="AA189" s="68"/>
      <c r="AB189" s="68"/>
      <c r="AC189" s="68"/>
      <c r="AD189" s="68"/>
      <c r="AE189" s="68"/>
      <c r="AF189" s="68"/>
      <c r="AG189" s="68"/>
      <c r="AH189" s="68"/>
      <c r="AI189" s="68"/>
    </row>
    <row r="190" spans="1:35" ht="12.75" customHeight="1" x14ac:dyDescent="0.2">
      <c r="A190" s="68"/>
      <c r="P190" s="68"/>
      <c r="Q190" s="68"/>
      <c r="R190" s="68"/>
      <c r="S190" s="68"/>
      <c r="T190" s="68"/>
      <c r="U190" s="68"/>
      <c r="V190" s="68"/>
      <c r="W190" s="68"/>
      <c r="X190" s="68"/>
      <c r="Y190" s="68"/>
      <c r="Z190" s="68"/>
      <c r="AA190" s="68"/>
      <c r="AB190" s="68"/>
      <c r="AC190" s="68"/>
      <c r="AD190" s="68"/>
      <c r="AE190" s="68"/>
      <c r="AF190" s="68"/>
      <c r="AG190" s="68"/>
      <c r="AH190" s="68"/>
      <c r="AI190" s="68"/>
    </row>
    <row r="191" spans="1:35" ht="12.75" customHeight="1" x14ac:dyDescent="0.2">
      <c r="A191" s="68"/>
      <c r="P191" s="68"/>
      <c r="Q191" s="68"/>
      <c r="R191" s="68"/>
      <c r="S191" s="68"/>
      <c r="T191" s="68"/>
      <c r="U191" s="68"/>
      <c r="V191" s="68"/>
      <c r="W191" s="68"/>
      <c r="X191" s="68"/>
      <c r="Y191" s="68"/>
      <c r="Z191" s="68"/>
      <c r="AA191" s="68"/>
      <c r="AB191" s="68"/>
      <c r="AC191" s="68"/>
      <c r="AD191" s="68"/>
      <c r="AE191" s="68"/>
      <c r="AF191" s="68"/>
      <c r="AG191" s="68"/>
      <c r="AH191" s="68"/>
      <c r="AI191" s="68"/>
    </row>
    <row r="192" spans="1:35" ht="12.75" customHeight="1" x14ac:dyDescent="0.2">
      <c r="A192" s="68"/>
      <c r="P192" s="68"/>
      <c r="Q192" s="68"/>
      <c r="R192" s="68"/>
      <c r="S192" s="68"/>
      <c r="T192" s="68"/>
      <c r="U192" s="68"/>
      <c r="V192" s="68"/>
      <c r="W192" s="68"/>
      <c r="X192" s="68"/>
      <c r="Y192" s="68"/>
      <c r="Z192" s="68"/>
      <c r="AA192" s="68"/>
      <c r="AB192" s="68"/>
      <c r="AC192" s="68"/>
      <c r="AD192" s="68"/>
      <c r="AE192" s="68"/>
      <c r="AF192" s="68"/>
      <c r="AG192" s="68"/>
      <c r="AH192" s="68"/>
      <c r="AI192" s="68"/>
    </row>
    <row r="193" spans="1:35" ht="12.75" customHeight="1" x14ac:dyDescent="0.2">
      <c r="A193" s="68"/>
      <c r="P193" s="68"/>
      <c r="Q193" s="68"/>
      <c r="R193" s="68"/>
      <c r="S193" s="68"/>
      <c r="T193" s="68"/>
      <c r="U193" s="68"/>
      <c r="V193" s="68"/>
      <c r="W193" s="68"/>
      <c r="X193" s="68"/>
      <c r="Y193" s="68"/>
      <c r="Z193" s="68"/>
      <c r="AA193" s="68"/>
      <c r="AB193" s="68"/>
      <c r="AC193" s="68"/>
      <c r="AD193" s="68"/>
      <c r="AE193" s="68"/>
      <c r="AF193" s="68"/>
      <c r="AG193" s="68"/>
      <c r="AH193" s="68"/>
      <c r="AI193" s="68"/>
    </row>
    <row r="194" spans="1:35" ht="12.75" customHeight="1" x14ac:dyDescent="0.2">
      <c r="A194" s="68"/>
      <c r="P194" s="68"/>
      <c r="Q194" s="68"/>
      <c r="R194" s="68"/>
      <c r="S194" s="68"/>
      <c r="T194" s="68"/>
      <c r="U194" s="68"/>
      <c r="V194" s="68"/>
      <c r="W194" s="68"/>
      <c r="X194" s="68"/>
      <c r="Y194" s="68"/>
      <c r="Z194" s="68"/>
      <c r="AA194" s="68"/>
      <c r="AB194" s="68"/>
      <c r="AC194" s="68"/>
      <c r="AD194" s="68"/>
      <c r="AE194" s="68"/>
      <c r="AF194" s="68"/>
      <c r="AG194" s="68"/>
      <c r="AH194" s="68"/>
      <c r="AI194" s="68"/>
    </row>
    <row r="195" spans="1:35" ht="12.75" customHeight="1" x14ac:dyDescent="0.2">
      <c r="A195" s="68"/>
      <c r="P195" s="68"/>
      <c r="Q195" s="68"/>
      <c r="R195" s="68"/>
      <c r="S195" s="68"/>
      <c r="T195" s="68"/>
      <c r="U195" s="68"/>
      <c r="V195" s="68"/>
      <c r="W195" s="68"/>
      <c r="X195" s="68"/>
      <c r="Y195" s="68"/>
      <c r="Z195" s="68"/>
      <c r="AA195" s="68"/>
      <c r="AB195" s="68"/>
      <c r="AC195" s="68"/>
      <c r="AD195" s="68"/>
      <c r="AE195" s="68"/>
      <c r="AF195" s="68"/>
      <c r="AG195" s="68"/>
      <c r="AH195" s="68"/>
      <c r="AI195" s="68"/>
    </row>
    <row r="196" spans="1:35" ht="12.75" customHeight="1" x14ac:dyDescent="0.2">
      <c r="A196" s="68"/>
      <c r="P196" s="68"/>
      <c r="Q196" s="68"/>
      <c r="R196" s="68"/>
      <c r="S196" s="68"/>
      <c r="T196" s="68"/>
      <c r="U196" s="68"/>
      <c r="V196" s="68"/>
      <c r="W196" s="68"/>
      <c r="X196" s="68"/>
      <c r="Y196" s="68"/>
      <c r="Z196" s="68"/>
      <c r="AA196" s="68"/>
      <c r="AB196" s="68"/>
      <c r="AC196" s="68"/>
      <c r="AD196" s="68"/>
      <c r="AE196" s="68"/>
      <c r="AF196" s="68"/>
      <c r="AG196" s="68"/>
      <c r="AH196" s="68"/>
      <c r="AI196" s="68"/>
    </row>
    <row r="197" spans="1:35" ht="12.75" customHeight="1" x14ac:dyDescent="0.2">
      <c r="A197" s="68"/>
      <c r="P197" s="68"/>
      <c r="Q197" s="68"/>
      <c r="R197" s="68"/>
      <c r="S197" s="68"/>
      <c r="T197" s="68"/>
      <c r="U197" s="68"/>
      <c r="V197" s="68"/>
      <c r="W197" s="68"/>
      <c r="X197" s="68"/>
      <c r="Y197" s="68"/>
      <c r="Z197" s="68"/>
      <c r="AA197" s="68"/>
      <c r="AB197" s="68"/>
      <c r="AC197" s="68"/>
      <c r="AD197" s="68"/>
      <c r="AE197" s="68"/>
      <c r="AF197" s="68"/>
      <c r="AG197" s="68"/>
      <c r="AH197" s="68"/>
      <c r="AI197" s="68"/>
    </row>
    <row r="198" spans="1:35" ht="12.75" customHeight="1" x14ac:dyDescent="0.2">
      <c r="A198" s="68"/>
      <c r="P198" s="68"/>
      <c r="Q198" s="68"/>
      <c r="R198" s="68"/>
      <c r="S198" s="68"/>
      <c r="T198" s="68"/>
      <c r="U198" s="68"/>
      <c r="V198" s="68"/>
      <c r="W198" s="68"/>
      <c r="X198" s="68"/>
      <c r="Y198" s="68"/>
      <c r="Z198" s="68"/>
      <c r="AA198" s="68"/>
      <c r="AB198" s="68"/>
      <c r="AC198" s="68"/>
      <c r="AD198" s="68"/>
      <c r="AE198" s="68"/>
      <c r="AF198" s="68"/>
      <c r="AG198" s="68"/>
      <c r="AH198" s="68"/>
      <c r="AI198" s="68"/>
    </row>
    <row r="199" spans="1:35" ht="12.75" customHeight="1" x14ac:dyDescent="0.2">
      <c r="A199" s="68"/>
      <c r="P199" s="68"/>
      <c r="Q199" s="68"/>
      <c r="R199" s="68"/>
      <c r="S199" s="68"/>
      <c r="T199" s="68"/>
      <c r="U199" s="68"/>
      <c r="V199" s="68"/>
      <c r="W199" s="68"/>
      <c r="X199" s="68"/>
      <c r="Y199" s="68"/>
      <c r="Z199" s="68"/>
      <c r="AA199" s="68"/>
      <c r="AB199" s="68"/>
      <c r="AC199" s="68"/>
      <c r="AD199" s="68"/>
      <c r="AE199" s="68"/>
      <c r="AF199" s="68"/>
      <c r="AG199" s="68"/>
      <c r="AH199" s="68"/>
      <c r="AI199" s="68"/>
    </row>
    <row r="200" spans="1:35" ht="12.75" customHeight="1" x14ac:dyDescent="0.2">
      <c r="A200" s="68"/>
      <c r="P200" s="68"/>
      <c r="Q200" s="68"/>
      <c r="R200" s="68"/>
      <c r="S200" s="68"/>
      <c r="T200" s="68"/>
      <c r="U200" s="68"/>
      <c r="V200" s="68"/>
      <c r="W200" s="68"/>
      <c r="X200" s="68"/>
      <c r="Y200" s="68"/>
      <c r="Z200" s="68"/>
      <c r="AA200" s="68"/>
      <c r="AB200" s="68"/>
      <c r="AC200" s="68"/>
      <c r="AD200" s="68"/>
      <c r="AE200" s="68"/>
      <c r="AF200" s="68"/>
      <c r="AG200" s="68"/>
      <c r="AH200" s="68"/>
      <c r="AI200" s="68"/>
    </row>
    <row r="201" spans="1:35" ht="12.75" customHeight="1" x14ac:dyDescent="0.2">
      <c r="A201" s="68"/>
      <c r="P201" s="68"/>
      <c r="Q201" s="68"/>
      <c r="R201" s="68"/>
      <c r="S201" s="68"/>
      <c r="T201" s="68"/>
      <c r="U201" s="68"/>
      <c r="V201" s="68"/>
      <c r="W201" s="68"/>
      <c r="X201" s="68"/>
      <c r="Y201" s="68"/>
      <c r="Z201" s="68"/>
      <c r="AA201" s="68"/>
      <c r="AB201" s="68"/>
      <c r="AC201" s="68"/>
      <c r="AD201" s="68"/>
      <c r="AE201" s="68"/>
      <c r="AF201" s="68"/>
      <c r="AG201" s="68"/>
      <c r="AH201" s="68"/>
      <c r="AI201" s="68"/>
    </row>
    <row r="202" spans="1:35" ht="12.75" customHeight="1" x14ac:dyDescent="0.2">
      <c r="A202" s="68"/>
      <c r="P202" s="68"/>
      <c r="Q202" s="68"/>
      <c r="R202" s="68"/>
      <c r="S202" s="68"/>
      <c r="T202" s="68"/>
      <c r="U202" s="68"/>
      <c r="V202" s="68"/>
      <c r="W202" s="68"/>
      <c r="X202" s="68"/>
      <c r="Y202" s="68"/>
      <c r="Z202" s="68"/>
      <c r="AA202" s="68"/>
      <c r="AB202" s="68"/>
      <c r="AC202" s="68"/>
      <c r="AD202" s="68"/>
      <c r="AE202" s="68"/>
      <c r="AF202" s="68"/>
      <c r="AG202" s="68"/>
      <c r="AH202" s="68"/>
      <c r="AI202" s="68"/>
    </row>
    <row r="203" spans="1:35" ht="12.75" customHeight="1" x14ac:dyDescent="0.2">
      <c r="A203" s="68"/>
      <c r="P203" s="68"/>
      <c r="Q203" s="68"/>
      <c r="R203" s="68"/>
      <c r="S203" s="68"/>
      <c r="T203" s="68"/>
      <c r="U203" s="68"/>
      <c r="V203" s="68"/>
      <c r="W203" s="68"/>
      <c r="X203" s="68"/>
      <c r="Y203" s="68"/>
      <c r="Z203" s="68"/>
      <c r="AA203" s="68"/>
      <c r="AB203" s="68"/>
      <c r="AC203" s="68"/>
      <c r="AD203" s="68"/>
      <c r="AE203" s="68"/>
      <c r="AF203" s="68"/>
      <c r="AG203" s="68"/>
      <c r="AH203" s="68"/>
      <c r="AI203" s="68"/>
    </row>
    <row r="204" spans="1:35" ht="12.75" customHeight="1" x14ac:dyDescent="0.2">
      <c r="A204" s="68"/>
      <c r="P204" s="68"/>
      <c r="Q204" s="68"/>
      <c r="R204" s="68"/>
      <c r="S204" s="68"/>
      <c r="T204" s="68"/>
      <c r="U204" s="68"/>
      <c r="V204" s="68"/>
      <c r="W204" s="68"/>
      <c r="X204" s="68"/>
      <c r="Y204" s="68"/>
      <c r="Z204" s="68"/>
      <c r="AA204" s="68"/>
      <c r="AB204" s="68"/>
      <c r="AC204" s="68"/>
      <c r="AD204" s="68"/>
      <c r="AE204" s="68"/>
      <c r="AF204" s="68"/>
      <c r="AG204" s="68"/>
      <c r="AH204" s="68"/>
      <c r="AI204" s="68"/>
    </row>
    <row r="205" spans="1:35" ht="12.75" customHeight="1" x14ac:dyDescent="0.2">
      <c r="A205" s="68"/>
      <c r="P205" s="68"/>
      <c r="Q205" s="68"/>
      <c r="R205" s="68"/>
      <c r="S205" s="68"/>
      <c r="T205" s="68"/>
      <c r="U205" s="68"/>
      <c r="V205" s="68"/>
      <c r="W205" s="68"/>
      <c r="X205" s="68"/>
      <c r="Y205" s="68"/>
      <c r="Z205" s="68"/>
      <c r="AA205" s="68"/>
      <c r="AB205" s="68"/>
      <c r="AC205" s="68"/>
      <c r="AD205" s="68"/>
      <c r="AE205" s="68"/>
      <c r="AF205" s="68"/>
      <c r="AG205" s="68"/>
      <c r="AH205" s="68"/>
      <c r="AI205" s="68"/>
    </row>
    <row r="206" spans="1:35" ht="12.75" customHeight="1" x14ac:dyDescent="0.2">
      <c r="A206" s="68"/>
      <c r="P206" s="68"/>
      <c r="Q206" s="68"/>
      <c r="R206" s="68"/>
      <c r="S206" s="68"/>
      <c r="T206" s="68"/>
      <c r="U206" s="68"/>
      <c r="V206" s="68"/>
      <c r="W206" s="68"/>
      <c r="X206" s="68"/>
      <c r="Y206" s="68"/>
      <c r="Z206" s="68"/>
      <c r="AA206" s="68"/>
      <c r="AB206" s="68"/>
      <c r="AC206" s="68"/>
      <c r="AD206" s="68"/>
      <c r="AE206" s="68"/>
      <c r="AF206" s="68"/>
      <c r="AG206" s="68"/>
      <c r="AH206" s="68"/>
      <c r="AI206" s="68"/>
    </row>
    <row r="207" spans="1:35" ht="12.75" customHeight="1" x14ac:dyDescent="0.2">
      <c r="A207" s="68"/>
      <c r="P207" s="68"/>
      <c r="Q207" s="68"/>
      <c r="R207" s="68"/>
      <c r="S207" s="68"/>
      <c r="T207" s="68"/>
      <c r="U207" s="68"/>
      <c r="V207" s="68"/>
      <c r="W207" s="68"/>
      <c r="X207" s="68"/>
      <c r="Y207" s="68"/>
      <c r="Z207" s="68"/>
      <c r="AA207" s="68"/>
      <c r="AB207" s="68"/>
      <c r="AC207" s="68"/>
      <c r="AD207" s="68"/>
      <c r="AE207" s="68"/>
      <c r="AF207" s="68"/>
      <c r="AG207" s="68"/>
      <c r="AH207" s="68"/>
      <c r="AI207" s="68"/>
    </row>
    <row r="208" spans="1:35" ht="12.75" customHeight="1" x14ac:dyDescent="0.2">
      <c r="A208" s="68"/>
      <c r="P208" s="68"/>
      <c r="Q208" s="68"/>
      <c r="R208" s="68"/>
      <c r="S208" s="68"/>
      <c r="T208" s="68"/>
      <c r="U208" s="68"/>
      <c r="V208" s="68"/>
      <c r="W208" s="68"/>
      <c r="X208" s="68"/>
      <c r="Y208" s="68"/>
      <c r="Z208" s="68"/>
      <c r="AA208" s="68"/>
      <c r="AB208" s="68"/>
      <c r="AC208" s="68"/>
      <c r="AD208" s="68"/>
      <c r="AE208" s="68"/>
      <c r="AF208" s="68"/>
      <c r="AG208" s="68"/>
      <c r="AH208" s="68"/>
      <c r="AI208" s="68"/>
    </row>
    <row r="209" spans="1:35" ht="12.75" customHeight="1" x14ac:dyDescent="0.2">
      <c r="A209" s="68"/>
      <c r="P209" s="68"/>
      <c r="Q209" s="68"/>
      <c r="R209" s="68"/>
      <c r="S209" s="68"/>
      <c r="T209" s="68"/>
      <c r="U209" s="68"/>
      <c r="V209" s="68"/>
      <c r="W209" s="68"/>
      <c r="X209" s="68"/>
      <c r="Y209" s="68"/>
      <c r="Z209" s="68"/>
      <c r="AA209" s="68"/>
      <c r="AB209" s="68"/>
      <c r="AC209" s="68"/>
      <c r="AD209" s="68"/>
      <c r="AE209" s="68"/>
      <c r="AF209" s="68"/>
      <c r="AG209" s="68"/>
      <c r="AH209" s="68"/>
      <c r="AI209" s="68"/>
    </row>
    <row r="210" spans="1:35" ht="12.75" customHeight="1" x14ac:dyDescent="0.2">
      <c r="A210" s="68"/>
      <c r="P210" s="68"/>
      <c r="Q210" s="68"/>
      <c r="R210" s="68"/>
      <c r="S210" s="68"/>
      <c r="T210" s="68"/>
      <c r="U210" s="68"/>
      <c r="V210" s="68"/>
      <c r="W210" s="68"/>
      <c r="X210" s="68"/>
      <c r="Y210" s="68"/>
      <c r="Z210" s="68"/>
      <c r="AA210" s="68"/>
      <c r="AB210" s="68"/>
      <c r="AC210" s="68"/>
      <c r="AD210" s="68"/>
      <c r="AE210" s="68"/>
      <c r="AF210" s="68"/>
      <c r="AG210" s="68"/>
      <c r="AH210" s="68"/>
      <c r="AI210" s="68"/>
    </row>
    <row r="211" spans="1:35" ht="12.75" customHeight="1" x14ac:dyDescent="0.2">
      <c r="A211" s="68"/>
      <c r="P211" s="68"/>
      <c r="Q211" s="68"/>
      <c r="R211" s="68"/>
      <c r="S211" s="68"/>
      <c r="T211" s="68"/>
      <c r="U211" s="68"/>
      <c r="V211" s="68"/>
      <c r="W211" s="68"/>
      <c r="X211" s="68"/>
      <c r="Y211" s="68"/>
      <c r="Z211" s="68"/>
      <c r="AA211" s="68"/>
      <c r="AB211" s="68"/>
      <c r="AC211" s="68"/>
      <c r="AD211" s="68"/>
      <c r="AE211" s="68"/>
      <c r="AF211" s="68"/>
      <c r="AG211" s="68"/>
      <c r="AH211" s="68"/>
      <c r="AI211" s="68"/>
    </row>
    <row r="212" spans="1:35" ht="12.75" customHeight="1" x14ac:dyDescent="0.2">
      <c r="A212" s="68"/>
      <c r="P212" s="68"/>
      <c r="Q212" s="68"/>
      <c r="R212" s="68"/>
      <c r="S212" s="68"/>
      <c r="T212" s="68"/>
      <c r="U212" s="68"/>
      <c r="V212" s="68"/>
      <c r="W212" s="68"/>
      <c r="X212" s="68"/>
      <c r="Y212" s="68"/>
      <c r="Z212" s="68"/>
      <c r="AA212" s="68"/>
      <c r="AB212" s="68"/>
      <c r="AC212" s="68"/>
      <c r="AD212" s="68"/>
      <c r="AE212" s="68"/>
      <c r="AF212" s="68"/>
      <c r="AG212" s="68"/>
      <c r="AH212" s="68"/>
      <c r="AI212" s="68"/>
    </row>
    <row r="213" spans="1:35" ht="12.75" customHeight="1" x14ac:dyDescent="0.2">
      <c r="A213" s="68"/>
      <c r="P213" s="68"/>
      <c r="Q213" s="68"/>
      <c r="R213" s="68"/>
      <c r="S213" s="68"/>
      <c r="T213" s="68"/>
      <c r="U213" s="68"/>
      <c r="V213" s="68"/>
      <c r="W213" s="68"/>
      <c r="X213" s="68"/>
      <c r="Y213" s="68"/>
      <c r="Z213" s="68"/>
      <c r="AA213" s="68"/>
      <c r="AB213" s="68"/>
      <c r="AC213" s="68"/>
      <c r="AD213" s="68"/>
      <c r="AE213" s="68"/>
      <c r="AF213" s="68"/>
      <c r="AG213" s="68"/>
      <c r="AH213" s="68"/>
      <c r="AI213" s="68"/>
    </row>
    <row r="214" spans="1:35" ht="12.75" customHeight="1" x14ac:dyDescent="0.2">
      <c r="A214" s="68"/>
      <c r="P214" s="68"/>
      <c r="Q214" s="68"/>
      <c r="R214" s="68"/>
      <c r="S214" s="68"/>
      <c r="T214" s="68"/>
      <c r="U214" s="68"/>
      <c r="V214" s="68"/>
      <c r="W214" s="68"/>
      <c r="X214" s="68"/>
      <c r="Y214" s="68"/>
      <c r="Z214" s="68"/>
      <c r="AA214" s="68"/>
      <c r="AB214" s="68"/>
      <c r="AC214" s="68"/>
      <c r="AD214" s="68"/>
      <c r="AE214" s="68"/>
      <c r="AF214" s="68"/>
      <c r="AG214" s="68"/>
      <c r="AH214" s="68"/>
      <c r="AI214" s="68"/>
    </row>
    <row r="215" spans="1:35" ht="12.75" customHeight="1" x14ac:dyDescent="0.2">
      <c r="A215" s="68"/>
      <c r="P215" s="68"/>
      <c r="Q215" s="68"/>
      <c r="R215" s="68"/>
      <c r="S215" s="68"/>
      <c r="T215" s="68"/>
      <c r="U215" s="68"/>
      <c r="V215" s="68"/>
      <c r="W215" s="68"/>
      <c r="X215" s="68"/>
      <c r="Y215" s="68"/>
      <c r="Z215" s="68"/>
      <c r="AA215" s="68"/>
      <c r="AB215" s="68"/>
      <c r="AC215" s="68"/>
      <c r="AD215" s="68"/>
      <c r="AE215" s="68"/>
      <c r="AF215" s="68"/>
      <c r="AG215" s="68"/>
      <c r="AH215" s="68"/>
      <c r="AI215" s="68"/>
    </row>
    <row r="216" spans="1:35" ht="12.75" customHeight="1" x14ac:dyDescent="0.2">
      <c r="A216" s="68"/>
      <c r="P216" s="68"/>
      <c r="Q216" s="68"/>
      <c r="R216" s="68"/>
      <c r="S216" s="68"/>
      <c r="T216" s="68"/>
      <c r="U216" s="68"/>
      <c r="V216" s="68"/>
      <c r="W216" s="68"/>
      <c r="X216" s="68"/>
      <c r="Y216" s="68"/>
      <c r="Z216" s="68"/>
      <c r="AA216" s="68"/>
      <c r="AB216" s="68"/>
      <c r="AC216" s="68"/>
      <c r="AD216" s="68"/>
      <c r="AE216" s="68"/>
      <c r="AF216" s="68"/>
      <c r="AG216" s="68"/>
      <c r="AH216" s="68"/>
      <c r="AI216" s="68"/>
    </row>
    <row r="217" spans="1:35" ht="12.75" customHeight="1" x14ac:dyDescent="0.2">
      <c r="A217" s="68"/>
      <c r="P217" s="68"/>
      <c r="Q217" s="68"/>
      <c r="R217" s="68"/>
      <c r="S217" s="68"/>
      <c r="T217" s="68"/>
      <c r="U217" s="68"/>
      <c r="V217" s="68"/>
      <c r="W217" s="68"/>
      <c r="X217" s="68"/>
      <c r="Y217" s="68"/>
      <c r="Z217" s="68"/>
      <c r="AA217" s="68"/>
      <c r="AB217" s="68"/>
      <c r="AC217" s="68"/>
      <c r="AD217" s="68"/>
      <c r="AE217" s="68"/>
      <c r="AF217" s="68"/>
      <c r="AG217" s="68"/>
      <c r="AH217" s="68"/>
      <c r="AI217" s="68"/>
    </row>
    <row r="218" spans="1:35" ht="12.75" customHeight="1" x14ac:dyDescent="0.2">
      <c r="A218" s="68"/>
      <c r="P218" s="68"/>
      <c r="Q218" s="68"/>
      <c r="R218" s="68"/>
      <c r="S218" s="68"/>
      <c r="T218" s="68"/>
      <c r="U218" s="68"/>
      <c r="V218" s="68"/>
      <c r="W218" s="68"/>
      <c r="X218" s="68"/>
      <c r="Y218" s="68"/>
      <c r="Z218" s="68"/>
      <c r="AA218" s="68"/>
      <c r="AB218" s="68"/>
      <c r="AC218" s="68"/>
      <c r="AD218" s="68"/>
      <c r="AE218" s="68"/>
      <c r="AF218" s="68"/>
      <c r="AG218" s="68"/>
      <c r="AH218" s="68"/>
      <c r="AI218" s="68"/>
    </row>
    <row r="219" spans="1:35" ht="12.75" customHeight="1" x14ac:dyDescent="0.2">
      <c r="A219" s="68"/>
      <c r="P219" s="68"/>
      <c r="Q219" s="68"/>
      <c r="R219" s="68"/>
      <c r="S219" s="68"/>
      <c r="T219" s="68"/>
      <c r="U219" s="68"/>
      <c r="V219" s="68"/>
      <c r="W219" s="68"/>
      <c r="X219" s="68"/>
      <c r="Y219" s="68"/>
      <c r="Z219" s="68"/>
      <c r="AA219" s="68"/>
      <c r="AB219" s="68"/>
      <c r="AC219" s="68"/>
      <c r="AD219" s="68"/>
      <c r="AE219" s="68"/>
      <c r="AF219" s="68"/>
      <c r="AG219" s="68"/>
      <c r="AH219" s="68"/>
      <c r="AI219" s="68"/>
    </row>
    <row r="220" spans="1:35" ht="12.75" customHeight="1" x14ac:dyDescent="0.2">
      <c r="A220" s="68"/>
      <c r="P220" s="68"/>
      <c r="Q220" s="68"/>
      <c r="R220" s="68"/>
      <c r="S220" s="68"/>
      <c r="T220" s="68"/>
      <c r="U220" s="68"/>
      <c r="V220" s="68"/>
      <c r="W220" s="68"/>
      <c r="X220" s="68"/>
      <c r="Y220" s="68"/>
      <c r="Z220" s="68"/>
      <c r="AA220" s="68"/>
      <c r="AB220" s="68"/>
      <c r="AC220" s="68"/>
      <c r="AD220" s="68"/>
      <c r="AE220" s="68"/>
      <c r="AF220" s="68"/>
      <c r="AG220" s="68"/>
      <c r="AH220" s="68"/>
      <c r="AI220" s="68"/>
    </row>
    <row r="221" spans="1:35" ht="12.75" customHeight="1" x14ac:dyDescent="0.2">
      <c r="A221" s="68"/>
      <c r="P221" s="68"/>
      <c r="Q221" s="68"/>
      <c r="R221" s="68"/>
      <c r="S221" s="68"/>
      <c r="T221" s="68"/>
      <c r="U221" s="68"/>
      <c r="V221" s="68"/>
      <c r="W221" s="68"/>
      <c r="X221" s="68"/>
      <c r="Y221" s="68"/>
      <c r="Z221" s="68"/>
      <c r="AA221" s="68"/>
      <c r="AB221" s="68"/>
      <c r="AC221" s="68"/>
      <c r="AD221" s="68"/>
      <c r="AE221" s="68"/>
      <c r="AF221" s="68"/>
      <c r="AG221" s="68"/>
      <c r="AH221" s="68"/>
      <c r="AI221" s="68"/>
    </row>
    <row r="222" spans="1:35" ht="12.75" customHeight="1" x14ac:dyDescent="0.2">
      <c r="A222" s="68"/>
      <c r="P222" s="68"/>
      <c r="Q222" s="68"/>
      <c r="R222" s="68"/>
      <c r="S222" s="68"/>
      <c r="T222" s="68"/>
      <c r="U222" s="68"/>
      <c r="V222" s="68"/>
      <c r="W222" s="68"/>
      <c r="X222" s="68"/>
      <c r="Y222" s="68"/>
      <c r="Z222" s="68"/>
      <c r="AA222" s="68"/>
      <c r="AB222" s="68"/>
      <c r="AC222" s="68"/>
      <c r="AD222" s="68"/>
      <c r="AE222" s="68"/>
      <c r="AF222" s="68"/>
      <c r="AG222" s="68"/>
      <c r="AH222" s="68"/>
      <c r="AI222" s="68"/>
    </row>
    <row r="223" spans="1:35" ht="12.75" customHeight="1" x14ac:dyDescent="0.2">
      <c r="A223" s="68"/>
      <c r="P223" s="68"/>
      <c r="Q223" s="68"/>
      <c r="R223" s="68"/>
      <c r="S223" s="68"/>
      <c r="T223" s="68"/>
      <c r="U223" s="68"/>
      <c r="V223" s="68"/>
      <c r="W223" s="68"/>
      <c r="X223" s="68"/>
      <c r="Y223" s="68"/>
      <c r="Z223" s="68"/>
      <c r="AA223" s="68"/>
      <c r="AB223" s="68"/>
      <c r="AC223" s="68"/>
      <c r="AD223" s="68"/>
      <c r="AE223" s="68"/>
      <c r="AF223" s="68"/>
      <c r="AG223" s="68"/>
      <c r="AH223" s="68"/>
      <c r="AI223" s="68"/>
    </row>
    <row r="224" spans="1:35" ht="12.75" customHeight="1" x14ac:dyDescent="0.2">
      <c r="A224" s="68"/>
      <c r="P224" s="68"/>
      <c r="Q224" s="68"/>
      <c r="R224" s="68"/>
      <c r="S224" s="68"/>
      <c r="T224" s="68"/>
      <c r="U224" s="68"/>
      <c r="V224" s="68"/>
      <c r="W224" s="68"/>
      <c r="X224" s="68"/>
      <c r="Y224" s="68"/>
      <c r="Z224" s="68"/>
      <c r="AA224" s="68"/>
      <c r="AB224" s="68"/>
      <c r="AC224" s="68"/>
      <c r="AD224" s="68"/>
      <c r="AE224" s="68"/>
      <c r="AF224" s="68"/>
      <c r="AG224" s="68"/>
      <c r="AH224" s="68"/>
      <c r="AI224" s="68"/>
    </row>
    <row r="225" spans="1:35" ht="12.75" customHeight="1" x14ac:dyDescent="0.2">
      <c r="A225" s="68"/>
      <c r="P225" s="68"/>
      <c r="Q225" s="68"/>
      <c r="R225" s="68"/>
      <c r="S225" s="68"/>
      <c r="T225" s="68"/>
      <c r="U225" s="68"/>
      <c r="V225" s="68"/>
      <c r="W225" s="68"/>
      <c r="X225" s="68"/>
      <c r="Y225" s="68"/>
      <c r="Z225" s="68"/>
      <c r="AA225" s="68"/>
      <c r="AB225" s="68"/>
      <c r="AC225" s="68"/>
      <c r="AD225" s="68"/>
      <c r="AE225" s="68"/>
      <c r="AF225" s="68"/>
      <c r="AG225" s="68"/>
      <c r="AH225" s="68"/>
      <c r="AI225" s="68"/>
    </row>
    <row r="226" spans="1:35" ht="12.75" customHeight="1" x14ac:dyDescent="0.2">
      <c r="A226" s="68"/>
      <c r="P226" s="68"/>
      <c r="Q226" s="68"/>
      <c r="R226" s="68"/>
      <c r="S226" s="68"/>
      <c r="T226" s="68"/>
      <c r="U226" s="68"/>
      <c r="V226" s="68"/>
      <c r="W226" s="68"/>
      <c r="X226" s="68"/>
      <c r="Y226" s="68"/>
      <c r="Z226" s="68"/>
      <c r="AA226" s="68"/>
      <c r="AB226" s="68"/>
      <c r="AC226" s="68"/>
      <c r="AD226" s="68"/>
      <c r="AE226" s="68"/>
      <c r="AF226" s="68"/>
      <c r="AG226" s="68"/>
      <c r="AH226" s="68"/>
      <c r="AI226" s="68"/>
    </row>
    <row r="227" spans="1:35" ht="12.75" customHeight="1" x14ac:dyDescent="0.2">
      <c r="A227" s="68"/>
      <c r="P227" s="68"/>
      <c r="Q227" s="68"/>
      <c r="R227" s="68"/>
      <c r="S227" s="68"/>
      <c r="T227" s="68"/>
      <c r="U227" s="68"/>
      <c r="V227" s="68"/>
      <c r="W227" s="68"/>
      <c r="X227" s="68"/>
      <c r="Y227" s="68"/>
      <c r="Z227" s="68"/>
      <c r="AA227" s="68"/>
      <c r="AB227" s="68"/>
      <c r="AC227" s="68"/>
      <c r="AD227" s="68"/>
      <c r="AE227" s="68"/>
      <c r="AF227" s="68"/>
      <c r="AG227" s="68"/>
      <c r="AH227" s="68"/>
      <c r="AI227" s="68"/>
    </row>
    <row r="228" spans="1:35" ht="12.75" customHeight="1" x14ac:dyDescent="0.2">
      <c r="A228" s="68"/>
      <c r="P228" s="68"/>
      <c r="Q228" s="68"/>
      <c r="R228" s="68"/>
      <c r="S228" s="68"/>
      <c r="T228" s="68"/>
      <c r="U228" s="68"/>
      <c r="V228" s="68"/>
      <c r="W228" s="68"/>
      <c r="X228" s="68"/>
      <c r="Y228" s="68"/>
      <c r="Z228" s="68"/>
      <c r="AA228" s="68"/>
      <c r="AB228" s="68"/>
      <c r="AC228" s="68"/>
      <c r="AD228" s="68"/>
      <c r="AE228" s="68"/>
      <c r="AF228" s="68"/>
      <c r="AG228" s="68"/>
      <c r="AH228" s="68"/>
      <c r="AI228" s="68"/>
    </row>
    <row r="229" spans="1:35" ht="12.75" customHeight="1" x14ac:dyDescent="0.2">
      <c r="A229" s="68"/>
      <c r="P229" s="68"/>
      <c r="Q229" s="68"/>
      <c r="R229" s="68"/>
      <c r="S229" s="68"/>
      <c r="T229" s="68"/>
      <c r="U229" s="68"/>
      <c r="V229" s="68"/>
      <c r="W229" s="68"/>
      <c r="X229" s="68"/>
      <c r="Y229" s="68"/>
      <c r="Z229" s="68"/>
      <c r="AA229" s="68"/>
      <c r="AB229" s="68"/>
      <c r="AC229" s="68"/>
      <c r="AD229" s="68"/>
      <c r="AE229" s="68"/>
      <c r="AF229" s="68"/>
      <c r="AG229" s="68"/>
      <c r="AH229" s="68"/>
      <c r="AI229" s="68"/>
    </row>
    <row r="230" spans="1:35" ht="12.75" customHeight="1" x14ac:dyDescent="0.2">
      <c r="A230" s="68"/>
      <c r="P230" s="68"/>
      <c r="Q230" s="68"/>
      <c r="R230" s="68"/>
      <c r="S230" s="68"/>
      <c r="T230" s="68"/>
      <c r="U230" s="68"/>
      <c r="V230" s="68"/>
      <c r="W230" s="68"/>
      <c r="X230" s="68"/>
      <c r="Y230" s="68"/>
      <c r="Z230" s="68"/>
      <c r="AA230" s="68"/>
      <c r="AB230" s="68"/>
      <c r="AC230" s="68"/>
      <c r="AD230" s="68"/>
      <c r="AE230" s="68"/>
      <c r="AF230" s="68"/>
      <c r="AG230" s="68"/>
      <c r="AH230" s="68"/>
      <c r="AI230" s="68"/>
    </row>
    <row r="231" spans="1:35" ht="12.75" customHeight="1" x14ac:dyDescent="0.2">
      <c r="A231" s="68"/>
      <c r="P231" s="68"/>
      <c r="Q231" s="68"/>
      <c r="R231" s="68"/>
      <c r="S231" s="68"/>
      <c r="T231" s="68"/>
      <c r="U231" s="68"/>
      <c r="V231" s="68"/>
      <c r="W231" s="68"/>
      <c r="X231" s="68"/>
      <c r="Y231" s="68"/>
      <c r="Z231" s="68"/>
      <c r="AA231" s="68"/>
      <c r="AB231" s="68"/>
      <c r="AC231" s="68"/>
      <c r="AD231" s="68"/>
      <c r="AE231" s="68"/>
      <c r="AF231" s="68"/>
      <c r="AG231" s="68"/>
      <c r="AH231" s="68"/>
      <c r="AI231" s="68"/>
    </row>
    <row r="232" spans="1:35" ht="12.75" customHeight="1" x14ac:dyDescent="0.2">
      <c r="A232" s="68"/>
      <c r="P232" s="68"/>
      <c r="Q232" s="68"/>
      <c r="R232" s="68"/>
      <c r="S232" s="68"/>
      <c r="T232" s="68"/>
      <c r="U232" s="68"/>
      <c r="V232" s="68"/>
      <c r="W232" s="68"/>
      <c r="X232" s="68"/>
      <c r="Y232" s="68"/>
      <c r="Z232" s="68"/>
      <c r="AA232" s="68"/>
      <c r="AB232" s="68"/>
      <c r="AC232" s="68"/>
      <c r="AD232" s="68"/>
      <c r="AE232" s="68"/>
      <c r="AF232" s="68"/>
      <c r="AG232" s="68"/>
      <c r="AH232" s="68"/>
      <c r="AI232" s="68"/>
    </row>
    <row r="233" spans="1:35" ht="12.75" customHeight="1" x14ac:dyDescent="0.2">
      <c r="A233" s="68"/>
      <c r="P233" s="68"/>
      <c r="Q233" s="68"/>
      <c r="R233" s="68"/>
      <c r="S233" s="68"/>
      <c r="T233" s="68"/>
      <c r="U233" s="68"/>
      <c r="V233" s="68"/>
      <c r="W233" s="68"/>
      <c r="X233" s="68"/>
      <c r="Y233" s="68"/>
      <c r="Z233" s="68"/>
      <c r="AA233" s="68"/>
      <c r="AB233" s="68"/>
      <c r="AC233" s="68"/>
      <c r="AD233" s="68"/>
      <c r="AE233" s="68"/>
      <c r="AF233" s="68"/>
      <c r="AG233" s="68"/>
      <c r="AH233" s="68"/>
      <c r="AI233" s="68"/>
    </row>
    <row r="234" spans="1:35" ht="12.75" customHeight="1" x14ac:dyDescent="0.2">
      <c r="A234" s="68"/>
      <c r="P234" s="68"/>
      <c r="Q234" s="68"/>
      <c r="R234" s="68"/>
      <c r="S234" s="68"/>
      <c r="T234" s="68"/>
      <c r="U234" s="68"/>
      <c r="V234" s="68"/>
      <c r="W234" s="68"/>
      <c r="X234" s="68"/>
      <c r="Y234" s="68"/>
      <c r="Z234" s="68"/>
      <c r="AA234" s="68"/>
      <c r="AB234" s="68"/>
      <c r="AC234" s="68"/>
      <c r="AD234" s="68"/>
      <c r="AE234" s="68"/>
      <c r="AF234" s="68"/>
      <c r="AG234" s="68"/>
      <c r="AH234" s="68"/>
      <c r="AI234" s="68"/>
    </row>
    <row r="235" spans="1:35" ht="12.75" customHeight="1" x14ac:dyDescent="0.2">
      <c r="A235" s="68"/>
      <c r="P235" s="68"/>
      <c r="Q235" s="68"/>
      <c r="R235" s="68"/>
      <c r="S235" s="68"/>
      <c r="T235" s="68"/>
      <c r="U235" s="68"/>
      <c r="V235" s="68"/>
      <c r="W235" s="68"/>
      <c r="X235" s="68"/>
      <c r="Y235" s="68"/>
      <c r="Z235" s="68"/>
      <c r="AA235" s="68"/>
      <c r="AB235" s="68"/>
      <c r="AC235" s="68"/>
      <c r="AD235" s="68"/>
      <c r="AE235" s="68"/>
      <c r="AF235" s="68"/>
      <c r="AG235" s="68"/>
      <c r="AH235" s="68"/>
      <c r="AI235" s="68"/>
    </row>
    <row r="236" spans="1:35" ht="12.75" customHeight="1" x14ac:dyDescent="0.2">
      <c r="A236" s="68"/>
      <c r="P236" s="68"/>
      <c r="Q236" s="68"/>
      <c r="R236" s="68"/>
      <c r="S236" s="68"/>
      <c r="T236" s="68"/>
      <c r="U236" s="68"/>
      <c r="V236" s="68"/>
      <c r="W236" s="68"/>
      <c r="X236" s="68"/>
      <c r="Y236" s="68"/>
      <c r="Z236" s="68"/>
      <c r="AA236" s="68"/>
      <c r="AB236" s="68"/>
      <c r="AC236" s="68"/>
      <c r="AD236" s="68"/>
      <c r="AE236" s="68"/>
      <c r="AF236" s="68"/>
      <c r="AG236" s="68"/>
      <c r="AH236" s="68"/>
      <c r="AI236" s="68"/>
    </row>
    <row r="237" spans="1:35" ht="12.75" customHeight="1" x14ac:dyDescent="0.2">
      <c r="A237" s="68"/>
      <c r="P237" s="68"/>
      <c r="Q237" s="68"/>
      <c r="R237" s="68"/>
      <c r="S237" s="68"/>
      <c r="T237" s="68"/>
      <c r="U237" s="68"/>
      <c r="V237" s="68"/>
      <c r="W237" s="68"/>
      <c r="X237" s="68"/>
      <c r="Y237" s="68"/>
      <c r="Z237" s="68"/>
      <c r="AA237" s="68"/>
      <c r="AB237" s="68"/>
      <c r="AC237" s="68"/>
      <c r="AD237" s="68"/>
      <c r="AE237" s="68"/>
      <c r="AF237" s="68"/>
      <c r="AG237" s="68"/>
      <c r="AH237" s="68"/>
      <c r="AI237" s="68"/>
    </row>
    <row r="238" spans="1:35" ht="12.75" customHeight="1" x14ac:dyDescent="0.2">
      <c r="A238" s="68"/>
      <c r="P238" s="68"/>
      <c r="Q238" s="68"/>
      <c r="R238" s="68"/>
      <c r="S238" s="68"/>
      <c r="T238" s="68"/>
      <c r="U238" s="68"/>
      <c r="V238" s="68"/>
      <c r="W238" s="68"/>
      <c r="X238" s="68"/>
      <c r="Y238" s="68"/>
      <c r="Z238" s="68"/>
      <c r="AA238" s="68"/>
      <c r="AB238" s="68"/>
      <c r="AC238" s="68"/>
      <c r="AD238" s="68"/>
      <c r="AE238" s="68"/>
      <c r="AF238" s="68"/>
      <c r="AG238" s="68"/>
      <c r="AH238" s="68"/>
      <c r="AI238" s="68"/>
    </row>
    <row r="239" spans="1:35" ht="12.75" customHeight="1" x14ac:dyDescent="0.2">
      <c r="A239" s="68"/>
      <c r="P239" s="68"/>
      <c r="Q239" s="68"/>
      <c r="R239" s="68"/>
      <c r="S239" s="68"/>
      <c r="T239" s="68"/>
      <c r="U239" s="68"/>
      <c r="V239" s="68"/>
      <c r="W239" s="68"/>
      <c r="X239" s="68"/>
      <c r="Y239" s="68"/>
      <c r="Z239" s="68"/>
      <c r="AA239" s="68"/>
      <c r="AB239" s="68"/>
      <c r="AC239" s="68"/>
      <c r="AD239" s="68"/>
      <c r="AE239" s="68"/>
      <c r="AF239" s="68"/>
      <c r="AG239" s="68"/>
      <c r="AH239" s="68"/>
      <c r="AI239" s="68"/>
    </row>
    <row r="240" spans="1:35" ht="12.75" customHeight="1" x14ac:dyDescent="0.2">
      <c r="A240" s="68"/>
      <c r="P240" s="68"/>
      <c r="Q240" s="68"/>
      <c r="R240" s="68"/>
      <c r="S240" s="68"/>
      <c r="T240" s="68"/>
      <c r="U240" s="68"/>
      <c r="V240" s="68"/>
      <c r="W240" s="68"/>
      <c r="X240" s="68"/>
      <c r="Y240" s="68"/>
      <c r="Z240" s="68"/>
      <c r="AA240" s="68"/>
      <c r="AB240" s="68"/>
      <c r="AC240" s="68"/>
      <c r="AD240" s="68"/>
      <c r="AE240" s="68"/>
      <c r="AF240" s="68"/>
      <c r="AG240" s="68"/>
      <c r="AH240" s="68"/>
      <c r="AI240" s="68"/>
    </row>
    <row r="241" spans="1:35" ht="12.75" customHeight="1" x14ac:dyDescent="0.2">
      <c r="A241" s="68"/>
      <c r="P241" s="68"/>
      <c r="Q241" s="68"/>
      <c r="R241" s="68"/>
      <c r="S241" s="68"/>
      <c r="T241" s="68"/>
      <c r="U241" s="68"/>
      <c r="V241" s="68"/>
      <c r="W241" s="68"/>
      <c r="X241" s="68"/>
      <c r="Y241" s="68"/>
      <c r="Z241" s="68"/>
      <c r="AA241" s="68"/>
      <c r="AB241" s="68"/>
      <c r="AC241" s="68"/>
      <c r="AD241" s="68"/>
      <c r="AE241" s="68"/>
      <c r="AF241" s="68"/>
      <c r="AG241" s="68"/>
      <c r="AH241" s="68"/>
      <c r="AI241" s="68"/>
    </row>
    <row r="242" spans="1:35" ht="12.75" customHeight="1" x14ac:dyDescent="0.2">
      <c r="A242" s="68"/>
      <c r="P242" s="68"/>
      <c r="Q242" s="68"/>
      <c r="R242" s="68"/>
      <c r="S242" s="68"/>
      <c r="T242" s="68"/>
      <c r="U242" s="68"/>
      <c r="V242" s="68"/>
      <c r="W242" s="68"/>
      <c r="X242" s="68"/>
      <c r="Y242" s="68"/>
      <c r="Z242" s="68"/>
      <c r="AA242" s="68"/>
      <c r="AB242" s="68"/>
      <c r="AC242" s="68"/>
      <c r="AD242" s="68"/>
      <c r="AE242" s="68"/>
      <c r="AF242" s="68"/>
      <c r="AG242" s="68"/>
      <c r="AH242" s="68"/>
      <c r="AI242" s="68"/>
    </row>
    <row r="243" spans="1:35" ht="12.75" customHeight="1" x14ac:dyDescent="0.2">
      <c r="A243" s="68"/>
      <c r="P243" s="68"/>
      <c r="Q243" s="68"/>
      <c r="R243" s="68"/>
      <c r="S243" s="68"/>
      <c r="T243" s="68"/>
      <c r="U243" s="68"/>
      <c r="V243" s="68"/>
      <c r="W243" s="68"/>
      <c r="X243" s="68"/>
      <c r="Y243" s="68"/>
      <c r="Z243" s="68"/>
      <c r="AA243" s="68"/>
      <c r="AB243" s="68"/>
      <c r="AC243" s="68"/>
      <c r="AD243" s="68"/>
      <c r="AE243" s="68"/>
      <c r="AF243" s="68"/>
      <c r="AG243" s="68"/>
      <c r="AH243" s="68"/>
      <c r="AI243" s="68"/>
    </row>
    <row r="244" spans="1:35" ht="12.75" customHeight="1" x14ac:dyDescent="0.2">
      <c r="A244" s="68"/>
      <c r="P244" s="68"/>
      <c r="Q244" s="68"/>
      <c r="R244" s="68"/>
      <c r="S244" s="68"/>
      <c r="T244" s="68"/>
      <c r="U244" s="68"/>
      <c r="V244" s="68"/>
      <c r="W244" s="68"/>
      <c r="X244" s="68"/>
      <c r="Y244" s="68"/>
      <c r="Z244" s="68"/>
      <c r="AA244" s="68"/>
      <c r="AB244" s="68"/>
      <c r="AC244" s="68"/>
      <c r="AD244" s="68"/>
      <c r="AE244" s="68"/>
      <c r="AF244" s="68"/>
      <c r="AG244" s="68"/>
      <c r="AH244" s="68"/>
      <c r="AI244" s="68"/>
    </row>
    <row r="245" spans="1:35" ht="12.75" customHeight="1" x14ac:dyDescent="0.2">
      <c r="A245" s="68"/>
      <c r="P245" s="68"/>
      <c r="Q245" s="68"/>
      <c r="R245" s="68"/>
      <c r="S245" s="68"/>
      <c r="T245" s="68"/>
      <c r="U245" s="68"/>
      <c r="V245" s="68"/>
      <c r="W245" s="68"/>
      <c r="X245" s="68"/>
      <c r="Y245" s="68"/>
      <c r="Z245" s="68"/>
      <c r="AA245" s="68"/>
      <c r="AB245" s="68"/>
      <c r="AC245" s="68"/>
      <c r="AD245" s="68"/>
      <c r="AE245" s="68"/>
      <c r="AF245" s="68"/>
      <c r="AG245" s="68"/>
      <c r="AH245" s="68"/>
      <c r="AI245" s="68"/>
    </row>
    <row r="246" spans="1:35" ht="12.75" customHeight="1" x14ac:dyDescent="0.2">
      <c r="A246" s="68"/>
      <c r="P246" s="68"/>
      <c r="Q246" s="68"/>
      <c r="R246" s="68"/>
      <c r="S246" s="68"/>
      <c r="T246" s="68"/>
      <c r="U246" s="68"/>
      <c r="V246" s="68"/>
      <c r="W246" s="68"/>
      <c r="X246" s="68"/>
      <c r="Y246" s="68"/>
      <c r="Z246" s="68"/>
      <c r="AA246" s="68"/>
      <c r="AB246" s="68"/>
      <c r="AC246" s="68"/>
      <c r="AD246" s="68"/>
      <c r="AE246" s="68"/>
      <c r="AF246" s="68"/>
      <c r="AG246" s="68"/>
      <c r="AH246" s="68"/>
      <c r="AI246" s="68"/>
    </row>
    <row r="247" spans="1:35" ht="12.75" customHeight="1" x14ac:dyDescent="0.2">
      <c r="A247" s="68"/>
      <c r="P247" s="68"/>
      <c r="Q247" s="68"/>
      <c r="R247" s="68"/>
      <c r="S247" s="68"/>
      <c r="T247" s="68"/>
      <c r="U247" s="68"/>
      <c r="V247" s="68"/>
      <c r="W247" s="68"/>
      <c r="X247" s="68"/>
      <c r="Y247" s="68"/>
      <c r="Z247" s="68"/>
      <c r="AA247" s="68"/>
      <c r="AB247" s="68"/>
      <c r="AC247" s="68"/>
      <c r="AD247" s="68"/>
      <c r="AE247" s="68"/>
      <c r="AF247" s="68"/>
      <c r="AG247" s="68"/>
      <c r="AH247" s="68"/>
      <c r="AI247" s="68"/>
    </row>
    <row r="248" spans="1:35" ht="12.75" customHeight="1" x14ac:dyDescent="0.2">
      <c r="A248" s="68"/>
      <c r="P248" s="68"/>
      <c r="Q248" s="68"/>
      <c r="R248" s="68"/>
      <c r="S248" s="68"/>
      <c r="T248" s="68"/>
      <c r="U248" s="68"/>
      <c r="V248" s="68"/>
      <c r="W248" s="68"/>
      <c r="X248" s="68"/>
      <c r="Y248" s="68"/>
      <c r="Z248" s="68"/>
      <c r="AA248" s="68"/>
      <c r="AB248" s="68"/>
      <c r="AC248" s="68"/>
      <c r="AD248" s="68"/>
      <c r="AE248" s="68"/>
      <c r="AF248" s="68"/>
      <c r="AG248" s="68"/>
      <c r="AH248" s="68"/>
      <c r="AI248" s="68"/>
    </row>
    <row r="249" spans="1:35" ht="12.75" customHeight="1" x14ac:dyDescent="0.2">
      <c r="A249" s="68"/>
      <c r="P249" s="68"/>
      <c r="Q249" s="68"/>
      <c r="R249" s="68"/>
      <c r="S249" s="68"/>
      <c r="T249" s="68"/>
      <c r="U249" s="68"/>
      <c r="V249" s="68"/>
      <c r="W249" s="68"/>
      <c r="X249" s="68"/>
      <c r="Y249" s="68"/>
      <c r="Z249" s="68"/>
      <c r="AA249" s="68"/>
      <c r="AB249" s="68"/>
      <c r="AC249" s="68"/>
      <c r="AD249" s="68"/>
      <c r="AE249" s="68"/>
      <c r="AF249" s="68"/>
      <c r="AG249" s="68"/>
      <c r="AH249" s="68"/>
      <c r="AI249" s="68"/>
    </row>
    <row r="250" spans="1:35" ht="12.75" customHeight="1" x14ac:dyDescent="0.2">
      <c r="A250" s="68"/>
      <c r="P250" s="68"/>
      <c r="Q250" s="68"/>
      <c r="R250" s="68"/>
      <c r="S250" s="68"/>
      <c r="T250" s="68"/>
      <c r="U250" s="68"/>
      <c r="V250" s="68"/>
      <c r="W250" s="68"/>
      <c r="X250" s="68"/>
      <c r="Y250" s="68"/>
      <c r="Z250" s="68"/>
      <c r="AA250" s="68"/>
      <c r="AB250" s="68"/>
      <c r="AC250" s="68"/>
      <c r="AD250" s="68"/>
      <c r="AE250" s="68"/>
      <c r="AF250" s="68"/>
      <c r="AG250" s="68"/>
      <c r="AH250" s="68"/>
      <c r="AI250" s="68"/>
    </row>
    <row r="251" spans="1:35" ht="12.75" customHeight="1" x14ac:dyDescent="0.2">
      <c r="A251" s="68"/>
      <c r="P251" s="68"/>
      <c r="Q251" s="68"/>
      <c r="R251" s="68"/>
      <c r="S251" s="68"/>
      <c r="T251" s="68"/>
      <c r="U251" s="68"/>
      <c r="V251" s="68"/>
      <c r="W251" s="68"/>
      <c r="X251" s="68"/>
      <c r="Y251" s="68"/>
      <c r="Z251" s="68"/>
      <c r="AA251" s="68"/>
      <c r="AB251" s="68"/>
      <c r="AC251" s="68"/>
      <c r="AD251" s="68"/>
      <c r="AE251" s="68"/>
      <c r="AF251" s="68"/>
      <c r="AG251" s="68"/>
      <c r="AH251" s="68"/>
      <c r="AI251" s="68"/>
    </row>
    <row r="252" spans="1:35" ht="12.75" customHeight="1" x14ac:dyDescent="0.2">
      <c r="A252" s="68"/>
      <c r="P252" s="68"/>
      <c r="Q252" s="68"/>
      <c r="R252" s="68"/>
      <c r="S252" s="68"/>
      <c r="T252" s="68"/>
      <c r="U252" s="68"/>
      <c r="V252" s="68"/>
      <c r="W252" s="68"/>
      <c r="X252" s="68"/>
      <c r="Y252" s="68"/>
      <c r="Z252" s="68"/>
      <c r="AA252" s="68"/>
      <c r="AB252" s="68"/>
      <c r="AC252" s="68"/>
      <c r="AD252" s="68"/>
      <c r="AE252" s="68"/>
      <c r="AF252" s="68"/>
      <c r="AG252" s="68"/>
      <c r="AH252" s="68"/>
      <c r="AI252" s="68"/>
    </row>
    <row r="253" spans="1:35" ht="12.75" customHeight="1" x14ac:dyDescent="0.2">
      <c r="A253" s="68"/>
      <c r="P253" s="68"/>
      <c r="Q253" s="68"/>
      <c r="R253" s="68"/>
      <c r="S253" s="68"/>
      <c r="T253" s="68"/>
      <c r="U253" s="68"/>
      <c r="V253" s="68"/>
      <c r="W253" s="68"/>
      <c r="X253" s="68"/>
      <c r="Y253" s="68"/>
      <c r="Z253" s="68"/>
      <c r="AA253" s="68"/>
      <c r="AB253" s="68"/>
      <c r="AC253" s="68"/>
      <c r="AD253" s="68"/>
      <c r="AE253" s="68"/>
      <c r="AF253" s="68"/>
      <c r="AG253" s="68"/>
      <c r="AH253" s="68"/>
      <c r="AI253" s="68"/>
    </row>
    <row r="254" spans="1:35" ht="12.75" customHeight="1" x14ac:dyDescent="0.2">
      <c r="A254" s="68"/>
      <c r="P254" s="68"/>
      <c r="Q254" s="68"/>
      <c r="R254" s="68"/>
      <c r="S254" s="68"/>
      <c r="T254" s="68"/>
      <c r="U254" s="68"/>
      <c r="V254" s="68"/>
      <c r="W254" s="68"/>
      <c r="X254" s="68"/>
      <c r="Y254" s="68"/>
      <c r="Z254" s="68"/>
      <c r="AA254" s="68"/>
      <c r="AB254" s="68"/>
      <c r="AC254" s="68"/>
      <c r="AD254" s="68"/>
      <c r="AE254" s="68"/>
      <c r="AF254" s="68"/>
      <c r="AG254" s="68"/>
      <c r="AH254" s="68"/>
      <c r="AI254" s="68"/>
    </row>
    <row r="255" spans="1:35" ht="12.75" customHeight="1" x14ac:dyDescent="0.2">
      <c r="A255" s="68"/>
      <c r="P255" s="68"/>
      <c r="Q255" s="68"/>
      <c r="R255" s="68"/>
      <c r="S255" s="68"/>
      <c r="T255" s="68"/>
      <c r="U255" s="68"/>
      <c r="V255" s="68"/>
      <c r="W255" s="68"/>
      <c r="X255" s="68"/>
      <c r="Y255" s="68"/>
      <c r="Z255" s="68"/>
      <c r="AA255" s="68"/>
      <c r="AB255" s="68"/>
      <c r="AC255" s="68"/>
      <c r="AD255" s="68"/>
      <c r="AE255" s="68"/>
      <c r="AF255" s="68"/>
      <c r="AG255" s="68"/>
      <c r="AH255" s="68"/>
      <c r="AI255" s="68"/>
    </row>
    <row r="256" spans="1:35" ht="12.75" customHeight="1" x14ac:dyDescent="0.2">
      <c r="A256" s="68"/>
      <c r="P256" s="68"/>
      <c r="Q256" s="68"/>
      <c r="R256" s="68"/>
      <c r="S256" s="68"/>
      <c r="T256" s="68"/>
      <c r="U256" s="68"/>
      <c r="V256" s="68"/>
      <c r="W256" s="68"/>
      <c r="X256" s="68"/>
      <c r="Y256" s="68"/>
      <c r="Z256" s="68"/>
      <c r="AA256" s="68"/>
      <c r="AB256" s="68"/>
      <c r="AC256" s="68"/>
      <c r="AD256" s="68"/>
      <c r="AE256" s="68"/>
      <c r="AF256" s="68"/>
      <c r="AG256" s="68"/>
      <c r="AH256" s="68"/>
      <c r="AI256" s="68"/>
    </row>
    <row r="257" spans="1:35" ht="12.75" customHeight="1" x14ac:dyDescent="0.2">
      <c r="A257" s="68"/>
      <c r="P257" s="68"/>
      <c r="Q257" s="68"/>
      <c r="R257" s="68"/>
      <c r="S257" s="68"/>
      <c r="T257" s="68"/>
      <c r="U257" s="68"/>
      <c r="V257" s="68"/>
      <c r="W257" s="68"/>
      <c r="X257" s="68"/>
      <c r="Y257" s="68"/>
      <c r="Z257" s="68"/>
      <c r="AA257" s="68"/>
      <c r="AB257" s="68"/>
      <c r="AC257" s="68"/>
      <c r="AD257" s="68"/>
      <c r="AE257" s="68"/>
      <c r="AF257" s="68"/>
      <c r="AG257" s="68"/>
      <c r="AH257" s="68"/>
      <c r="AI257" s="68"/>
    </row>
    <row r="258" spans="1:35" ht="12.75" customHeight="1" x14ac:dyDescent="0.2">
      <c r="A258" s="68"/>
      <c r="P258" s="68"/>
      <c r="Q258" s="68"/>
      <c r="R258" s="68"/>
      <c r="S258" s="68"/>
      <c r="T258" s="68"/>
      <c r="U258" s="68"/>
      <c r="V258" s="68"/>
      <c r="W258" s="68"/>
      <c r="X258" s="68"/>
      <c r="Y258" s="68"/>
      <c r="Z258" s="68"/>
      <c r="AA258" s="68"/>
      <c r="AB258" s="68"/>
      <c r="AC258" s="68"/>
      <c r="AD258" s="68"/>
      <c r="AE258" s="68"/>
      <c r="AF258" s="68"/>
      <c r="AG258" s="68"/>
      <c r="AH258" s="68"/>
      <c r="AI258" s="68"/>
    </row>
    <row r="259" spans="1:35" ht="12.75" customHeight="1" x14ac:dyDescent="0.2">
      <c r="A259" s="68"/>
      <c r="P259" s="68"/>
      <c r="Q259" s="68"/>
      <c r="R259" s="68"/>
      <c r="S259" s="68"/>
      <c r="T259" s="68"/>
      <c r="U259" s="68"/>
      <c r="V259" s="68"/>
      <c r="W259" s="68"/>
      <c r="X259" s="68"/>
      <c r="Y259" s="68"/>
      <c r="Z259" s="68"/>
      <c r="AA259" s="68"/>
      <c r="AB259" s="68"/>
      <c r="AC259" s="68"/>
      <c r="AD259" s="68"/>
      <c r="AE259" s="68"/>
      <c r="AF259" s="68"/>
      <c r="AG259" s="68"/>
      <c r="AH259" s="68"/>
      <c r="AI259" s="68"/>
    </row>
    <row r="260" spans="1:35" ht="12.75" customHeight="1" x14ac:dyDescent="0.2">
      <c r="A260" s="68"/>
      <c r="P260" s="68"/>
      <c r="Q260" s="68"/>
      <c r="R260" s="68"/>
      <c r="S260" s="68"/>
      <c r="T260" s="68"/>
      <c r="U260" s="68"/>
      <c r="V260" s="68"/>
      <c r="W260" s="68"/>
      <c r="X260" s="68"/>
      <c r="Y260" s="68"/>
      <c r="Z260" s="68"/>
      <c r="AA260" s="68"/>
      <c r="AB260" s="68"/>
      <c r="AC260" s="68"/>
      <c r="AD260" s="68"/>
      <c r="AE260" s="68"/>
      <c r="AF260" s="68"/>
      <c r="AG260" s="68"/>
      <c r="AH260" s="68"/>
      <c r="AI260" s="68"/>
    </row>
    <row r="261" spans="1:35" ht="12.75" customHeight="1" x14ac:dyDescent="0.2">
      <c r="A261" s="68"/>
      <c r="P261" s="68"/>
      <c r="Q261" s="68"/>
      <c r="R261" s="68"/>
      <c r="S261" s="68"/>
      <c r="T261" s="68"/>
      <c r="U261" s="68"/>
      <c r="V261" s="68"/>
      <c r="W261" s="68"/>
      <c r="X261" s="68"/>
      <c r="Y261" s="68"/>
      <c r="Z261" s="68"/>
      <c r="AA261" s="68"/>
      <c r="AB261" s="68"/>
      <c r="AC261" s="68"/>
      <c r="AD261" s="68"/>
      <c r="AE261" s="68"/>
      <c r="AF261" s="68"/>
      <c r="AG261" s="68"/>
      <c r="AH261" s="68"/>
      <c r="AI261" s="68"/>
    </row>
    <row r="262" spans="1:35" ht="12.75" customHeight="1" x14ac:dyDescent="0.2">
      <c r="A262" s="68"/>
      <c r="P262" s="68"/>
      <c r="Q262" s="68"/>
      <c r="R262" s="68"/>
      <c r="S262" s="68"/>
      <c r="T262" s="68"/>
      <c r="U262" s="68"/>
      <c r="V262" s="68"/>
      <c r="W262" s="68"/>
      <c r="X262" s="68"/>
      <c r="Y262" s="68"/>
      <c r="Z262" s="68"/>
      <c r="AA262" s="68"/>
      <c r="AB262" s="68"/>
      <c r="AC262" s="68"/>
      <c r="AD262" s="68"/>
      <c r="AE262" s="68"/>
      <c r="AF262" s="68"/>
      <c r="AG262" s="68"/>
      <c r="AH262" s="68"/>
      <c r="AI262" s="68"/>
    </row>
    <row r="263" spans="1:35" ht="12.75" customHeight="1" x14ac:dyDescent="0.2">
      <c r="A263" s="68"/>
      <c r="P263" s="68"/>
      <c r="Q263" s="68"/>
      <c r="R263" s="68"/>
      <c r="S263" s="68"/>
      <c r="T263" s="68"/>
      <c r="U263" s="68"/>
      <c r="V263" s="68"/>
      <c r="W263" s="68"/>
      <c r="X263" s="68"/>
      <c r="Y263" s="68"/>
      <c r="Z263" s="68"/>
      <c r="AA263" s="68"/>
      <c r="AB263" s="68"/>
      <c r="AC263" s="68"/>
      <c r="AD263" s="68"/>
      <c r="AE263" s="68"/>
      <c r="AF263" s="68"/>
      <c r="AG263" s="68"/>
      <c r="AH263" s="68"/>
      <c r="AI263" s="68"/>
    </row>
    <row r="264" spans="1:35" ht="12.75" customHeight="1" x14ac:dyDescent="0.2">
      <c r="A264" s="68"/>
      <c r="P264" s="68"/>
      <c r="Q264" s="68"/>
      <c r="R264" s="68"/>
      <c r="S264" s="68"/>
      <c r="T264" s="68"/>
      <c r="U264" s="68"/>
      <c r="V264" s="68"/>
      <c r="W264" s="68"/>
      <c r="X264" s="68"/>
      <c r="Y264" s="68"/>
      <c r="Z264" s="68"/>
      <c r="AA264" s="68"/>
      <c r="AB264" s="68"/>
      <c r="AC264" s="68"/>
      <c r="AD264" s="68"/>
      <c r="AE264" s="68"/>
      <c r="AF264" s="68"/>
      <c r="AG264" s="68"/>
      <c r="AH264" s="68"/>
      <c r="AI264" s="68"/>
    </row>
    <row r="265" spans="1:35" ht="12.75" customHeight="1" x14ac:dyDescent="0.2">
      <c r="A265" s="68"/>
      <c r="P265" s="68"/>
      <c r="Q265" s="68"/>
      <c r="R265" s="68"/>
      <c r="S265" s="68"/>
      <c r="T265" s="68"/>
      <c r="U265" s="68"/>
      <c r="V265" s="68"/>
      <c r="W265" s="68"/>
      <c r="X265" s="68"/>
      <c r="Y265" s="68"/>
      <c r="Z265" s="68"/>
      <c r="AA265" s="68"/>
      <c r="AB265" s="68"/>
      <c r="AC265" s="68"/>
      <c r="AD265" s="68"/>
      <c r="AE265" s="68"/>
      <c r="AF265" s="68"/>
      <c r="AG265" s="68"/>
      <c r="AH265" s="68"/>
      <c r="AI265" s="68"/>
    </row>
    <row r="266" spans="1:35" ht="12.75" customHeight="1" x14ac:dyDescent="0.2">
      <c r="A266" s="68"/>
      <c r="P266" s="68"/>
      <c r="Q266" s="68"/>
      <c r="R266" s="68"/>
      <c r="S266" s="68"/>
      <c r="T266" s="68"/>
      <c r="U266" s="68"/>
      <c r="V266" s="68"/>
      <c r="W266" s="68"/>
      <c r="X266" s="68"/>
      <c r="Y266" s="68"/>
      <c r="Z266" s="68"/>
      <c r="AA266" s="68"/>
      <c r="AB266" s="68"/>
      <c r="AC266" s="68"/>
      <c r="AD266" s="68"/>
      <c r="AE266" s="68"/>
      <c r="AF266" s="68"/>
      <c r="AG266" s="68"/>
      <c r="AH266" s="68"/>
      <c r="AI266" s="68"/>
    </row>
    <row r="267" spans="1:35" ht="12.75" customHeight="1" x14ac:dyDescent="0.2">
      <c r="A267" s="68"/>
      <c r="P267" s="68"/>
      <c r="Q267" s="68"/>
      <c r="R267" s="68"/>
      <c r="S267" s="68"/>
      <c r="T267" s="68"/>
      <c r="U267" s="68"/>
      <c r="V267" s="68"/>
      <c r="W267" s="68"/>
      <c r="X267" s="68"/>
      <c r="Y267" s="68"/>
      <c r="Z267" s="68"/>
      <c r="AA267" s="68"/>
      <c r="AB267" s="68"/>
      <c r="AC267" s="68"/>
      <c r="AD267" s="68"/>
      <c r="AE267" s="68"/>
      <c r="AF267" s="68"/>
      <c r="AG267" s="68"/>
      <c r="AH267" s="68"/>
      <c r="AI267" s="68"/>
    </row>
    <row r="268" spans="1:35" ht="12.75" customHeight="1" x14ac:dyDescent="0.2">
      <c r="A268" s="68"/>
      <c r="P268" s="68"/>
      <c r="Q268" s="68"/>
      <c r="R268" s="68"/>
      <c r="S268" s="68"/>
      <c r="T268" s="68"/>
      <c r="U268" s="68"/>
      <c r="V268" s="68"/>
      <c r="W268" s="68"/>
      <c r="X268" s="68"/>
      <c r="Y268" s="68"/>
      <c r="Z268" s="68"/>
      <c r="AA268" s="68"/>
      <c r="AB268" s="68"/>
      <c r="AC268" s="68"/>
      <c r="AD268" s="68"/>
      <c r="AE268" s="68"/>
      <c r="AF268" s="68"/>
      <c r="AG268" s="68"/>
      <c r="AH268" s="68"/>
      <c r="AI268" s="68"/>
    </row>
    <row r="269" spans="1:35" ht="12.75" customHeight="1" x14ac:dyDescent="0.2">
      <c r="A269" s="68"/>
      <c r="P269" s="68"/>
      <c r="Q269" s="68"/>
      <c r="R269" s="68"/>
      <c r="S269" s="68"/>
      <c r="T269" s="68"/>
      <c r="U269" s="68"/>
      <c r="V269" s="68"/>
      <c r="W269" s="68"/>
      <c r="X269" s="68"/>
      <c r="Y269" s="68"/>
      <c r="Z269" s="68"/>
      <c r="AA269" s="68"/>
      <c r="AB269" s="68"/>
      <c r="AC269" s="68"/>
      <c r="AD269" s="68"/>
      <c r="AE269" s="68"/>
      <c r="AF269" s="68"/>
      <c r="AG269" s="68"/>
      <c r="AH269" s="68"/>
      <c r="AI269" s="68"/>
    </row>
    <row r="270" spans="1:35" ht="12.75" customHeight="1" x14ac:dyDescent="0.2">
      <c r="A270" s="68"/>
      <c r="P270" s="68"/>
      <c r="Q270" s="68"/>
      <c r="R270" s="68"/>
      <c r="S270" s="68"/>
      <c r="T270" s="68"/>
      <c r="U270" s="68"/>
      <c r="V270" s="68"/>
      <c r="W270" s="68"/>
      <c r="X270" s="68"/>
      <c r="Y270" s="68"/>
      <c r="Z270" s="68"/>
      <c r="AA270" s="68"/>
      <c r="AB270" s="68"/>
      <c r="AC270" s="68"/>
      <c r="AD270" s="68"/>
      <c r="AE270" s="68"/>
      <c r="AF270" s="68"/>
      <c r="AG270" s="68"/>
      <c r="AH270" s="68"/>
      <c r="AI270" s="68"/>
    </row>
    <row r="271" spans="1:35" ht="12.75" customHeight="1" x14ac:dyDescent="0.2">
      <c r="A271" s="68"/>
      <c r="P271" s="68"/>
      <c r="Q271" s="68"/>
      <c r="R271" s="68"/>
      <c r="S271" s="68"/>
      <c r="T271" s="68"/>
      <c r="U271" s="68"/>
      <c r="V271" s="68"/>
      <c r="W271" s="68"/>
      <c r="X271" s="68"/>
      <c r="Y271" s="68"/>
      <c r="Z271" s="68"/>
      <c r="AA271" s="68"/>
      <c r="AB271" s="68"/>
      <c r="AC271" s="68"/>
      <c r="AD271" s="68"/>
      <c r="AE271" s="68"/>
      <c r="AF271" s="68"/>
      <c r="AG271" s="68"/>
      <c r="AH271" s="68"/>
      <c r="AI271" s="68"/>
    </row>
    <row r="272" spans="1:35" ht="12.75" customHeight="1" x14ac:dyDescent="0.2">
      <c r="A272" s="68"/>
      <c r="P272" s="68"/>
      <c r="Q272" s="68"/>
      <c r="R272" s="68"/>
      <c r="S272" s="68"/>
      <c r="T272" s="68"/>
      <c r="U272" s="68"/>
      <c r="V272" s="68"/>
      <c r="W272" s="68"/>
      <c r="X272" s="68"/>
      <c r="Y272" s="68"/>
      <c r="Z272" s="68"/>
      <c r="AA272" s="68"/>
      <c r="AB272" s="68"/>
      <c r="AC272" s="68"/>
      <c r="AD272" s="68"/>
      <c r="AE272" s="68"/>
      <c r="AF272" s="68"/>
      <c r="AG272" s="68"/>
      <c r="AH272" s="68"/>
      <c r="AI272" s="68"/>
    </row>
    <row r="273" spans="1:35" ht="12.75" customHeight="1" x14ac:dyDescent="0.2">
      <c r="A273" s="68"/>
      <c r="P273" s="68"/>
      <c r="Q273" s="68"/>
      <c r="R273" s="68"/>
      <c r="S273" s="68"/>
      <c r="T273" s="68"/>
      <c r="U273" s="68"/>
      <c r="V273" s="68"/>
      <c r="W273" s="68"/>
      <c r="X273" s="68"/>
      <c r="Y273" s="68"/>
      <c r="Z273" s="68"/>
      <c r="AA273" s="68"/>
      <c r="AB273" s="68"/>
      <c r="AC273" s="68"/>
      <c r="AD273" s="68"/>
      <c r="AE273" s="68"/>
      <c r="AF273" s="68"/>
      <c r="AG273" s="68"/>
      <c r="AH273" s="68"/>
      <c r="AI273" s="68"/>
    </row>
    <row r="274" spans="1:35" ht="12.75" customHeight="1" x14ac:dyDescent="0.2">
      <c r="A274" s="68"/>
      <c r="P274" s="68"/>
      <c r="Q274" s="68"/>
      <c r="R274" s="68"/>
      <c r="S274" s="68"/>
      <c r="T274" s="68"/>
      <c r="U274" s="68"/>
      <c r="V274" s="68"/>
      <c r="W274" s="68"/>
      <c r="X274" s="68"/>
      <c r="Y274" s="68"/>
      <c r="Z274" s="68"/>
      <c r="AA274" s="68"/>
      <c r="AB274" s="68"/>
      <c r="AC274" s="68"/>
      <c r="AD274" s="68"/>
      <c r="AE274" s="68"/>
      <c r="AF274" s="68"/>
      <c r="AG274" s="68"/>
      <c r="AH274" s="68"/>
      <c r="AI274" s="68"/>
    </row>
    <row r="275" spans="1:35" ht="12.75" customHeight="1" x14ac:dyDescent="0.2">
      <c r="A275" s="68"/>
      <c r="P275" s="68"/>
      <c r="Q275" s="68"/>
      <c r="R275" s="68"/>
      <c r="S275" s="68"/>
      <c r="T275" s="68"/>
      <c r="U275" s="68"/>
      <c r="V275" s="68"/>
      <c r="W275" s="68"/>
      <c r="X275" s="68"/>
      <c r="Y275" s="68"/>
      <c r="Z275" s="68"/>
      <c r="AA275" s="68"/>
      <c r="AB275" s="68"/>
      <c r="AC275" s="68"/>
      <c r="AD275" s="68"/>
      <c r="AE275" s="68"/>
      <c r="AF275" s="68"/>
      <c r="AG275" s="68"/>
      <c r="AH275" s="68"/>
      <c r="AI275" s="68"/>
    </row>
    <row r="276" spans="1:35" ht="12.75" customHeight="1" x14ac:dyDescent="0.2">
      <c r="A276" s="68"/>
      <c r="P276" s="68"/>
      <c r="Q276" s="68"/>
      <c r="R276" s="68"/>
      <c r="S276" s="68"/>
      <c r="T276" s="68"/>
      <c r="U276" s="68"/>
      <c r="V276" s="68"/>
      <c r="W276" s="68"/>
      <c r="X276" s="68"/>
      <c r="Y276" s="68"/>
      <c r="Z276" s="68"/>
      <c r="AA276" s="68"/>
      <c r="AB276" s="68"/>
      <c r="AC276" s="68"/>
      <c r="AD276" s="68"/>
      <c r="AE276" s="68"/>
      <c r="AF276" s="68"/>
      <c r="AG276" s="68"/>
      <c r="AH276" s="68"/>
      <c r="AI276" s="68"/>
    </row>
    <row r="277" spans="1:35" ht="12.75" customHeight="1" x14ac:dyDescent="0.2">
      <c r="A277" s="68"/>
      <c r="P277" s="68"/>
      <c r="Q277" s="68"/>
      <c r="R277" s="68"/>
      <c r="S277" s="68"/>
      <c r="T277" s="68"/>
      <c r="U277" s="68"/>
      <c r="V277" s="68"/>
      <c r="W277" s="68"/>
      <c r="X277" s="68"/>
      <c r="Y277" s="68"/>
      <c r="Z277" s="68"/>
      <c r="AA277" s="68"/>
      <c r="AB277" s="68"/>
      <c r="AC277" s="68"/>
      <c r="AD277" s="68"/>
      <c r="AE277" s="68"/>
      <c r="AF277" s="68"/>
      <c r="AG277" s="68"/>
      <c r="AH277" s="68"/>
      <c r="AI277" s="68"/>
    </row>
    <row r="278" spans="1:35" ht="12.75" customHeight="1" x14ac:dyDescent="0.2">
      <c r="A278" s="68"/>
      <c r="P278" s="68"/>
      <c r="Q278" s="68"/>
      <c r="R278" s="68"/>
      <c r="S278" s="68"/>
      <c r="T278" s="68"/>
      <c r="U278" s="68"/>
      <c r="V278" s="68"/>
      <c r="W278" s="68"/>
      <c r="X278" s="68"/>
      <c r="Y278" s="68"/>
      <c r="Z278" s="68"/>
      <c r="AA278" s="68"/>
      <c r="AB278" s="68"/>
      <c r="AC278" s="68"/>
      <c r="AD278" s="68"/>
      <c r="AE278" s="68"/>
      <c r="AF278" s="68"/>
      <c r="AG278" s="68"/>
      <c r="AH278" s="68"/>
      <c r="AI278" s="68"/>
    </row>
    <row r="279" spans="1:35" ht="12.75" customHeight="1" x14ac:dyDescent="0.2">
      <c r="A279" s="68"/>
      <c r="P279" s="68"/>
      <c r="Q279" s="68"/>
      <c r="R279" s="68"/>
      <c r="S279" s="68"/>
      <c r="T279" s="68"/>
      <c r="U279" s="68"/>
      <c r="V279" s="68"/>
      <c r="W279" s="68"/>
      <c r="X279" s="68"/>
      <c r="Y279" s="68"/>
      <c r="Z279" s="68"/>
      <c r="AA279" s="68"/>
      <c r="AB279" s="68"/>
      <c r="AC279" s="68"/>
      <c r="AD279" s="68"/>
      <c r="AE279" s="68"/>
      <c r="AF279" s="68"/>
      <c r="AG279" s="68"/>
      <c r="AH279" s="68"/>
      <c r="AI279" s="68"/>
    </row>
    <row r="280" spans="1:35" ht="12.75" customHeight="1" x14ac:dyDescent="0.2">
      <c r="A280" s="68"/>
      <c r="P280" s="68"/>
      <c r="Q280" s="68"/>
      <c r="R280" s="68"/>
      <c r="S280" s="68"/>
      <c r="T280" s="68"/>
      <c r="U280" s="68"/>
      <c r="V280" s="68"/>
      <c r="W280" s="68"/>
      <c r="X280" s="68"/>
      <c r="Y280" s="68"/>
      <c r="Z280" s="68"/>
      <c r="AA280" s="68"/>
      <c r="AB280" s="68"/>
      <c r="AC280" s="68"/>
      <c r="AD280" s="68"/>
      <c r="AE280" s="68"/>
      <c r="AF280" s="68"/>
      <c r="AG280" s="68"/>
      <c r="AH280" s="68"/>
      <c r="AI280" s="68"/>
    </row>
    <row r="281" spans="1:35" ht="12.75" customHeight="1" x14ac:dyDescent="0.2">
      <c r="A281" s="68"/>
      <c r="P281" s="68"/>
      <c r="Q281" s="68"/>
      <c r="R281" s="68"/>
      <c r="S281" s="68"/>
      <c r="T281" s="68"/>
      <c r="U281" s="68"/>
      <c r="V281" s="68"/>
      <c r="W281" s="68"/>
      <c r="X281" s="68"/>
      <c r="Y281" s="68"/>
      <c r="Z281" s="68"/>
      <c r="AA281" s="68"/>
      <c r="AB281" s="68"/>
      <c r="AC281" s="68"/>
      <c r="AD281" s="68"/>
      <c r="AE281" s="68"/>
      <c r="AF281" s="68"/>
      <c r="AG281" s="68"/>
      <c r="AH281" s="68"/>
      <c r="AI281" s="68"/>
    </row>
    <row r="282" spans="1:35" ht="12.75" customHeight="1" x14ac:dyDescent="0.2">
      <c r="A282" s="68"/>
      <c r="P282" s="68"/>
      <c r="Q282" s="68"/>
      <c r="R282" s="68"/>
      <c r="S282" s="68"/>
      <c r="T282" s="68"/>
      <c r="U282" s="68"/>
      <c r="V282" s="68"/>
      <c r="W282" s="68"/>
      <c r="X282" s="68"/>
      <c r="Y282" s="68"/>
      <c r="Z282" s="68"/>
      <c r="AA282" s="68"/>
      <c r="AB282" s="68"/>
      <c r="AC282" s="68"/>
      <c r="AD282" s="68"/>
      <c r="AE282" s="68"/>
      <c r="AF282" s="68"/>
      <c r="AG282" s="68"/>
      <c r="AH282" s="68"/>
      <c r="AI282" s="68"/>
    </row>
    <row r="283" spans="1:35" ht="12.75" customHeight="1" x14ac:dyDescent="0.2">
      <c r="A283" s="68"/>
      <c r="P283" s="68"/>
      <c r="Q283" s="68"/>
      <c r="R283" s="68"/>
      <c r="S283" s="68"/>
      <c r="T283" s="68"/>
      <c r="U283" s="68"/>
      <c r="V283" s="68"/>
      <c r="W283" s="68"/>
      <c r="X283" s="68"/>
      <c r="Y283" s="68"/>
      <c r="Z283" s="68"/>
      <c r="AA283" s="68"/>
      <c r="AB283" s="68"/>
      <c r="AC283" s="68"/>
      <c r="AD283" s="68"/>
      <c r="AE283" s="68"/>
      <c r="AF283" s="68"/>
      <c r="AG283" s="68"/>
      <c r="AH283" s="68"/>
      <c r="AI283" s="68"/>
    </row>
    <row r="284" spans="1:35" ht="12.75" customHeight="1" x14ac:dyDescent="0.2">
      <c r="A284" s="68"/>
      <c r="P284" s="68"/>
      <c r="Q284" s="68"/>
      <c r="R284" s="68"/>
      <c r="S284" s="68"/>
      <c r="T284" s="68"/>
      <c r="U284" s="68"/>
      <c r="V284" s="68"/>
      <c r="W284" s="68"/>
      <c r="X284" s="68"/>
      <c r="Y284" s="68"/>
      <c r="Z284" s="68"/>
      <c r="AA284" s="68"/>
      <c r="AB284" s="68"/>
      <c r="AC284" s="68"/>
      <c r="AD284" s="68"/>
      <c r="AE284" s="68"/>
      <c r="AF284" s="68"/>
      <c r="AG284" s="68"/>
      <c r="AH284" s="68"/>
      <c r="AI284" s="68"/>
    </row>
    <row r="285" spans="1:35" ht="12.75" customHeight="1" x14ac:dyDescent="0.2">
      <c r="A285" s="68"/>
      <c r="P285" s="68"/>
      <c r="Q285" s="68"/>
      <c r="R285" s="68"/>
      <c r="S285" s="68"/>
      <c r="T285" s="68"/>
      <c r="U285" s="68"/>
      <c r="V285" s="68"/>
      <c r="W285" s="68"/>
      <c r="X285" s="68"/>
      <c r="Y285" s="68"/>
      <c r="Z285" s="68"/>
      <c r="AA285" s="68"/>
      <c r="AB285" s="68"/>
      <c r="AC285" s="68"/>
      <c r="AD285" s="68"/>
      <c r="AE285" s="68"/>
      <c r="AF285" s="68"/>
      <c r="AG285" s="68"/>
      <c r="AH285" s="68"/>
      <c r="AI285" s="68"/>
    </row>
    <row r="286" spans="1:35" ht="12.75" customHeight="1" x14ac:dyDescent="0.2">
      <c r="A286" s="68"/>
      <c r="P286" s="68"/>
      <c r="Q286" s="68"/>
      <c r="R286" s="68"/>
      <c r="S286" s="68"/>
      <c r="T286" s="68"/>
      <c r="U286" s="68"/>
      <c r="V286" s="68"/>
      <c r="W286" s="68"/>
      <c r="X286" s="68"/>
      <c r="Y286" s="68"/>
      <c r="Z286" s="68"/>
      <c r="AA286" s="68"/>
      <c r="AB286" s="68"/>
      <c r="AC286" s="68"/>
      <c r="AD286" s="68"/>
      <c r="AE286" s="68"/>
      <c r="AF286" s="68"/>
      <c r="AG286" s="68"/>
      <c r="AH286" s="68"/>
      <c r="AI286" s="68"/>
    </row>
    <row r="287" spans="1:35" ht="12.75" customHeight="1" x14ac:dyDescent="0.2">
      <c r="A287" s="68"/>
      <c r="P287" s="68"/>
      <c r="Q287" s="68"/>
      <c r="R287" s="68"/>
      <c r="S287" s="68"/>
      <c r="T287" s="68"/>
      <c r="U287" s="68"/>
      <c r="V287" s="68"/>
      <c r="W287" s="68"/>
      <c r="X287" s="68"/>
      <c r="Y287" s="68"/>
      <c r="Z287" s="68"/>
      <c r="AA287" s="68"/>
      <c r="AB287" s="68"/>
      <c r="AC287" s="68"/>
      <c r="AD287" s="68"/>
      <c r="AE287" s="68"/>
      <c r="AF287" s="68"/>
      <c r="AG287" s="68"/>
      <c r="AH287" s="68"/>
      <c r="AI287" s="68"/>
    </row>
    <row r="288" spans="1:35" ht="12.75" customHeight="1" x14ac:dyDescent="0.2">
      <c r="A288" s="68"/>
      <c r="P288" s="68"/>
      <c r="Q288" s="68"/>
      <c r="R288" s="68"/>
      <c r="S288" s="68"/>
      <c r="T288" s="68"/>
      <c r="U288" s="68"/>
      <c r="V288" s="68"/>
      <c r="W288" s="68"/>
      <c r="X288" s="68"/>
      <c r="Y288" s="68"/>
      <c r="Z288" s="68"/>
      <c r="AA288" s="68"/>
      <c r="AB288" s="68"/>
      <c r="AC288" s="68"/>
      <c r="AD288" s="68"/>
      <c r="AE288" s="68"/>
      <c r="AF288" s="68"/>
      <c r="AG288" s="68"/>
      <c r="AH288" s="68"/>
      <c r="AI288" s="68"/>
    </row>
    <row r="289" spans="1:35" ht="12.75" customHeight="1" x14ac:dyDescent="0.2">
      <c r="A289" s="68"/>
      <c r="P289" s="68"/>
      <c r="Q289" s="68"/>
      <c r="R289" s="68"/>
      <c r="S289" s="68"/>
      <c r="T289" s="68"/>
      <c r="U289" s="68"/>
      <c r="V289" s="68"/>
      <c r="W289" s="68"/>
      <c r="X289" s="68"/>
      <c r="Y289" s="68"/>
      <c r="Z289" s="68"/>
      <c r="AA289" s="68"/>
      <c r="AB289" s="68"/>
      <c r="AC289" s="68"/>
      <c r="AD289" s="68"/>
      <c r="AE289" s="68"/>
      <c r="AF289" s="68"/>
      <c r="AG289" s="68"/>
      <c r="AH289" s="68"/>
      <c r="AI289" s="68"/>
    </row>
    <row r="290" spans="1:35" ht="12.75" customHeight="1" x14ac:dyDescent="0.2">
      <c r="A290" s="68"/>
      <c r="P290" s="68"/>
      <c r="Q290" s="68"/>
      <c r="R290" s="68"/>
      <c r="S290" s="68"/>
      <c r="T290" s="68"/>
      <c r="U290" s="68"/>
      <c r="V290" s="68"/>
      <c r="W290" s="68"/>
      <c r="X290" s="68"/>
      <c r="Y290" s="68"/>
      <c r="Z290" s="68"/>
      <c r="AA290" s="68"/>
      <c r="AB290" s="68"/>
      <c r="AC290" s="68"/>
      <c r="AD290" s="68"/>
      <c r="AE290" s="68"/>
      <c r="AF290" s="68"/>
      <c r="AG290" s="68"/>
      <c r="AH290" s="68"/>
      <c r="AI290" s="68"/>
    </row>
    <row r="291" spans="1:35" ht="12.75" customHeight="1" x14ac:dyDescent="0.2">
      <c r="A291" s="68"/>
      <c r="P291" s="68"/>
      <c r="Q291" s="68"/>
      <c r="R291" s="68"/>
      <c r="S291" s="68"/>
      <c r="T291" s="68"/>
      <c r="U291" s="68"/>
      <c r="V291" s="68"/>
      <c r="W291" s="68"/>
      <c r="X291" s="68"/>
      <c r="Y291" s="68"/>
      <c r="Z291" s="68"/>
      <c r="AA291" s="68"/>
      <c r="AB291" s="68"/>
      <c r="AC291" s="68"/>
      <c r="AD291" s="68"/>
      <c r="AE291" s="68"/>
      <c r="AF291" s="68"/>
      <c r="AG291" s="68"/>
      <c r="AH291" s="68"/>
      <c r="AI291" s="68"/>
    </row>
    <row r="292" spans="1:35" ht="12.75" customHeight="1" x14ac:dyDescent="0.2">
      <c r="A292" s="68"/>
      <c r="P292" s="68"/>
      <c r="Q292" s="68"/>
      <c r="R292" s="68"/>
      <c r="S292" s="68"/>
      <c r="T292" s="68"/>
      <c r="U292" s="68"/>
      <c r="V292" s="68"/>
      <c r="W292" s="68"/>
      <c r="X292" s="68"/>
      <c r="Y292" s="68"/>
      <c r="Z292" s="68"/>
      <c r="AA292" s="68"/>
      <c r="AB292" s="68"/>
      <c r="AC292" s="68"/>
      <c r="AD292" s="68"/>
      <c r="AE292" s="68"/>
      <c r="AF292" s="68"/>
      <c r="AG292" s="68"/>
      <c r="AH292" s="68"/>
      <c r="AI292" s="68"/>
    </row>
    <row r="293" spans="1:35" ht="12.75" customHeight="1" x14ac:dyDescent="0.2">
      <c r="A293" s="68"/>
      <c r="P293" s="68"/>
      <c r="Q293" s="68"/>
      <c r="R293" s="68"/>
      <c r="S293" s="68"/>
      <c r="T293" s="68"/>
      <c r="U293" s="68"/>
      <c r="V293" s="68"/>
      <c r="W293" s="68"/>
      <c r="X293" s="68"/>
      <c r="Y293" s="68"/>
      <c r="Z293" s="68"/>
      <c r="AA293" s="68"/>
      <c r="AB293" s="68"/>
      <c r="AC293" s="68"/>
      <c r="AD293" s="68"/>
      <c r="AE293" s="68"/>
      <c r="AF293" s="68"/>
      <c r="AG293" s="68"/>
      <c r="AH293" s="68"/>
      <c r="AI293" s="68"/>
    </row>
    <row r="294" spans="1:35" ht="12.75" customHeight="1" x14ac:dyDescent="0.2">
      <c r="A294" s="68"/>
      <c r="P294" s="68"/>
      <c r="Q294" s="68"/>
      <c r="R294" s="68"/>
      <c r="S294" s="68"/>
      <c r="T294" s="68"/>
      <c r="U294" s="68"/>
      <c r="V294" s="68"/>
      <c r="W294" s="68"/>
      <c r="X294" s="68"/>
      <c r="Y294" s="68"/>
      <c r="Z294" s="68"/>
      <c r="AA294" s="68"/>
      <c r="AB294" s="68"/>
      <c r="AC294" s="68"/>
      <c r="AD294" s="68"/>
      <c r="AE294" s="68"/>
      <c r="AF294" s="68"/>
      <c r="AG294" s="68"/>
      <c r="AH294" s="68"/>
      <c r="AI294" s="68"/>
    </row>
    <row r="295" spans="1:35" ht="12.75" customHeight="1" x14ac:dyDescent="0.2">
      <c r="A295" s="68"/>
      <c r="P295" s="68"/>
      <c r="Q295" s="68"/>
      <c r="R295" s="68"/>
      <c r="S295" s="68"/>
      <c r="T295" s="68"/>
      <c r="U295" s="68"/>
      <c r="V295" s="68"/>
      <c r="W295" s="68"/>
      <c r="X295" s="68"/>
      <c r="Y295" s="68"/>
      <c r="Z295" s="68"/>
      <c r="AA295" s="68"/>
      <c r="AB295" s="68"/>
      <c r="AC295" s="68"/>
      <c r="AD295" s="68"/>
      <c r="AE295" s="68"/>
      <c r="AF295" s="68"/>
      <c r="AG295" s="68"/>
      <c r="AH295" s="68"/>
      <c r="AI295" s="68"/>
    </row>
    <row r="296" spans="1:35" ht="12.75" customHeight="1" x14ac:dyDescent="0.2">
      <c r="A296" s="68"/>
      <c r="P296" s="68"/>
      <c r="Q296" s="68"/>
      <c r="R296" s="68"/>
      <c r="S296" s="68"/>
      <c r="T296" s="68"/>
      <c r="U296" s="68"/>
      <c r="V296" s="68"/>
      <c r="W296" s="68"/>
      <c r="X296" s="68"/>
      <c r="Y296" s="68"/>
      <c r="Z296" s="68"/>
      <c r="AA296" s="68"/>
      <c r="AB296" s="68"/>
      <c r="AC296" s="68"/>
      <c r="AD296" s="68"/>
      <c r="AE296" s="68"/>
      <c r="AF296" s="68"/>
      <c r="AG296" s="68"/>
      <c r="AH296" s="68"/>
      <c r="AI296" s="68"/>
    </row>
    <row r="297" spans="1:35" ht="12.75" customHeight="1" x14ac:dyDescent="0.2">
      <c r="A297" s="68"/>
      <c r="P297" s="68"/>
      <c r="Q297" s="68"/>
      <c r="R297" s="68"/>
      <c r="S297" s="68"/>
      <c r="T297" s="68"/>
      <c r="U297" s="68"/>
      <c r="V297" s="68"/>
      <c r="W297" s="68"/>
      <c r="X297" s="68"/>
      <c r="Y297" s="68"/>
      <c r="Z297" s="68"/>
      <c r="AA297" s="68"/>
      <c r="AB297" s="68"/>
      <c r="AC297" s="68"/>
      <c r="AD297" s="68"/>
      <c r="AE297" s="68"/>
      <c r="AF297" s="68"/>
      <c r="AG297" s="68"/>
      <c r="AH297" s="68"/>
      <c r="AI297" s="68"/>
    </row>
    <row r="298" spans="1:35" ht="12.75" customHeight="1" x14ac:dyDescent="0.2">
      <c r="A298" s="68"/>
      <c r="P298" s="68"/>
      <c r="Q298" s="68"/>
      <c r="R298" s="68"/>
      <c r="S298" s="68"/>
      <c r="T298" s="68"/>
      <c r="U298" s="68"/>
      <c r="V298" s="68"/>
      <c r="W298" s="68"/>
      <c r="X298" s="68"/>
      <c r="Y298" s="68"/>
      <c r="Z298" s="68"/>
      <c r="AA298" s="68"/>
      <c r="AB298" s="68"/>
      <c r="AC298" s="68"/>
      <c r="AD298" s="68"/>
      <c r="AE298" s="68"/>
      <c r="AF298" s="68"/>
      <c r="AG298" s="68"/>
      <c r="AH298" s="68"/>
      <c r="AI298" s="68"/>
    </row>
    <row r="299" spans="1:35" ht="12.75" customHeight="1" x14ac:dyDescent="0.2">
      <c r="A299" s="68"/>
      <c r="P299" s="68"/>
      <c r="Q299" s="68"/>
      <c r="R299" s="68"/>
      <c r="S299" s="68"/>
      <c r="T299" s="68"/>
      <c r="U299" s="68"/>
      <c r="V299" s="68"/>
      <c r="W299" s="68"/>
      <c r="X299" s="68"/>
      <c r="Y299" s="68"/>
      <c r="Z299" s="68"/>
      <c r="AA299" s="68"/>
      <c r="AB299" s="68"/>
      <c r="AC299" s="68"/>
      <c r="AD299" s="68"/>
      <c r="AE299" s="68"/>
      <c r="AF299" s="68"/>
      <c r="AG299" s="68"/>
      <c r="AH299" s="68"/>
      <c r="AI299" s="68"/>
    </row>
    <row r="300" spans="1:35" ht="12.75" customHeight="1" x14ac:dyDescent="0.2">
      <c r="A300" s="68"/>
      <c r="P300" s="68"/>
      <c r="Q300" s="68"/>
      <c r="R300" s="68"/>
      <c r="S300" s="68"/>
      <c r="T300" s="68"/>
      <c r="U300" s="68"/>
      <c r="V300" s="68"/>
      <c r="W300" s="68"/>
      <c r="X300" s="68"/>
      <c r="Y300" s="68"/>
      <c r="Z300" s="68"/>
      <c r="AA300" s="68"/>
      <c r="AB300" s="68"/>
      <c r="AC300" s="68"/>
      <c r="AD300" s="68"/>
      <c r="AE300" s="68"/>
      <c r="AF300" s="68"/>
      <c r="AG300" s="68"/>
      <c r="AH300" s="68"/>
      <c r="AI300" s="68"/>
    </row>
    <row r="301" spans="1:35" ht="12.75" customHeight="1" x14ac:dyDescent="0.2">
      <c r="A301" s="68"/>
      <c r="P301" s="68"/>
      <c r="Q301" s="68"/>
      <c r="R301" s="68"/>
      <c r="S301" s="68"/>
      <c r="T301" s="68"/>
      <c r="U301" s="68"/>
      <c r="V301" s="68"/>
      <c r="W301" s="68"/>
      <c r="X301" s="68"/>
      <c r="Y301" s="68"/>
      <c r="Z301" s="68"/>
      <c r="AA301" s="68"/>
      <c r="AB301" s="68"/>
      <c r="AC301" s="68"/>
      <c r="AD301" s="68"/>
      <c r="AE301" s="68"/>
      <c r="AF301" s="68"/>
      <c r="AG301" s="68"/>
      <c r="AH301" s="68"/>
      <c r="AI301" s="68"/>
    </row>
    <row r="302" spans="1:35" ht="12.75" customHeight="1" x14ac:dyDescent="0.2">
      <c r="A302" s="68"/>
      <c r="P302" s="68"/>
      <c r="Q302" s="68"/>
      <c r="R302" s="68"/>
      <c r="S302" s="68"/>
      <c r="T302" s="68"/>
      <c r="U302" s="68"/>
      <c r="V302" s="68"/>
      <c r="W302" s="68"/>
      <c r="X302" s="68"/>
      <c r="Y302" s="68"/>
      <c r="Z302" s="68"/>
      <c r="AA302" s="68"/>
      <c r="AB302" s="68"/>
      <c r="AC302" s="68"/>
      <c r="AD302" s="68"/>
      <c r="AE302" s="68"/>
      <c r="AF302" s="68"/>
      <c r="AG302" s="68"/>
      <c r="AH302" s="68"/>
      <c r="AI302" s="68"/>
    </row>
    <row r="303" spans="1:35" ht="12.75" customHeight="1" x14ac:dyDescent="0.2">
      <c r="A303" s="68"/>
      <c r="P303" s="68"/>
      <c r="Q303" s="68"/>
      <c r="R303" s="68"/>
      <c r="S303" s="68"/>
      <c r="T303" s="68"/>
      <c r="U303" s="68"/>
      <c r="V303" s="68"/>
      <c r="W303" s="68"/>
      <c r="X303" s="68"/>
      <c r="Y303" s="68"/>
      <c r="Z303" s="68"/>
      <c r="AA303" s="68"/>
      <c r="AB303" s="68"/>
      <c r="AC303" s="68"/>
      <c r="AD303" s="68"/>
      <c r="AE303" s="68"/>
      <c r="AF303" s="68"/>
      <c r="AG303" s="68"/>
      <c r="AH303" s="68"/>
      <c r="AI303" s="68"/>
    </row>
    <row r="304" spans="1:35" ht="12.75" customHeight="1" x14ac:dyDescent="0.2">
      <c r="A304" s="68"/>
      <c r="P304" s="68"/>
      <c r="Q304" s="68"/>
      <c r="R304" s="68"/>
      <c r="S304" s="68"/>
      <c r="T304" s="68"/>
      <c r="U304" s="68"/>
      <c r="V304" s="68"/>
      <c r="W304" s="68"/>
      <c r="X304" s="68"/>
      <c r="Y304" s="68"/>
      <c r="Z304" s="68"/>
      <c r="AA304" s="68"/>
      <c r="AB304" s="68"/>
      <c r="AC304" s="68"/>
      <c r="AD304" s="68"/>
      <c r="AE304" s="68"/>
      <c r="AF304" s="68"/>
      <c r="AG304" s="68"/>
      <c r="AH304" s="68"/>
      <c r="AI304" s="68"/>
    </row>
    <row r="305" spans="1:35" ht="12.75" customHeight="1" x14ac:dyDescent="0.2">
      <c r="A305" s="68"/>
      <c r="P305" s="68"/>
      <c r="Q305" s="68"/>
      <c r="R305" s="68"/>
      <c r="S305" s="68"/>
      <c r="T305" s="68"/>
      <c r="U305" s="68"/>
      <c r="V305" s="68"/>
      <c r="W305" s="68"/>
      <c r="X305" s="68"/>
      <c r="Y305" s="68"/>
      <c r="Z305" s="68"/>
      <c r="AA305" s="68"/>
      <c r="AB305" s="68"/>
      <c r="AC305" s="68"/>
      <c r="AD305" s="68"/>
      <c r="AE305" s="68"/>
      <c r="AF305" s="68"/>
      <c r="AG305" s="68"/>
      <c r="AH305" s="68"/>
      <c r="AI305" s="68"/>
    </row>
    <row r="306" spans="1:35" ht="12.75" customHeight="1" x14ac:dyDescent="0.2">
      <c r="A306" s="68"/>
      <c r="P306" s="68"/>
      <c r="Q306" s="68"/>
      <c r="R306" s="68"/>
      <c r="S306" s="68"/>
      <c r="T306" s="68"/>
      <c r="U306" s="68"/>
      <c r="V306" s="68"/>
      <c r="W306" s="68"/>
      <c r="X306" s="68"/>
      <c r="Y306" s="68"/>
      <c r="Z306" s="68"/>
      <c r="AA306" s="68"/>
      <c r="AB306" s="68"/>
      <c r="AC306" s="68"/>
      <c r="AD306" s="68"/>
      <c r="AE306" s="68"/>
      <c r="AF306" s="68"/>
      <c r="AG306" s="68"/>
      <c r="AH306" s="68"/>
      <c r="AI306" s="68"/>
    </row>
    <row r="307" spans="1:35" ht="12.75" customHeight="1" x14ac:dyDescent="0.2">
      <c r="A307" s="68"/>
      <c r="P307" s="68"/>
      <c r="Q307" s="68"/>
      <c r="R307" s="68"/>
      <c r="S307" s="68"/>
      <c r="T307" s="68"/>
      <c r="U307" s="68"/>
      <c r="V307" s="68"/>
      <c r="W307" s="68"/>
      <c r="X307" s="68"/>
      <c r="Y307" s="68"/>
      <c r="Z307" s="68"/>
      <c r="AA307" s="68"/>
      <c r="AB307" s="68"/>
      <c r="AC307" s="68"/>
      <c r="AD307" s="68"/>
      <c r="AE307" s="68"/>
      <c r="AF307" s="68"/>
      <c r="AG307" s="68"/>
      <c r="AH307" s="68"/>
      <c r="AI307" s="68"/>
    </row>
    <row r="308" spans="1:35" ht="12.75" customHeight="1" x14ac:dyDescent="0.2">
      <c r="A308" s="68"/>
      <c r="P308" s="68"/>
      <c r="Q308" s="68"/>
      <c r="R308" s="68"/>
      <c r="S308" s="68"/>
      <c r="T308" s="68"/>
      <c r="U308" s="68"/>
      <c r="V308" s="68"/>
      <c r="W308" s="68"/>
      <c r="X308" s="68"/>
      <c r="Y308" s="68"/>
      <c r="Z308" s="68"/>
      <c r="AA308" s="68"/>
      <c r="AB308" s="68"/>
      <c r="AC308" s="68"/>
      <c r="AD308" s="68"/>
      <c r="AE308" s="68"/>
      <c r="AF308" s="68"/>
      <c r="AG308" s="68"/>
      <c r="AH308" s="68"/>
      <c r="AI308" s="68"/>
    </row>
    <row r="309" spans="1:35" ht="12.75" customHeight="1" x14ac:dyDescent="0.2">
      <c r="A309" s="68"/>
      <c r="P309" s="68"/>
      <c r="Q309" s="68"/>
      <c r="R309" s="68"/>
      <c r="S309" s="68"/>
      <c r="T309" s="68"/>
      <c r="U309" s="68"/>
      <c r="V309" s="68"/>
      <c r="W309" s="68"/>
      <c r="X309" s="68"/>
      <c r="Y309" s="68"/>
      <c r="Z309" s="68"/>
      <c r="AA309" s="68"/>
      <c r="AB309" s="68"/>
      <c r="AC309" s="68"/>
      <c r="AD309" s="68"/>
      <c r="AE309" s="68"/>
      <c r="AF309" s="68"/>
      <c r="AG309" s="68"/>
      <c r="AH309" s="68"/>
      <c r="AI309" s="68"/>
    </row>
    <row r="310" spans="1:35" ht="12.75" customHeight="1" x14ac:dyDescent="0.2">
      <c r="A310" s="68"/>
      <c r="P310" s="68"/>
      <c r="Q310" s="68"/>
      <c r="R310" s="68"/>
      <c r="S310" s="68"/>
      <c r="T310" s="68"/>
      <c r="U310" s="68"/>
      <c r="V310" s="68"/>
      <c r="W310" s="68"/>
      <c r="X310" s="68"/>
      <c r="Y310" s="68"/>
      <c r="Z310" s="68"/>
      <c r="AA310" s="68"/>
      <c r="AB310" s="68"/>
      <c r="AC310" s="68"/>
      <c r="AD310" s="68"/>
      <c r="AE310" s="68"/>
      <c r="AF310" s="68"/>
      <c r="AG310" s="68"/>
      <c r="AH310" s="68"/>
      <c r="AI310" s="68"/>
    </row>
    <row r="311" spans="1:35" ht="12.75" customHeight="1" x14ac:dyDescent="0.2">
      <c r="A311" s="68"/>
      <c r="P311" s="68"/>
      <c r="Q311" s="68"/>
      <c r="R311" s="68"/>
      <c r="S311" s="68"/>
      <c r="T311" s="68"/>
      <c r="U311" s="68"/>
      <c r="V311" s="68"/>
      <c r="W311" s="68"/>
      <c r="X311" s="68"/>
      <c r="Y311" s="68"/>
      <c r="Z311" s="68"/>
      <c r="AA311" s="68"/>
      <c r="AB311" s="68"/>
      <c r="AC311" s="68"/>
      <c r="AD311" s="68"/>
      <c r="AE311" s="68"/>
      <c r="AF311" s="68"/>
      <c r="AG311" s="68"/>
      <c r="AH311" s="68"/>
      <c r="AI311" s="68"/>
    </row>
    <row r="312" spans="1:35" ht="12.75" customHeight="1" x14ac:dyDescent="0.2">
      <c r="A312" s="68"/>
      <c r="P312" s="68"/>
      <c r="Q312" s="68"/>
      <c r="R312" s="68"/>
      <c r="S312" s="68"/>
      <c r="T312" s="68"/>
      <c r="U312" s="68"/>
      <c r="V312" s="68"/>
      <c r="W312" s="68"/>
      <c r="X312" s="68"/>
      <c r="Y312" s="68"/>
      <c r="Z312" s="68"/>
      <c r="AA312" s="68"/>
      <c r="AB312" s="68"/>
      <c r="AC312" s="68"/>
      <c r="AD312" s="68"/>
      <c r="AE312" s="68"/>
      <c r="AF312" s="68"/>
      <c r="AG312" s="68"/>
      <c r="AH312" s="68"/>
      <c r="AI312" s="68"/>
    </row>
    <row r="313" spans="1:35" ht="12.75" customHeight="1" x14ac:dyDescent="0.2">
      <c r="A313" s="68"/>
      <c r="P313" s="68"/>
      <c r="Q313" s="68"/>
      <c r="R313" s="68"/>
      <c r="S313" s="68"/>
      <c r="T313" s="68"/>
      <c r="U313" s="68"/>
      <c r="V313" s="68"/>
      <c r="W313" s="68"/>
      <c r="X313" s="68"/>
      <c r="Y313" s="68"/>
      <c r="Z313" s="68"/>
      <c r="AA313" s="68"/>
      <c r="AB313" s="68"/>
      <c r="AC313" s="68"/>
      <c r="AD313" s="68"/>
      <c r="AE313" s="68"/>
      <c r="AF313" s="68"/>
      <c r="AG313" s="68"/>
      <c r="AH313" s="68"/>
      <c r="AI313" s="68"/>
    </row>
    <row r="314" spans="1:35" ht="12.75" customHeight="1" x14ac:dyDescent="0.2">
      <c r="A314" s="68"/>
      <c r="P314" s="68"/>
      <c r="Q314" s="68"/>
      <c r="R314" s="68"/>
      <c r="S314" s="68"/>
      <c r="T314" s="68"/>
      <c r="U314" s="68"/>
      <c r="V314" s="68"/>
      <c r="W314" s="68"/>
      <c r="X314" s="68"/>
      <c r="Y314" s="68"/>
      <c r="Z314" s="68"/>
      <c r="AA314" s="68"/>
      <c r="AB314" s="68"/>
      <c r="AC314" s="68"/>
      <c r="AD314" s="68"/>
      <c r="AE314" s="68"/>
      <c r="AF314" s="68"/>
      <c r="AG314" s="68"/>
      <c r="AH314" s="68"/>
      <c r="AI314" s="68"/>
    </row>
    <row r="315" spans="1:35" ht="12.75" customHeight="1" x14ac:dyDescent="0.2">
      <c r="A315" s="68"/>
      <c r="P315" s="68"/>
      <c r="Q315" s="68"/>
      <c r="R315" s="68"/>
      <c r="S315" s="68"/>
      <c r="T315" s="68"/>
      <c r="U315" s="68"/>
      <c r="V315" s="68"/>
      <c r="W315" s="68"/>
      <c r="X315" s="68"/>
      <c r="Y315" s="68"/>
      <c r="Z315" s="68"/>
      <c r="AA315" s="68"/>
      <c r="AB315" s="68"/>
      <c r="AC315" s="68"/>
      <c r="AD315" s="68"/>
      <c r="AE315" s="68"/>
      <c r="AF315" s="68"/>
      <c r="AG315" s="68"/>
      <c r="AH315" s="68"/>
      <c r="AI315" s="68"/>
    </row>
    <row r="316" spans="1:35" ht="12.75" customHeight="1" x14ac:dyDescent="0.2">
      <c r="A316" s="68"/>
      <c r="P316" s="68"/>
      <c r="Q316" s="68"/>
      <c r="R316" s="68"/>
      <c r="S316" s="68"/>
      <c r="T316" s="68"/>
      <c r="U316" s="68"/>
      <c r="V316" s="68"/>
      <c r="W316" s="68"/>
      <c r="X316" s="68"/>
      <c r="Y316" s="68"/>
      <c r="Z316" s="68"/>
      <c r="AA316" s="68"/>
      <c r="AB316" s="68"/>
      <c r="AC316" s="68"/>
      <c r="AD316" s="68"/>
      <c r="AE316" s="68"/>
      <c r="AF316" s="68"/>
      <c r="AG316" s="68"/>
      <c r="AH316" s="68"/>
      <c r="AI316" s="68"/>
    </row>
    <row r="317" spans="1:35" ht="12.75" customHeight="1" x14ac:dyDescent="0.2">
      <c r="A317" s="68"/>
      <c r="P317" s="68"/>
      <c r="Q317" s="68"/>
      <c r="R317" s="68"/>
      <c r="S317" s="68"/>
      <c r="T317" s="68"/>
      <c r="U317" s="68"/>
      <c r="V317" s="68"/>
      <c r="W317" s="68"/>
      <c r="X317" s="68"/>
      <c r="Y317" s="68"/>
      <c r="Z317" s="68"/>
      <c r="AA317" s="68"/>
      <c r="AB317" s="68"/>
      <c r="AC317" s="68"/>
      <c r="AD317" s="68"/>
      <c r="AE317" s="68"/>
      <c r="AF317" s="68"/>
      <c r="AG317" s="68"/>
      <c r="AH317" s="68"/>
      <c r="AI317" s="68"/>
    </row>
    <row r="318" spans="1:35" ht="12.75" customHeight="1" x14ac:dyDescent="0.2">
      <c r="A318" s="68"/>
      <c r="P318" s="68"/>
      <c r="Q318" s="68"/>
      <c r="R318" s="68"/>
      <c r="S318" s="68"/>
      <c r="T318" s="68"/>
      <c r="U318" s="68"/>
      <c r="V318" s="68"/>
      <c r="W318" s="68"/>
      <c r="X318" s="68"/>
      <c r="Y318" s="68"/>
      <c r="Z318" s="68"/>
      <c r="AA318" s="68"/>
      <c r="AB318" s="68"/>
      <c r="AC318" s="68"/>
      <c r="AD318" s="68"/>
      <c r="AE318" s="68"/>
      <c r="AF318" s="68"/>
      <c r="AG318" s="68"/>
      <c r="AH318" s="68"/>
      <c r="AI318" s="68"/>
    </row>
    <row r="319" spans="1:35" ht="12.75" customHeight="1" x14ac:dyDescent="0.2">
      <c r="A319" s="68"/>
      <c r="P319" s="68"/>
      <c r="Q319" s="68"/>
      <c r="R319" s="68"/>
      <c r="S319" s="68"/>
      <c r="T319" s="68"/>
      <c r="U319" s="68"/>
      <c r="V319" s="68"/>
      <c r="W319" s="68"/>
      <c r="X319" s="68"/>
      <c r="Y319" s="68"/>
      <c r="Z319" s="68"/>
      <c r="AA319" s="68"/>
      <c r="AB319" s="68"/>
      <c r="AC319" s="68"/>
      <c r="AD319" s="68"/>
      <c r="AE319" s="68"/>
      <c r="AF319" s="68"/>
      <c r="AG319" s="68"/>
      <c r="AH319" s="68"/>
      <c r="AI319" s="68"/>
    </row>
    <row r="320" spans="1:35" ht="12.75" customHeight="1" x14ac:dyDescent="0.2">
      <c r="A320" s="68"/>
      <c r="P320" s="68"/>
      <c r="Q320" s="68"/>
      <c r="R320" s="68"/>
      <c r="S320" s="68"/>
      <c r="T320" s="68"/>
      <c r="U320" s="68"/>
      <c r="V320" s="68"/>
      <c r="W320" s="68"/>
      <c r="X320" s="68"/>
      <c r="Y320" s="68"/>
      <c r="Z320" s="68"/>
      <c r="AA320" s="68"/>
      <c r="AB320" s="68"/>
      <c r="AC320" s="68"/>
      <c r="AD320" s="68"/>
      <c r="AE320" s="68"/>
      <c r="AF320" s="68"/>
      <c r="AG320" s="68"/>
      <c r="AH320" s="68"/>
      <c r="AI320" s="68"/>
    </row>
    <row r="321" spans="1:35" ht="12.75" customHeight="1" x14ac:dyDescent="0.2">
      <c r="A321" s="68"/>
      <c r="P321" s="68"/>
      <c r="Q321" s="68"/>
      <c r="R321" s="68"/>
      <c r="S321" s="68"/>
      <c r="T321" s="68"/>
      <c r="U321" s="68"/>
      <c r="V321" s="68"/>
      <c r="W321" s="68"/>
      <c r="X321" s="68"/>
      <c r="Y321" s="68"/>
      <c r="Z321" s="68"/>
      <c r="AA321" s="68"/>
      <c r="AB321" s="68"/>
      <c r="AC321" s="68"/>
      <c r="AD321" s="68"/>
      <c r="AE321" s="68"/>
      <c r="AF321" s="68"/>
      <c r="AG321" s="68"/>
      <c r="AH321" s="68"/>
      <c r="AI321" s="68"/>
    </row>
    <row r="322" spans="1:35" ht="12.75" customHeight="1" x14ac:dyDescent="0.2">
      <c r="A322" s="68"/>
      <c r="P322" s="68"/>
      <c r="Q322" s="68"/>
      <c r="R322" s="68"/>
      <c r="S322" s="68"/>
      <c r="T322" s="68"/>
      <c r="U322" s="68"/>
      <c r="V322" s="68"/>
      <c r="W322" s="68"/>
      <c r="X322" s="68"/>
      <c r="Y322" s="68"/>
      <c r="Z322" s="68"/>
      <c r="AA322" s="68"/>
      <c r="AB322" s="68"/>
      <c r="AC322" s="68"/>
      <c r="AD322" s="68"/>
      <c r="AE322" s="68"/>
      <c r="AF322" s="68"/>
      <c r="AG322" s="68"/>
      <c r="AH322" s="68"/>
      <c r="AI322" s="68"/>
    </row>
    <row r="323" spans="1:35" ht="12.75" customHeight="1" x14ac:dyDescent="0.2">
      <c r="A323" s="68"/>
      <c r="P323" s="68"/>
      <c r="Q323" s="68"/>
      <c r="R323" s="68"/>
      <c r="S323" s="68"/>
      <c r="T323" s="68"/>
      <c r="U323" s="68"/>
      <c r="V323" s="68"/>
      <c r="W323" s="68"/>
      <c r="X323" s="68"/>
      <c r="Y323" s="68"/>
      <c r="Z323" s="68"/>
      <c r="AA323" s="68"/>
      <c r="AB323" s="68"/>
      <c r="AC323" s="68"/>
      <c r="AD323" s="68"/>
      <c r="AE323" s="68"/>
      <c r="AF323" s="68"/>
      <c r="AG323" s="68"/>
      <c r="AH323" s="68"/>
      <c r="AI323" s="68"/>
    </row>
    <row r="324" spans="1:35" ht="12.75" customHeight="1" x14ac:dyDescent="0.2">
      <c r="A324" s="68"/>
      <c r="P324" s="68"/>
      <c r="Q324" s="68"/>
      <c r="R324" s="68"/>
      <c r="S324" s="68"/>
      <c r="T324" s="68"/>
      <c r="U324" s="68"/>
      <c r="V324" s="68"/>
      <c r="W324" s="68"/>
      <c r="X324" s="68"/>
      <c r="Y324" s="68"/>
      <c r="Z324" s="68"/>
      <c r="AA324" s="68"/>
      <c r="AB324" s="68"/>
      <c r="AC324" s="68"/>
      <c r="AD324" s="68"/>
      <c r="AE324" s="68"/>
      <c r="AF324" s="68"/>
      <c r="AG324" s="68"/>
      <c r="AH324" s="68"/>
      <c r="AI324" s="68"/>
    </row>
    <row r="325" spans="1:35" ht="12.75" customHeight="1" x14ac:dyDescent="0.2">
      <c r="A325" s="68"/>
      <c r="P325" s="68"/>
      <c r="Q325" s="68"/>
      <c r="R325" s="68"/>
      <c r="S325" s="68"/>
      <c r="T325" s="68"/>
      <c r="U325" s="68"/>
      <c r="V325" s="68"/>
      <c r="W325" s="68"/>
      <c r="X325" s="68"/>
      <c r="Y325" s="68"/>
      <c r="Z325" s="68"/>
      <c r="AA325" s="68"/>
      <c r="AB325" s="68"/>
      <c r="AC325" s="68"/>
      <c r="AD325" s="68"/>
      <c r="AE325" s="68"/>
      <c r="AF325" s="68"/>
      <c r="AG325" s="68"/>
      <c r="AH325" s="68"/>
      <c r="AI325" s="68"/>
    </row>
    <row r="326" spans="1:35" ht="12.75" customHeight="1" x14ac:dyDescent="0.2">
      <c r="A326" s="68"/>
      <c r="P326" s="68"/>
      <c r="Q326" s="68"/>
      <c r="R326" s="68"/>
      <c r="S326" s="68"/>
      <c r="T326" s="68"/>
      <c r="U326" s="68"/>
      <c r="V326" s="68"/>
      <c r="W326" s="68"/>
      <c r="X326" s="68"/>
      <c r="Y326" s="68"/>
      <c r="Z326" s="68"/>
      <c r="AA326" s="68"/>
      <c r="AB326" s="68"/>
      <c r="AC326" s="68"/>
      <c r="AD326" s="68"/>
      <c r="AE326" s="68"/>
      <c r="AF326" s="68"/>
      <c r="AG326" s="68"/>
      <c r="AH326" s="68"/>
      <c r="AI326" s="68"/>
    </row>
    <row r="327" spans="1:35" ht="12.75" customHeight="1" x14ac:dyDescent="0.2">
      <c r="A327" s="68"/>
      <c r="P327" s="68"/>
      <c r="Q327" s="68"/>
      <c r="R327" s="68"/>
      <c r="S327" s="68"/>
      <c r="T327" s="68"/>
      <c r="U327" s="68"/>
      <c r="V327" s="68"/>
      <c r="W327" s="68"/>
      <c r="X327" s="68"/>
      <c r="Y327" s="68"/>
      <c r="Z327" s="68"/>
      <c r="AA327" s="68"/>
      <c r="AB327" s="68"/>
      <c r="AC327" s="68"/>
      <c r="AD327" s="68"/>
      <c r="AE327" s="68"/>
      <c r="AF327" s="68"/>
      <c r="AG327" s="68"/>
      <c r="AH327" s="68"/>
      <c r="AI327" s="68"/>
    </row>
    <row r="328" spans="1:35" ht="12.75" customHeight="1" x14ac:dyDescent="0.2">
      <c r="A328" s="68"/>
      <c r="P328" s="68"/>
      <c r="Q328" s="68"/>
      <c r="R328" s="68"/>
      <c r="S328" s="68"/>
      <c r="T328" s="68"/>
      <c r="U328" s="68"/>
      <c r="V328" s="68"/>
      <c r="W328" s="68"/>
      <c r="X328" s="68"/>
      <c r="Y328" s="68"/>
      <c r="Z328" s="68"/>
      <c r="AA328" s="68"/>
      <c r="AB328" s="68"/>
      <c r="AC328" s="68"/>
      <c r="AD328" s="68"/>
      <c r="AE328" s="68"/>
      <c r="AF328" s="68"/>
      <c r="AG328" s="68"/>
      <c r="AH328" s="68"/>
      <c r="AI328" s="68"/>
    </row>
    <row r="329" spans="1:35" ht="12.75" customHeight="1" x14ac:dyDescent="0.2">
      <c r="A329" s="68"/>
      <c r="P329" s="68"/>
      <c r="Q329" s="68"/>
      <c r="R329" s="68"/>
      <c r="S329" s="68"/>
      <c r="T329" s="68"/>
      <c r="U329" s="68"/>
      <c r="V329" s="68"/>
      <c r="W329" s="68"/>
      <c r="X329" s="68"/>
      <c r="Y329" s="68"/>
      <c r="Z329" s="68"/>
      <c r="AA329" s="68"/>
      <c r="AB329" s="68"/>
      <c r="AC329" s="68"/>
      <c r="AD329" s="68"/>
      <c r="AE329" s="68"/>
      <c r="AF329" s="68"/>
      <c r="AG329" s="68"/>
      <c r="AH329" s="68"/>
      <c r="AI329" s="68"/>
    </row>
    <row r="330" spans="1:35" ht="12.75" customHeight="1" x14ac:dyDescent="0.2">
      <c r="A330" s="68"/>
      <c r="P330" s="68"/>
      <c r="Q330" s="68"/>
      <c r="R330" s="68"/>
      <c r="S330" s="68"/>
      <c r="T330" s="68"/>
      <c r="U330" s="68"/>
      <c r="V330" s="68"/>
      <c r="W330" s="68"/>
      <c r="X330" s="68"/>
      <c r="Y330" s="68"/>
      <c r="Z330" s="68"/>
      <c r="AA330" s="68"/>
      <c r="AB330" s="68"/>
      <c r="AC330" s="68"/>
      <c r="AD330" s="68"/>
      <c r="AE330" s="68"/>
      <c r="AF330" s="68"/>
      <c r="AG330" s="68"/>
      <c r="AH330" s="68"/>
      <c r="AI330" s="68"/>
    </row>
    <row r="331" spans="1:35" ht="12.75" customHeight="1" x14ac:dyDescent="0.2">
      <c r="A331" s="68"/>
      <c r="P331" s="68"/>
      <c r="Q331" s="68"/>
      <c r="R331" s="68"/>
      <c r="S331" s="68"/>
      <c r="T331" s="68"/>
      <c r="U331" s="68"/>
      <c r="V331" s="68"/>
      <c r="W331" s="68"/>
      <c r="X331" s="68"/>
      <c r="Y331" s="68"/>
      <c r="Z331" s="68"/>
      <c r="AA331" s="68"/>
      <c r="AB331" s="68"/>
      <c r="AC331" s="68"/>
      <c r="AD331" s="68"/>
      <c r="AE331" s="68"/>
      <c r="AF331" s="68"/>
      <c r="AG331" s="68"/>
      <c r="AH331" s="68"/>
      <c r="AI331" s="68"/>
    </row>
    <row r="332" spans="1:35" ht="12.75" customHeight="1" x14ac:dyDescent="0.2">
      <c r="A332" s="68"/>
      <c r="P332" s="68"/>
      <c r="Q332" s="68"/>
      <c r="R332" s="68"/>
      <c r="S332" s="68"/>
      <c r="T332" s="68"/>
      <c r="U332" s="68"/>
      <c r="V332" s="68"/>
      <c r="W332" s="68"/>
      <c r="X332" s="68"/>
      <c r="Y332" s="68"/>
      <c r="Z332" s="68"/>
      <c r="AA332" s="68"/>
      <c r="AB332" s="68"/>
      <c r="AC332" s="68"/>
      <c r="AD332" s="68"/>
      <c r="AE332" s="68"/>
      <c r="AF332" s="68"/>
      <c r="AG332" s="68"/>
      <c r="AH332" s="68"/>
      <c r="AI332" s="68"/>
    </row>
    <row r="333" spans="1:35" ht="12.75" customHeight="1" x14ac:dyDescent="0.2">
      <c r="A333" s="68"/>
      <c r="P333" s="68"/>
      <c r="Q333" s="68"/>
      <c r="R333" s="68"/>
      <c r="S333" s="68"/>
      <c r="T333" s="68"/>
      <c r="U333" s="68"/>
      <c r="V333" s="68"/>
      <c r="W333" s="68"/>
      <c r="X333" s="68"/>
      <c r="Y333" s="68"/>
      <c r="Z333" s="68"/>
      <c r="AA333" s="68"/>
      <c r="AB333" s="68"/>
      <c r="AC333" s="68"/>
      <c r="AD333" s="68"/>
      <c r="AE333" s="68"/>
      <c r="AF333" s="68"/>
      <c r="AG333" s="68"/>
      <c r="AH333" s="68"/>
      <c r="AI333" s="68"/>
    </row>
    <row r="334" spans="1:35" ht="12.75" customHeight="1" x14ac:dyDescent="0.2">
      <c r="A334" s="68"/>
      <c r="P334" s="68"/>
      <c r="Q334" s="68"/>
      <c r="R334" s="68"/>
      <c r="S334" s="68"/>
      <c r="T334" s="68"/>
      <c r="U334" s="68"/>
      <c r="V334" s="68"/>
      <c r="W334" s="68"/>
      <c r="X334" s="68"/>
      <c r="Y334" s="68"/>
      <c r="Z334" s="68"/>
      <c r="AA334" s="68"/>
      <c r="AB334" s="68"/>
      <c r="AC334" s="68"/>
      <c r="AD334" s="68"/>
      <c r="AE334" s="68"/>
      <c r="AF334" s="68"/>
      <c r="AG334" s="68"/>
      <c r="AH334" s="68"/>
      <c r="AI334" s="68"/>
    </row>
    <row r="335" spans="1:35" ht="12.75" customHeight="1" x14ac:dyDescent="0.2">
      <c r="A335" s="68"/>
      <c r="P335" s="68"/>
      <c r="Q335" s="68"/>
      <c r="R335" s="68"/>
      <c r="S335" s="68"/>
      <c r="T335" s="68"/>
      <c r="U335" s="68"/>
      <c r="V335" s="68"/>
      <c r="W335" s="68"/>
      <c r="X335" s="68"/>
      <c r="Y335" s="68"/>
      <c r="Z335" s="68"/>
      <c r="AA335" s="68"/>
      <c r="AB335" s="68"/>
      <c r="AC335" s="68"/>
      <c r="AD335" s="68"/>
      <c r="AE335" s="68"/>
      <c r="AF335" s="68"/>
      <c r="AG335" s="68"/>
      <c r="AH335" s="68"/>
      <c r="AI335" s="68"/>
    </row>
    <row r="336" spans="1:35" ht="12.75" customHeight="1" x14ac:dyDescent="0.2">
      <c r="A336" s="68"/>
      <c r="P336" s="68"/>
      <c r="Q336" s="68"/>
      <c r="R336" s="68"/>
      <c r="S336" s="68"/>
      <c r="T336" s="68"/>
      <c r="U336" s="68"/>
      <c r="V336" s="68"/>
      <c r="W336" s="68"/>
      <c r="X336" s="68"/>
      <c r="Y336" s="68"/>
      <c r="Z336" s="68"/>
      <c r="AA336" s="68"/>
      <c r="AB336" s="68"/>
      <c r="AC336" s="68"/>
      <c r="AD336" s="68"/>
      <c r="AE336" s="68"/>
      <c r="AF336" s="68"/>
      <c r="AG336" s="68"/>
      <c r="AH336" s="68"/>
      <c r="AI336" s="68"/>
    </row>
    <row r="337" spans="1:35" ht="12.75" customHeight="1" x14ac:dyDescent="0.2">
      <c r="A337" s="68"/>
      <c r="P337" s="68"/>
      <c r="Q337" s="68"/>
      <c r="R337" s="68"/>
      <c r="S337" s="68"/>
      <c r="T337" s="68"/>
      <c r="U337" s="68"/>
      <c r="V337" s="68"/>
      <c r="W337" s="68"/>
      <c r="X337" s="68"/>
      <c r="Y337" s="68"/>
      <c r="Z337" s="68"/>
      <c r="AA337" s="68"/>
      <c r="AB337" s="68"/>
      <c r="AC337" s="68"/>
      <c r="AD337" s="68"/>
      <c r="AE337" s="68"/>
      <c r="AF337" s="68"/>
      <c r="AG337" s="68"/>
      <c r="AH337" s="68"/>
      <c r="AI337" s="68"/>
    </row>
    <row r="338" spans="1:35" ht="12.75" customHeight="1" x14ac:dyDescent="0.2">
      <c r="A338" s="68"/>
      <c r="P338" s="68"/>
      <c r="Q338" s="68"/>
      <c r="R338" s="68"/>
      <c r="S338" s="68"/>
      <c r="T338" s="68"/>
      <c r="U338" s="68"/>
      <c r="V338" s="68"/>
      <c r="W338" s="68"/>
      <c r="X338" s="68"/>
      <c r="Y338" s="68"/>
      <c r="Z338" s="68"/>
      <c r="AA338" s="68"/>
      <c r="AB338" s="68"/>
      <c r="AC338" s="68"/>
      <c r="AD338" s="68"/>
      <c r="AE338" s="68"/>
      <c r="AF338" s="68"/>
      <c r="AG338" s="68"/>
      <c r="AH338" s="68"/>
      <c r="AI338" s="68"/>
    </row>
    <row r="339" spans="1:35" ht="12.75" customHeight="1" x14ac:dyDescent="0.2">
      <c r="A339" s="68"/>
      <c r="P339" s="68"/>
      <c r="Q339" s="68"/>
      <c r="R339" s="68"/>
      <c r="S339" s="68"/>
      <c r="T339" s="68"/>
      <c r="U339" s="68"/>
      <c r="V339" s="68"/>
      <c r="W339" s="68"/>
      <c r="X339" s="68"/>
      <c r="Y339" s="68"/>
      <c r="Z339" s="68"/>
      <c r="AA339" s="68"/>
      <c r="AB339" s="68"/>
      <c r="AC339" s="68"/>
      <c r="AD339" s="68"/>
      <c r="AE339" s="68"/>
      <c r="AF339" s="68"/>
      <c r="AG339" s="68"/>
      <c r="AH339" s="68"/>
      <c r="AI339" s="68"/>
    </row>
    <row r="340" spans="1:35" ht="12.75" customHeight="1" x14ac:dyDescent="0.2">
      <c r="A340" s="68"/>
      <c r="P340" s="68"/>
      <c r="Q340" s="68"/>
      <c r="R340" s="68"/>
      <c r="S340" s="68"/>
      <c r="T340" s="68"/>
      <c r="U340" s="68"/>
      <c r="V340" s="68"/>
      <c r="W340" s="68"/>
      <c r="X340" s="68"/>
      <c r="Y340" s="68"/>
      <c r="Z340" s="68"/>
      <c r="AA340" s="68"/>
      <c r="AB340" s="68"/>
      <c r="AC340" s="68"/>
      <c r="AD340" s="68"/>
      <c r="AE340" s="68"/>
      <c r="AF340" s="68"/>
      <c r="AG340" s="68"/>
      <c r="AH340" s="68"/>
      <c r="AI340" s="68"/>
    </row>
    <row r="341" spans="1:35" ht="12.75" customHeight="1" x14ac:dyDescent="0.2">
      <c r="A341" s="68"/>
      <c r="P341" s="68"/>
      <c r="Q341" s="68"/>
      <c r="R341" s="68"/>
      <c r="S341" s="68"/>
      <c r="T341" s="68"/>
      <c r="U341" s="68"/>
      <c r="V341" s="68"/>
      <c r="W341" s="68"/>
      <c r="X341" s="68"/>
      <c r="Y341" s="68"/>
      <c r="Z341" s="68"/>
      <c r="AA341" s="68"/>
      <c r="AB341" s="68"/>
      <c r="AC341" s="68"/>
      <c r="AD341" s="68"/>
      <c r="AE341" s="68"/>
      <c r="AF341" s="68"/>
      <c r="AG341" s="68"/>
      <c r="AH341" s="68"/>
      <c r="AI341" s="68"/>
    </row>
    <row r="342" spans="1:35" ht="12.75" customHeight="1" x14ac:dyDescent="0.2">
      <c r="A342" s="68"/>
      <c r="P342" s="68"/>
      <c r="Q342" s="68"/>
      <c r="R342" s="68"/>
      <c r="S342" s="68"/>
      <c r="T342" s="68"/>
      <c r="U342" s="68"/>
      <c r="V342" s="68"/>
      <c r="W342" s="68"/>
      <c r="X342" s="68"/>
      <c r="Y342" s="68"/>
      <c r="Z342" s="68"/>
      <c r="AA342" s="68"/>
      <c r="AB342" s="68"/>
      <c r="AC342" s="68"/>
      <c r="AD342" s="68"/>
      <c r="AE342" s="68"/>
      <c r="AF342" s="68"/>
      <c r="AG342" s="68"/>
      <c r="AH342" s="68"/>
      <c r="AI342" s="68"/>
    </row>
    <row r="343" spans="1:35" ht="12.75" customHeight="1" x14ac:dyDescent="0.2">
      <c r="A343" s="68"/>
      <c r="P343" s="68"/>
      <c r="Q343" s="68"/>
      <c r="R343" s="68"/>
      <c r="S343" s="68"/>
      <c r="T343" s="68"/>
      <c r="U343" s="68"/>
      <c r="V343" s="68"/>
      <c r="W343" s="68"/>
      <c r="X343" s="68"/>
      <c r="Y343" s="68"/>
      <c r="Z343" s="68"/>
      <c r="AA343" s="68"/>
      <c r="AB343" s="68"/>
      <c r="AC343" s="68"/>
      <c r="AD343" s="68"/>
      <c r="AE343" s="68"/>
      <c r="AF343" s="68"/>
      <c r="AG343" s="68"/>
      <c r="AH343" s="68"/>
      <c r="AI343" s="68"/>
    </row>
    <row r="344" spans="1:35" ht="12.75" customHeight="1" x14ac:dyDescent="0.2">
      <c r="A344" s="68"/>
      <c r="P344" s="68"/>
      <c r="Q344" s="68"/>
      <c r="R344" s="68"/>
      <c r="S344" s="68"/>
      <c r="T344" s="68"/>
      <c r="U344" s="68"/>
      <c r="V344" s="68"/>
      <c r="W344" s="68"/>
      <c r="X344" s="68"/>
      <c r="Y344" s="68"/>
      <c r="Z344" s="68"/>
      <c r="AA344" s="68"/>
      <c r="AB344" s="68"/>
      <c r="AC344" s="68"/>
      <c r="AD344" s="68"/>
      <c r="AE344" s="68"/>
      <c r="AF344" s="68"/>
      <c r="AG344" s="68"/>
      <c r="AH344" s="68"/>
      <c r="AI344" s="68"/>
    </row>
    <row r="345" spans="1:35" ht="12.75" customHeight="1" x14ac:dyDescent="0.2">
      <c r="A345" s="68"/>
      <c r="P345" s="68"/>
      <c r="Q345" s="68"/>
      <c r="R345" s="68"/>
      <c r="S345" s="68"/>
      <c r="T345" s="68"/>
      <c r="U345" s="68"/>
      <c r="V345" s="68"/>
      <c r="W345" s="68"/>
      <c r="X345" s="68"/>
      <c r="Y345" s="68"/>
      <c r="Z345" s="68"/>
      <c r="AA345" s="68"/>
      <c r="AB345" s="68"/>
      <c r="AC345" s="68"/>
      <c r="AD345" s="68"/>
      <c r="AE345" s="68"/>
      <c r="AF345" s="68"/>
      <c r="AG345" s="68"/>
      <c r="AH345" s="68"/>
      <c r="AI345" s="68"/>
    </row>
    <row r="346" spans="1:35" ht="12.75" customHeight="1" x14ac:dyDescent="0.2">
      <c r="A346" s="68"/>
      <c r="P346" s="68"/>
      <c r="Q346" s="68"/>
      <c r="R346" s="68"/>
      <c r="S346" s="68"/>
      <c r="T346" s="68"/>
      <c r="U346" s="68"/>
      <c r="V346" s="68"/>
      <c r="W346" s="68"/>
      <c r="X346" s="68"/>
      <c r="Y346" s="68"/>
      <c r="Z346" s="68"/>
      <c r="AA346" s="68"/>
      <c r="AB346" s="68"/>
      <c r="AC346" s="68"/>
      <c r="AD346" s="68"/>
      <c r="AE346" s="68"/>
      <c r="AF346" s="68"/>
      <c r="AG346" s="68"/>
      <c r="AH346" s="68"/>
      <c r="AI346" s="68"/>
    </row>
    <row r="347" spans="1:35" ht="12.75" customHeight="1" x14ac:dyDescent="0.2">
      <c r="A347" s="68"/>
      <c r="P347" s="68"/>
      <c r="Q347" s="68"/>
      <c r="R347" s="68"/>
      <c r="S347" s="68"/>
      <c r="T347" s="68"/>
      <c r="U347" s="68"/>
      <c r="V347" s="68"/>
      <c r="W347" s="68"/>
      <c r="X347" s="68"/>
      <c r="Y347" s="68"/>
      <c r="Z347" s="68"/>
      <c r="AA347" s="68"/>
      <c r="AB347" s="68"/>
      <c r="AC347" s="68"/>
      <c r="AD347" s="68"/>
      <c r="AE347" s="68"/>
      <c r="AF347" s="68"/>
      <c r="AG347" s="68"/>
      <c r="AH347" s="68"/>
      <c r="AI347" s="68"/>
    </row>
    <row r="348" spans="1:35" ht="12.75" customHeight="1" x14ac:dyDescent="0.2">
      <c r="A348" s="68"/>
      <c r="P348" s="68"/>
      <c r="Q348" s="68"/>
      <c r="R348" s="68"/>
      <c r="S348" s="68"/>
      <c r="T348" s="68"/>
      <c r="U348" s="68"/>
      <c r="V348" s="68"/>
      <c r="W348" s="68"/>
      <c r="X348" s="68"/>
      <c r="Y348" s="68"/>
      <c r="Z348" s="68"/>
      <c r="AA348" s="68"/>
      <c r="AB348" s="68"/>
      <c r="AC348" s="68"/>
      <c r="AD348" s="68"/>
      <c r="AE348" s="68"/>
      <c r="AF348" s="68"/>
      <c r="AG348" s="68"/>
      <c r="AH348" s="68"/>
      <c r="AI348" s="68"/>
    </row>
    <row r="349" spans="1:35" ht="12.75" customHeight="1" x14ac:dyDescent="0.2">
      <c r="A349" s="68"/>
      <c r="P349" s="68"/>
      <c r="Q349" s="68"/>
      <c r="R349" s="68"/>
      <c r="S349" s="68"/>
      <c r="T349" s="68"/>
      <c r="U349" s="68"/>
      <c r="V349" s="68"/>
      <c r="W349" s="68"/>
      <c r="X349" s="68"/>
      <c r="Y349" s="68"/>
      <c r="Z349" s="68"/>
      <c r="AA349" s="68"/>
      <c r="AB349" s="68"/>
      <c r="AC349" s="68"/>
      <c r="AD349" s="68"/>
      <c r="AE349" s="68"/>
      <c r="AF349" s="68"/>
      <c r="AG349" s="68"/>
      <c r="AH349" s="68"/>
      <c r="AI349" s="68"/>
    </row>
    <row r="350" spans="1:35" ht="12.75" customHeight="1" x14ac:dyDescent="0.2">
      <c r="A350" s="68"/>
      <c r="P350" s="68"/>
      <c r="Q350" s="68"/>
      <c r="R350" s="68"/>
      <c r="S350" s="68"/>
      <c r="T350" s="68"/>
      <c r="U350" s="68"/>
      <c r="V350" s="68"/>
      <c r="W350" s="68"/>
      <c r="X350" s="68"/>
      <c r="Y350" s="68"/>
      <c r="Z350" s="68"/>
      <c r="AA350" s="68"/>
      <c r="AB350" s="68"/>
      <c r="AC350" s="68"/>
      <c r="AD350" s="68"/>
      <c r="AE350" s="68"/>
      <c r="AF350" s="68"/>
      <c r="AG350" s="68"/>
      <c r="AH350" s="68"/>
      <c r="AI350" s="68"/>
    </row>
    <row r="351" spans="1:35" ht="12.75" customHeight="1" x14ac:dyDescent="0.2">
      <c r="A351" s="68"/>
      <c r="P351" s="68"/>
      <c r="Q351" s="68"/>
      <c r="R351" s="68"/>
      <c r="S351" s="68"/>
      <c r="T351" s="68"/>
      <c r="U351" s="68"/>
      <c r="V351" s="68"/>
      <c r="W351" s="68"/>
      <c r="X351" s="68"/>
      <c r="Y351" s="68"/>
      <c r="Z351" s="68"/>
      <c r="AA351" s="68"/>
      <c r="AB351" s="68"/>
      <c r="AC351" s="68"/>
      <c r="AD351" s="68"/>
      <c r="AE351" s="68"/>
      <c r="AF351" s="68"/>
      <c r="AG351" s="68"/>
      <c r="AH351" s="68"/>
      <c r="AI351" s="68"/>
    </row>
    <row r="352" spans="1:35" ht="12.75" customHeight="1" x14ac:dyDescent="0.2">
      <c r="A352" s="68"/>
      <c r="P352" s="68"/>
      <c r="Q352" s="68"/>
      <c r="R352" s="68"/>
      <c r="S352" s="68"/>
      <c r="T352" s="68"/>
      <c r="U352" s="68"/>
      <c r="V352" s="68"/>
      <c r="W352" s="68"/>
      <c r="X352" s="68"/>
      <c r="Y352" s="68"/>
      <c r="Z352" s="68"/>
      <c r="AA352" s="68"/>
      <c r="AB352" s="68"/>
      <c r="AC352" s="68"/>
      <c r="AD352" s="68"/>
      <c r="AE352" s="68"/>
      <c r="AF352" s="68"/>
      <c r="AG352" s="68"/>
      <c r="AH352" s="68"/>
      <c r="AI352" s="68"/>
    </row>
    <row r="353" spans="1:35" ht="12.75" customHeight="1" x14ac:dyDescent="0.2">
      <c r="A353" s="68"/>
      <c r="P353" s="68"/>
      <c r="Q353" s="68"/>
      <c r="R353" s="68"/>
      <c r="S353" s="68"/>
      <c r="T353" s="68"/>
      <c r="U353" s="68"/>
      <c r="V353" s="68"/>
      <c r="W353" s="68"/>
      <c r="X353" s="68"/>
      <c r="Y353" s="68"/>
      <c r="Z353" s="68"/>
      <c r="AA353" s="68"/>
      <c r="AB353" s="68"/>
      <c r="AC353" s="68"/>
      <c r="AD353" s="68"/>
      <c r="AE353" s="68"/>
      <c r="AF353" s="68"/>
      <c r="AG353" s="68"/>
      <c r="AH353" s="68"/>
      <c r="AI353" s="68"/>
    </row>
    <row r="354" spans="1:35" ht="12.75" customHeight="1" x14ac:dyDescent="0.2">
      <c r="A354" s="68"/>
      <c r="P354" s="68"/>
      <c r="Q354" s="68"/>
      <c r="R354" s="68"/>
      <c r="S354" s="68"/>
      <c r="T354" s="68"/>
      <c r="U354" s="68"/>
      <c r="V354" s="68"/>
      <c r="W354" s="68"/>
      <c r="X354" s="68"/>
      <c r="Y354" s="68"/>
      <c r="Z354" s="68"/>
      <c r="AA354" s="68"/>
      <c r="AB354" s="68"/>
      <c r="AC354" s="68"/>
      <c r="AD354" s="68"/>
      <c r="AE354" s="68"/>
      <c r="AF354" s="68"/>
      <c r="AG354" s="68"/>
      <c r="AH354" s="68"/>
      <c r="AI354" s="68"/>
    </row>
    <row r="355" spans="1:35" ht="12.75" customHeight="1" x14ac:dyDescent="0.2">
      <c r="A355" s="68"/>
      <c r="P355" s="68"/>
      <c r="Q355" s="68"/>
      <c r="R355" s="68"/>
      <c r="S355" s="68"/>
      <c r="T355" s="68"/>
      <c r="U355" s="68"/>
      <c r="V355" s="68"/>
      <c r="W355" s="68"/>
      <c r="X355" s="68"/>
      <c r="Y355" s="68"/>
      <c r="Z355" s="68"/>
      <c r="AA355" s="68"/>
      <c r="AB355" s="68"/>
      <c r="AC355" s="68"/>
      <c r="AD355" s="68"/>
      <c r="AE355" s="68"/>
      <c r="AF355" s="68"/>
      <c r="AG355" s="68"/>
      <c r="AH355" s="68"/>
      <c r="AI355" s="68"/>
    </row>
    <row r="356" spans="1:35" ht="12.75" customHeight="1" x14ac:dyDescent="0.2">
      <c r="A356" s="68"/>
      <c r="P356" s="68"/>
      <c r="Q356" s="68"/>
      <c r="R356" s="68"/>
      <c r="S356" s="68"/>
      <c r="T356" s="68"/>
      <c r="U356" s="68"/>
      <c r="V356" s="68"/>
      <c r="W356" s="68"/>
      <c r="X356" s="68"/>
      <c r="Y356" s="68"/>
      <c r="Z356" s="68"/>
      <c r="AA356" s="68"/>
      <c r="AB356" s="68"/>
      <c r="AC356" s="68"/>
      <c r="AD356" s="68"/>
      <c r="AE356" s="68"/>
      <c r="AF356" s="68"/>
      <c r="AG356" s="68"/>
      <c r="AH356" s="68"/>
      <c r="AI356" s="68"/>
    </row>
    <row r="357" spans="1:35" ht="12.75" customHeight="1" x14ac:dyDescent="0.2">
      <c r="A357" s="68"/>
      <c r="P357" s="68"/>
      <c r="Q357" s="68"/>
      <c r="R357" s="68"/>
      <c r="S357" s="68"/>
      <c r="T357" s="68"/>
      <c r="U357" s="68"/>
      <c r="V357" s="68"/>
      <c r="W357" s="68"/>
      <c r="X357" s="68"/>
      <c r="Y357" s="68"/>
      <c r="Z357" s="68"/>
      <c r="AA357" s="68"/>
      <c r="AB357" s="68"/>
      <c r="AC357" s="68"/>
      <c r="AD357" s="68"/>
      <c r="AE357" s="68"/>
      <c r="AF357" s="68"/>
      <c r="AG357" s="68"/>
      <c r="AH357" s="68"/>
      <c r="AI357" s="68"/>
    </row>
    <row r="358" spans="1:35" ht="12.75" customHeight="1" x14ac:dyDescent="0.2">
      <c r="A358" s="68"/>
      <c r="P358" s="68"/>
      <c r="Q358" s="68"/>
      <c r="R358" s="68"/>
      <c r="S358" s="68"/>
      <c r="T358" s="68"/>
      <c r="U358" s="68"/>
      <c r="V358" s="68"/>
      <c r="W358" s="68"/>
      <c r="X358" s="68"/>
      <c r="Y358" s="68"/>
      <c r="Z358" s="68"/>
      <c r="AA358" s="68"/>
      <c r="AB358" s="68"/>
      <c r="AC358" s="68"/>
      <c r="AD358" s="68"/>
      <c r="AE358" s="68"/>
      <c r="AF358" s="68"/>
      <c r="AG358" s="68"/>
      <c r="AH358" s="68"/>
      <c r="AI358" s="68"/>
    </row>
    <row r="359" spans="1:35" ht="12.75" customHeight="1" x14ac:dyDescent="0.2">
      <c r="A359" s="68"/>
      <c r="P359" s="68"/>
      <c r="Q359" s="68"/>
      <c r="R359" s="68"/>
      <c r="S359" s="68"/>
      <c r="T359" s="68"/>
      <c r="U359" s="68"/>
      <c r="V359" s="68"/>
      <c r="W359" s="68"/>
      <c r="X359" s="68"/>
      <c r="Y359" s="68"/>
      <c r="Z359" s="68"/>
      <c r="AA359" s="68"/>
      <c r="AB359" s="68"/>
      <c r="AC359" s="68"/>
      <c r="AD359" s="68"/>
      <c r="AE359" s="68"/>
      <c r="AF359" s="68"/>
      <c r="AG359" s="68"/>
      <c r="AH359" s="68"/>
      <c r="AI359" s="68"/>
    </row>
    <row r="360" spans="1:35" ht="12.75" customHeight="1" x14ac:dyDescent="0.2">
      <c r="A360" s="68"/>
      <c r="P360" s="68"/>
      <c r="Q360" s="68"/>
      <c r="R360" s="68"/>
      <c r="S360" s="68"/>
      <c r="T360" s="68"/>
      <c r="U360" s="68"/>
      <c r="V360" s="68"/>
      <c r="W360" s="68"/>
      <c r="X360" s="68"/>
      <c r="Y360" s="68"/>
      <c r="Z360" s="68"/>
      <c r="AA360" s="68"/>
      <c r="AB360" s="68"/>
      <c r="AC360" s="68"/>
      <c r="AD360" s="68"/>
      <c r="AE360" s="68"/>
      <c r="AF360" s="68"/>
      <c r="AG360" s="68"/>
      <c r="AH360" s="68"/>
      <c r="AI360" s="68"/>
    </row>
    <row r="361" spans="1:35" ht="12.75" customHeight="1" x14ac:dyDescent="0.2">
      <c r="A361" s="68"/>
      <c r="P361" s="68"/>
      <c r="Q361" s="68"/>
      <c r="R361" s="68"/>
      <c r="S361" s="68"/>
      <c r="T361" s="68"/>
      <c r="U361" s="68"/>
      <c r="V361" s="68"/>
      <c r="W361" s="68"/>
      <c r="X361" s="68"/>
      <c r="Y361" s="68"/>
      <c r="Z361" s="68"/>
      <c r="AA361" s="68"/>
      <c r="AB361" s="68"/>
      <c r="AC361" s="68"/>
      <c r="AD361" s="68"/>
      <c r="AE361" s="68"/>
      <c r="AF361" s="68"/>
      <c r="AG361" s="68"/>
      <c r="AH361" s="68"/>
      <c r="AI361" s="68"/>
    </row>
    <row r="362" spans="1:35" ht="12.75" customHeight="1" x14ac:dyDescent="0.2">
      <c r="A362" s="68"/>
      <c r="P362" s="68"/>
      <c r="Q362" s="68"/>
      <c r="R362" s="68"/>
      <c r="S362" s="68"/>
      <c r="T362" s="68"/>
      <c r="U362" s="68"/>
      <c r="V362" s="68"/>
      <c r="W362" s="68"/>
      <c r="X362" s="68"/>
      <c r="Y362" s="68"/>
      <c r="Z362" s="68"/>
      <c r="AA362" s="68"/>
      <c r="AB362" s="68"/>
      <c r="AC362" s="68"/>
      <c r="AD362" s="68"/>
      <c r="AE362" s="68"/>
      <c r="AF362" s="68"/>
      <c r="AG362" s="68"/>
      <c r="AH362" s="68"/>
      <c r="AI362" s="68"/>
    </row>
    <row r="363" spans="1:35" ht="12.75" customHeight="1" x14ac:dyDescent="0.2">
      <c r="A363" s="68"/>
      <c r="P363" s="68"/>
      <c r="Q363" s="68"/>
      <c r="R363" s="68"/>
      <c r="S363" s="68"/>
      <c r="T363" s="68"/>
      <c r="U363" s="68"/>
      <c r="V363" s="68"/>
      <c r="W363" s="68"/>
      <c r="X363" s="68"/>
      <c r="Y363" s="68"/>
      <c r="Z363" s="68"/>
      <c r="AA363" s="68"/>
      <c r="AB363" s="68"/>
      <c r="AC363" s="68"/>
      <c r="AD363" s="68"/>
      <c r="AE363" s="68"/>
      <c r="AF363" s="68"/>
      <c r="AG363" s="68"/>
      <c r="AH363" s="68"/>
      <c r="AI363" s="68"/>
    </row>
    <row r="364" spans="1:35" ht="12.75" customHeight="1" x14ac:dyDescent="0.2">
      <c r="A364" s="68"/>
      <c r="P364" s="68"/>
      <c r="Q364" s="68"/>
      <c r="R364" s="68"/>
      <c r="S364" s="68"/>
      <c r="T364" s="68"/>
      <c r="U364" s="68"/>
      <c r="V364" s="68"/>
      <c r="W364" s="68"/>
      <c r="X364" s="68"/>
      <c r="Y364" s="68"/>
      <c r="Z364" s="68"/>
      <c r="AA364" s="68"/>
      <c r="AB364" s="68"/>
      <c r="AC364" s="68"/>
      <c r="AD364" s="68"/>
      <c r="AE364" s="68"/>
      <c r="AF364" s="68"/>
      <c r="AG364" s="68"/>
      <c r="AH364" s="68"/>
      <c r="AI364" s="68"/>
    </row>
    <row r="365" spans="1:35" ht="12.75" customHeight="1" x14ac:dyDescent="0.2">
      <c r="A365" s="68"/>
      <c r="P365" s="68"/>
      <c r="Q365" s="68"/>
      <c r="R365" s="68"/>
      <c r="S365" s="68"/>
      <c r="T365" s="68"/>
      <c r="U365" s="68"/>
      <c r="V365" s="68"/>
      <c r="W365" s="68"/>
      <c r="X365" s="68"/>
      <c r="Y365" s="68"/>
      <c r="Z365" s="68"/>
      <c r="AA365" s="68"/>
      <c r="AB365" s="68"/>
      <c r="AC365" s="68"/>
      <c r="AD365" s="68"/>
      <c r="AE365" s="68"/>
      <c r="AF365" s="68"/>
      <c r="AG365" s="68"/>
      <c r="AH365" s="68"/>
      <c r="AI365" s="68"/>
    </row>
    <row r="366" spans="1:35" ht="12.75" customHeight="1" x14ac:dyDescent="0.2">
      <c r="A366" s="68"/>
      <c r="P366" s="68"/>
      <c r="Q366" s="68"/>
      <c r="R366" s="68"/>
      <c r="S366" s="68"/>
      <c r="T366" s="68"/>
      <c r="U366" s="68"/>
      <c r="V366" s="68"/>
      <c r="W366" s="68"/>
      <c r="X366" s="68"/>
      <c r="Y366" s="68"/>
      <c r="Z366" s="68"/>
      <c r="AA366" s="68"/>
      <c r="AB366" s="68"/>
      <c r="AC366" s="68"/>
      <c r="AD366" s="68"/>
      <c r="AE366" s="68"/>
      <c r="AF366" s="68"/>
      <c r="AG366" s="68"/>
      <c r="AH366" s="68"/>
      <c r="AI366" s="68"/>
    </row>
    <row r="367" spans="1:35" ht="12.75" customHeight="1" x14ac:dyDescent="0.2">
      <c r="A367" s="68"/>
      <c r="P367" s="68"/>
      <c r="Q367" s="68"/>
      <c r="R367" s="68"/>
      <c r="S367" s="68"/>
      <c r="T367" s="68"/>
      <c r="U367" s="68"/>
      <c r="V367" s="68"/>
      <c r="W367" s="68"/>
      <c r="X367" s="68"/>
      <c r="Y367" s="68"/>
      <c r="Z367" s="68"/>
      <c r="AA367" s="68"/>
      <c r="AB367" s="68"/>
      <c r="AC367" s="68"/>
      <c r="AD367" s="68"/>
      <c r="AE367" s="68"/>
      <c r="AF367" s="68"/>
      <c r="AG367" s="68"/>
      <c r="AH367" s="68"/>
      <c r="AI367" s="68"/>
    </row>
    <row r="368" spans="1:35" ht="12.75" customHeight="1" x14ac:dyDescent="0.2">
      <c r="A368" s="68"/>
      <c r="P368" s="68"/>
      <c r="Q368" s="68"/>
      <c r="R368" s="68"/>
      <c r="S368" s="68"/>
      <c r="T368" s="68"/>
      <c r="U368" s="68"/>
      <c r="V368" s="68"/>
      <c r="W368" s="68"/>
      <c r="X368" s="68"/>
      <c r="Y368" s="68"/>
      <c r="Z368" s="68"/>
      <c r="AA368" s="68"/>
      <c r="AB368" s="68"/>
      <c r="AC368" s="68"/>
      <c r="AD368" s="68"/>
      <c r="AE368" s="68"/>
      <c r="AF368" s="68"/>
      <c r="AG368" s="68"/>
      <c r="AH368" s="68"/>
      <c r="AI368" s="68"/>
    </row>
    <row r="369" spans="1:35" ht="12.75" customHeight="1" x14ac:dyDescent="0.2">
      <c r="A369" s="68"/>
      <c r="P369" s="68"/>
      <c r="Q369" s="68"/>
      <c r="R369" s="68"/>
      <c r="S369" s="68"/>
      <c r="T369" s="68"/>
      <c r="U369" s="68"/>
      <c r="V369" s="68"/>
      <c r="W369" s="68"/>
      <c r="X369" s="68"/>
      <c r="Y369" s="68"/>
      <c r="Z369" s="68"/>
      <c r="AA369" s="68"/>
      <c r="AB369" s="68"/>
      <c r="AC369" s="68"/>
      <c r="AD369" s="68"/>
      <c r="AE369" s="68"/>
      <c r="AF369" s="68"/>
      <c r="AG369" s="68"/>
      <c r="AH369" s="68"/>
      <c r="AI369" s="68"/>
    </row>
    <row r="370" spans="1:35" ht="12.75" customHeight="1" x14ac:dyDescent="0.2">
      <c r="A370" s="68"/>
      <c r="P370" s="68"/>
      <c r="Q370" s="68"/>
      <c r="R370" s="68"/>
      <c r="S370" s="68"/>
      <c r="T370" s="68"/>
      <c r="U370" s="68"/>
      <c r="V370" s="68"/>
      <c r="W370" s="68"/>
      <c r="X370" s="68"/>
      <c r="Y370" s="68"/>
      <c r="Z370" s="68"/>
      <c r="AA370" s="68"/>
      <c r="AB370" s="68"/>
      <c r="AC370" s="68"/>
      <c r="AD370" s="68"/>
      <c r="AE370" s="68"/>
      <c r="AF370" s="68"/>
      <c r="AG370" s="68"/>
      <c r="AH370" s="68"/>
      <c r="AI370" s="68"/>
    </row>
    <row r="371" spans="1:35" ht="12.75" customHeight="1" x14ac:dyDescent="0.2">
      <c r="A371" s="68"/>
      <c r="P371" s="68"/>
      <c r="Q371" s="68"/>
      <c r="R371" s="68"/>
      <c r="S371" s="68"/>
      <c r="T371" s="68"/>
      <c r="U371" s="68"/>
      <c r="V371" s="68"/>
      <c r="W371" s="68"/>
      <c r="X371" s="68"/>
      <c r="Y371" s="68"/>
      <c r="Z371" s="68"/>
      <c r="AA371" s="68"/>
      <c r="AB371" s="68"/>
      <c r="AC371" s="68"/>
      <c r="AD371" s="68"/>
      <c r="AE371" s="68"/>
      <c r="AF371" s="68"/>
      <c r="AG371" s="68"/>
      <c r="AH371" s="68"/>
      <c r="AI371" s="68"/>
    </row>
    <row r="372" spans="1:35" ht="12.75" customHeight="1" x14ac:dyDescent="0.2">
      <c r="A372" s="68"/>
      <c r="P372" s="68"/>
      <c r="Q372" s="68"/>
      <c r="R372" s="68"/>
      <c r="S372" s="68"/>
      <c r="T372" s="68"/>
      <c r="U372" s="68"/>
      <c r="V372" s="68"/>
      <c r="W372" s="68"/>
      <c r="X372" s="68"/>
      <c r="Y372" s="68"/>
      <c r="Z372" s="68"/>
      <c r="AA372" s="68"/>
      <c r="AB372" s="68"/>
      <c r="AC372" s="68"/>
      <c r="AD372" s="68"/>
      <c r="AE372" s="68"/>
      <c r="AF372" s="68"/>
      <c r="AG372" s="68"/>
      <c r="AH372" s="68"/>
      <c r="AI372" s="68"/>
    </row>
    <row r="373" spans="1:35" ht="12.75" customHeight="1" x14ac:dyDescent="0.2">
      <c r="A373" s="68"/>
      <c r="P373" s="68"/>
      <c r="Q373" s="68"/>
      <c r="R373" s="68"/>
      <c r="S373" s="68"/>
      <c r="T373" s="68"/>
      <c r="U373" s="68"/>
      <c r="V373" s="68"/>
      <c r="W373" s="68"/>
      <c r="X373" s="68"/>
      <c r="Y373" s="68"/>
      <c r="Z373" s="68"/>
      <c r="AA373" s="68"/>
      <c r="AB373" s="68"/>
      <c r="AC373" s="68"/>
      <c r="AD373" s="68"/>
      <c r="AE373" s="68"/>
      <c r="AF373" s="68"/>
      <c r="AG373" s="68"/>
      <c r="AH373" s="68"/>
      <c r="AI373" s="68"/>
    </row>
    <row r="374" spans="1:35" ht="12.75" customHeight="1" x14ac:dyDescent="0.2">
      <c r="A374" s="68"/>
      <c r="P374" s="68"/>
      <c r="Q374" s="68"/>
      <c r="R374" s="68"/>
      <c r="S374" s="68"/>
      <c r="T374" s="68"/>
      <c r="U374" s="68"/>
      <c r="V374" s="68"/>
      <c r="W374" s="68"/>
      <c r="X374" s="68"/>
      <c r="Y374" s="68"/>
      <c r="Z374" s="68"/>
      <c r="AA374" s="68"/>
      <c r="AB374" s="68"/>
      <c r="AC374" s="68"/>
      <c r="AD374" s="68"/>
      <c r="AE374" s="68"/>
      <c r="AF374" s="68"/>
      <c r="AG374" s="68"/>
      <c r="AH374" s="68"/>
      <c r="AI374" s="68"/>
    </row>
    <row r="375" spans="1:35" ht="12.75" customHeight="1" x14ac:dyDescent="0.2">
      <c r="A375" s="68"/>
      <c r="P375" s="68"/>
      <c r="Q375" s="68"/>
      <c r="R375" s="68"/>
      <c r="S375" s="68"/>
      <c r="T375" s="68"/>
      <c r="U375" s="68"/>
      <c r="V375" s="68"/>
      <c r="W375" s="68"/>
      <c r="X375" s="68"/>
      <c r="Y375" s="68"/>
      <c r="Z375" s="68"/>
      <c r="AA375" s="68"/>
      <c r="AB375" s="68"/>
      <c r="AC375" s="68"/>
      <c r="AD375" s="68"/>
      <c r="AE375" s="68"/>
      <c r="AF375" s="68"/>
      <c r="AG375" s="68"/>
      <c r="AH375" s="68"/>
      <c r="AI375" s="68"/>
    </row>
    <row r="376" spans="1:35" ht="12.75" customHeight="1" x14ac:dyDescent="0.2">
      <c r="A376" s="68"/>
      <c r="P376" s="68"/>
      <c r="Q376" s="68"/>
      <c r="R376" s="68"/>
      <c r="S376" s="68"/>
      <c r="T376" s="68"/>
      <c r="U376" s="68"/>
      <c r="V376" s="68"/>
      <c r="W376" s="68"/>
      <c r="X376" s="68"/>
      <c r="Y376" s="68"/>
      <c r="Z376" s="68"/>
      <c r="AA376" s="68"/>
      <c r="AB376" s="68"/>
      <c r="AC376" s="68"/>
      <c r="AD376" s="68"/>
      <c r="AE376" s="68"/>
      <c r="AF376" s="68"/>
      <c r="AG376" s="68"/>
      <c r="AH376" s="68"/>
      <c r="AI376" s="68"/>
    </row>
    <row r="377" spans="1:35" ht="12.75" customHeight="1" x14ac:dyDescent="0.2">
      <c r="A377" s="68"/>
      <c r="P377" s="68"/>
      <c r="Q377" s="68"/>
      <c r="R377" s="68"/>
      <c r="S377" s="68"/>
      <c r="T377" s="68"/>
      <c r="U377" s="68"/>
      <c r="V377" s="68"/>
      <c r="W377" s="68"/>
      <c r="X377" s="68"/>
      <c r="Y377" s="68"/>
      <c r="Z377" s="68"/>
      <c r="AA377" s="68"/>
      <c r="AB377" s="68"/>
      <c r="AC377" s="68"/>
      <c r="AD377" s="68"/>
      <c r="AE377" s="68"/>
      <c r="AF377" s="68"/>
      <c r="AG377" s="68"/>
      <c r="AH377" s="68"/>
      <c r="AI377" s="68"/>
    </row>
    <row r="378" spans="1:35" ht="12.75" customHeight="1" x14ac:dyDescent="0.2">
      <c r="A378" s="68"/>
      <c r="P378" s="68"/>
      <c r="Q378" s="68"/>
      <c r="R378" s="68"/>
      <c r="S378" s="68"/>
      <c r="T378" s="68"/>
      <c r="U378" s="68"/>
      <c r="V378" s="68"/>
      <c r="W378" s="68"/>
      <c r="X378" s="68"/>
      <c r="Y378" s="68"/>
      <c r="Z378" s="68"/>
      <c r="AA378" s="68"/>
      <c r="AB378" s="68"/>
      <c r="AC378" s="68"/>
      <c r="AD378" s="68"/>
      <c r="AE378" s="68"/>
      <c r="AF378" s="68"/>
      <c r="AG378" s="68"/>
      <c r="AH378" s="68"/>
      <c r="AI378" s="68"/>
    </row>
    <row r="379" spans="1:35" ht="12.75" customHeight="1" x14ac:dyDescent="0.2">
      <c r="A379" s="68"/>
      <c r="P379" s="68"/>
      <c r="Q379" s="68"/>
      <c r="R379" s="68"/>
      <c r="S379" s="68"/>
      <c r="T379" s="68"/>
      <c r="U379" s="68"/>
      <c r="V379" s="68"/>
      <c r="W379" s="68"/>
      <c r="X379" s="68"/>
      <c r="Y379" s="68"/>
      <c r="Z379" s="68"/>
      <c r="AA379" s="68"/>
      <c r="AB379" s="68"/>
      <c r="AC379" s="68"/>
      <c r="AD379" s="68"/>
      <c r="AE379" s="68"/>
      <c r="AF379" s="68"/>
      <c r="AG379" s="68"/>
      <c r="AH379" s="68"/>
      <c r="AI379" s="68"/>
    </row>
    <row r="380" spans="1:35" ht="12.75" customHeight="1" x14ac:dyDescent="0.2">
      <c r="A380" s="68"/>
      <c r="P380" s="68"/>
      <c r="Q380" s="68"/>
      <c r="R380" s="68"/>
      <c r="S380" s="68"/>
      <c r="T380" s="68"/>
      <c r="U380" s="68"/>
      <c r="V380" s="68"/>
      <c r="W380" s="68"/>
      <c r="X380" s="68"/>
      <c r="Y380" s="68"/>
      <c r="Z380" s="68"/>
      <c r="AA380" s="68"/>
      <c r="AB380" s="68"/>
      <c r="AC380" s="68"/>
      <c r="AD380" s="68"/>
      <c r="AE380" s="68"/>
      <c r="AF380" s="68"/>
      <c r="AG380" s="68"/>
      <c r="AH380" s="68"/>
      <c r="AI380" s="68"/>
    </row>
    <row r="381" spans="1:35" ht="12.75" customHeight="1" x14ac:dyDescent="0.2">
      <c r="A381" s="68"/>
      <c r="P381" s="68"/>
      <c r="Q381" s="68"/>
      <c r="R381" s="68"/>
      <c r="S381" s="68"/>
      <c r="T381" s="68"/>
      <c r="U381" s="68"/>
      <c r="V381" s="68"/>
      <c r="W381" s="68"/>
      <c r="X381" s="68"/>
      <c r="Y381" s="68"/>
      <c r="Z381" s="68"/>
      <c r="AA381" s="68"/>
      <c r="AB381" s="68"/>
      <c r="AC381" s="68"/>
      <c r="AD381" s="68"/>
      <c r="AE381" s="68"/>
      <c r="AF381" s="68"/>
      <c r="AG381" s="68"/>
      <c r="AH381" s="68"/>
      <c r="AI381" s="68"/>
    </row>
    <row r="382" spans="1:35" ht="12.75" customHeight="1" x14ac:dyDescent="0.2">
      <c r="A382" s="68"/>
      <c r="P382" s="68"/>
      <c r="Q382" s="68"/>
      <c r="R382" s="68"/>
      <c r="S382" s="68"/>
      <c r="T382" s="68"/>
      <c r="U382" s="68"/>
      <c r="V382" s="68"/>
      <c r="W382" s="68"/>
      <c r="X382" s="68"/>
      <c r="Y382" s="68"/>
      <c r="Z382" s="68"/>
      <c r="AA382" s="68"/>
      <c r="AB382" s="68"/>
      <c r="AC382" s="68"/>
      <c r="AD382" s="68"/>
      <c r="AE382" s="68"/>
      <c r="AF382" s="68"/>
      <c r="AG382" s="68"/>
      <c r="AH382" s="68"/>
      <c r="AI382" s="68"/>
    </row>
    <row r="383" spans="1:35" ht="12.75" customHeight="1" x14ac:dyDescent="0.2">
      <c r="A383" s="68"/>
      <c r="P383" s="68"/>
      <c r="Q383" s="68"/>
      <c r="R383" s="68"/>
      <c r="S383" s="68"/>
      <c r="T383" s="68"/>
      <c r="U383" s="68"/>
      <c r="V383" s="68"/>
      <c r="W383" s="68"/>
      <c r="X383" s="68"/>
      <c r="Y383" s="68"/>
      <c r="Z383" s="68"/>
      <c r="AA383" s="68"/>
      <c r="AB383" s="68"/>
      <c r="AC383" s="68"/>
      <c r="AD383" s="68"/>
      <c r="AE383" s="68"/>
      <c r="AF383" s="68"/>
      <c r="AG383" s="68"/>
      <c r="AH383" s="68"/>
      <c r="AI383" s="68"/>
    </row>
    <row r="384" spans="1:35" ht="12.75" customHeight="1" x14ac:dyDescent="0.2">
      <c r="A384" s="68"/>
      <c r="P384" s="68"/>
      <c r="Q384" s="68"/>
      <c r="R384" s="68"/>
      <c r="S384" s="68"/>
      <c r="T384" s="68"/>
      <c r="U384" s="68"/>
      <c r="V384" s="68"/>
      <c r="W384" s="68"/>
      <c r="X384" s="68"/>
      <c r="Y384" s="68"/>
      <c r="Z384" s="68"/>
      <c r="AA384" s="68"/>
      <c r="AB384" s="68"/>
      <c r="AC384" s="68"/>
      <c r="AD384" s="68"/>
      <c r="AE384" s="68"/>
      <c r="AF384" s="68"/>
      <c r="AG384" s="68"/>
      <c r="AH384" s="68"/>
      <c r="AI384" s="68"/>
    </row>
    <row r="385" spans="1:35" ht="12.75" customHeight="1" x14ac:dyDescent="0.2">
      <c r="A385" s="68"/>
      <c r="P385" s="68"/>
      <c r="Q385" s="68"/>
      <c r="R385" s="68"/>
      <c r="S385" s="68"/>
      <c r="T385" s="68"/>
      <c r="U385" s="68"/>
      <c r="V385" s="68"/>
      <c r="W385" s="68"/>
      <c r="X385" s="68"/>
      <c r="Y385" s="68"/>
      <c r="Z385" s="68"/>
      <c r="AA385" s="68"/>
      <c r="AB385" s="68"/>
      <c r="AC385" s="68"/>
      <c r="AD385" s="68"/>
      <c r="AE385" s="68"/>
      <c r="AF385" s="68"/>
      <c r="AG385" s="68"/>
      <c r="AH385" s="68"/>
      <c r="AI385" s="68"/>
    </row>
    <row r="386" spans="1:35" ht="12.75" customHeight="1" x14ac:dyDescent="0.2">
      <c r="A386" s="68"/>
      <c r="P386" s="68"/>
      <c r="Q386" s="68"/>
      <c r="R386" s="68"/>
      <c r="S386" s="68"/>
      <c r="T386" s="68"/>
      <c r="U386" s="68"/>
      <c r="V386" s="68"/>
      <c r="W386" s="68"/>
      <c r="X386" s="68"/>
      <c r="Y386" s="68"/>
      <c r="Z386" s="68"/>
      <c r="AA386" s="68"/>
      <c r="AB386" s="68"/>
      <c r="AC386" s="68"/>
      <c r="AD386" s="68"/>
      <c r="AE386" s="68"/>
      <c r="AF386" s="68"/>
      <c r="AG386" s="68"/>
      <c r="AH386" s="68"/>
      <c r="AI386" s="68"/>
    </row>
    <row r="387" spans="1:35" ht="12.75" customHeight="1" x14ac:dyDescent="0.2">
      <c r="A387" s="68"/>
      <c r="P387" s="68"/>
      <c r="Q387" s="68"/>
      <c r="R387" s="68"/>
      <c r="S387" s="68"/>
      <c r="T387" s="68"/>
      <c r="U387" s="68"/>
      <c r="V387" s="68"/>
      <c r="W387" s="68"/>
      <c r="X387" s="68"/>
      <c r="Y387" s="68"/>
      <c r="Z387" s="68"/>
      <c r="AA387" s="68"/>
      <c r="AB387" s="68"/>
      <c r="AC387" s="68"/>
      <c r="AD387" s="68"/>
      <c r="AE387" s="68"/>
      <c r="AF387" s="68"/>
      <c r="AG387" s="68"/>
      <c r="AH387" s="68"/>
      <c r="AI387" s="68"/>
    </row>
    <row r="388" spans="1:35" ht="12.75" customHeight="1" x14ac:dyDescent="0.2">
      <c r="A388" s="68"/>
      <c r="P388" s="68"/>
      <c r="Q388" s="68"/>
      <c r="R388" s="68"/>
      <c r="S388" s="68"/>
      <c r="T388" s="68"/>
      <c r="U388" s="68"/>
      <c r="V388" s="68"/>
      <c r="W388" s="68"/>
      <c r="X388" s="68"/>
      <c r="Y388" s="68"/>
      <c r="Z388" s="68"/>
      <c r="AA388" s="68"/>
      <c r="AB388" s="68"/>
      <c r="AC388" s="68"/>
      <c r="AD388" s="68"/>
      <c r="AE388" s="68"/>
      <c r="AF388" s="68"/>
      <c r="AG388" s="68"/>
      <c r="AH388" s="68"/>
      <c r="AI388" s="68"/>
    </row>
    <row r="389" spans="1:35" ht="12.75" customHeight="1" x14ac:dyDescent="0.2">
      <c r="A389" s="68"/>
      <c r="P389" s="68"/>
      <c r="Q389" s="68"/>
      <c r="R389" s="68"/>
      <c r="S389" s="68"/>
      <c r="T389" s="68"/>
      <c r="U389" s="68"/>
      <c r="V389" s="68"/>
      <c r="W389" s="68"/>
      <c r="X389" s="68"/>
      <c r="Y389" s="68"/>
      <c r="Z389" s="68"/>
      <c r="AA389" s="68"/>
      <c r="AB389" s="68"/>
      <c r="AC389" s="68"/>
      <c r="AD389" s="68"/>
      <c r="AE389" s="68"/>
      <c r="AF389" s="68"/>
      <c r="AG389" s="68"/>
      <c r="AH389" s="68"/>
      <c r="AI389" s="68"/>
    </row>
    <row r="390" spans="1:35" ht="12.75" customHeight="1" x14ac:dyDescent="0.2">
      <c r="A390" s="68"/>
      <c r="P390" s="68"/>
      <c r="Q390" s="68"/>
      <c r="R390" s="68"/>
      <c r="S390" s="68"/>
      <c r="T390" s="68"/>
      <c r="U390" s="68"/>
      <c r="V390" s="68"/>
      <c r="W390" s="68"/>
      <c r="X390" s="68"/>
      <c r="Y390" s="68"/>
      <c r="Z390" s="68"/>
      <c r="AA390" s="68"/>
      <c r="AB390" s="68"/>
      <c r="AC390" s="68"/>
      <c r="AD390" s="68"/>
      <c r="AE390" s="68"/>
      <c r="AF390" s="68"/>
      <c r="AG390" s="68"/>
      <c r="AH390" s="68"/>
      <c r="AI390" s="68"/>
    </row>
    <row r="391" spans="1:35" ht="12.75" customHeight="1" x14ac:dyDescent="0.2">
      <c r="A391" s="68"/>
      <c r="P391" s="68"/>
      <c r="Q391" s="68"/>
      <c r="R391" s="68"/>
      <c r="S391" s="68"/>
      <c r="T391" s="68"/>
      <c r="U391" s="68"/>
      <c r="V391" s="68"/>
      <c r="W391" s="68"/>
      <c r="X391" s="68"/>
      <c r="Y391" s="68"/>
      <c r="Z391" s="68"/>
      <c r="AA391" s="68"/>
      <c r="AB391" s="68"/>
      <c r="AC391" s="68"/>
      <c r="AD391" s="68"/>
      <c r="AE391" s="68"/>
      <c r="AF391" s="68"/>
      <c r="AG391" s="68"/>
      <c r="AH391" s="68"/>
      <c r="AI391" s="68"/>
    </row>
    <row r="392" spans="1:35" ht="12.75" customHeight="1" x14ac:dyDescent="0.2">
      <c r="A392" s="68"/>
      <c r="P392" s="68"/>
      <c r="Q392" s="68"/>
      <c r="R392" s="68"/>
      <c r="S392" s="68"/>
      <c r="T392" s="68"/>
      <c r="U392" s="68"/>
      <c r="V392" s="68"/>
      <c r="W392" s="68"/>
      <c r="X392" s="68"/>
      <c r="Y392" s="68"/>
      <c r="Z392" s="68"/>
      <c r="AA392" s="68"/>
      <c r="AB392" s="68"/>
      <c r="AC392" s="68"/>
      <c r="AD392" s="68"/>
      <c r="AE392" s="68"/>
      <c r="AF392" s="68"/>
      <c r="AG392" s="68"/>
      <c r="AH392" s="68"/>
      <c r="AI392" s="68"/>
    </row>
    <row r="393" spans="1:35" ht="12.75" customHeight="1" x14ac:dyDescent="0.2">
      <c r="A393" s="68"/>
      <c r="P393" s="68"/>
      <c r="Q393" s="68"/>
      <c r="R393" s="68"/>
      <c r="S393" s="68"/>
      <c r="T393" s="68"/>
      <c r="U393" s="68"/>
      <c r="V393" s="68"/>
      <c r="W393" s="68"/>
      <c r="X393" s="68"/>
      <c r="Y393" s="68"/>
      <c r="Z393" s="68"/>
      <c r="AA393" s="68"/>
      <c r="AB393" s="68"/>
      <c r="AC393" s="68"/>
      <c r="AD393" s="68"/>
      <c r="AE393" s="68"/>
      <c r="AF393" s="68"/>
      <c r="AG393" s="68"/>
      <c r="AH393" s="68"/>
      <c r="AI393" s="68"/>
    </row>
    <row r="394" spans="1:35" ht="12.75" customHeight="1" x14ac:dyDescent="0.2">
      <c r="A394" s="68"/>
      <c r="P394" s="68"/>
      <c r="Q394" s="68"/>
      <c r="R394" s="68"/>
      <c r="S394" s="68"/>
      <c r="T394" s="68"/>
      <c r="U394" s="68"/>
      <c r="V394" s="68"/>
      <c r="W394" s="68"/>
      <c r="X394" s="68"/>
      <c r="Y394" s="68"/>
      <c r="Z394" s="68"/>
      <c r="AA394" s="68"/>
      <c r="AB394" s="68"/>
      <c r="AC394" s="68"/>
      <c r="AD394" s="68"/>
      <c r="AE394" s="68"/>
      <c r="AF394" s="68"/>
      <c r="AG394" s="68"/>
      <c r="AH394" s="68"/>
      <c r="AI394" s="68"/>
    </row>
    <row r="395" spans="1:35" ht="12.75" customHeight="1" x14ac:dyDescent="0.2">
      <c r="A395" s="68"/>
      <c r="P395" s="68"/>
      <c r="Q395" s="68"/>
      <c r="R395" s="68"/>
      <c r="S395" s="68"/>
      <c r="T395" s="68"/>
      <c r="U395" s="68"/>
      <c r="V395" s="68"/>
      <c r="W395" s="68"/>
      <c r="X395" s="68"/>
      <c r="Y395" s="68"/>
      <c r="Z395" s="68"/>
      <c r="AA395" s="68"/>
      <c r="AB395" s="68"/>
      <c r="AC395" s="68"/>
      <c r="AD395" s="68"/>
      <c r="AE395" s="68"/>
      <c r="AF395" s="68"/>
      <c r="AG395" s="68"/>
      <c r="AH395" s="68"/>
      <c r="AI395" s="68"/>
    </row>
    <row r="396" spans="1:35" ht="12.75" customHeight="1" x14ac:dyDescent="0.2">
      <c r="A396" s="68"/>
      <c r="P396" s="68"/>
      <c r="Q396" s="68"/>
      <c r="R396" s="68"/>
      <c r="S396" s="68"/>
      <c r="T396" s="68"/>
      <c r="U396" s="68"/>
      <c r="V396" s="68"/>
      <c r="W396" s="68"/>
      <c r="X396" s="68"/>
      <c r="Y396" s="68"/>
      <c r="Z396" s="68"/>
      <c r="AA396" s="68"/>
      <c r="AB396" s="68"/>
      <c r="AC396" s="68"/>
      <c r="AD396" s="68"/>
      <c r="AE396" s="68"/>
      <c r="AF396" s="68"/>
      <c r="AG396" s="68"/>
      <c r="AH396" s="68"/>
      <c r="AI396" s="68"/>
    </row>
    <row r="397" spans="1:35" ht="12.75" customHeight="1" x14ac:dyDescent="0.2">
      <c r="A397" s="68"/>
      <c r="P397" s="68"/>
      <c r="Q397" s="68"/>
      <c r="R397" s="68"/>
      <c r="S397" s="68"/>
      <c r="T397" s="68"/>
      <c r="U397" s="68"/>
      <c r="V397" s="68"/>
      <c r="W397" s="68"/>
      <c r="X397" s="68"/>
      <c r="Y397" s="68"/>
      <c r="Z397" s="68"/>
      <c r="AA397" s="68"/>
      <c r="AB397" s="68"/>
      <c r="AC397" s="68"/>
      <c r="AD397" s="68"/>
      <c r="AE397" s="68"/>
      <c r="AF397" s="68"/>
      <c r="AG397" s="68"/>
      <c r="AH397" s="68"/>
      <c r="AI397" s="68"/>
    </row>
    <row r="398" spans="1:35" ht="12.75" customHeight="1" x14ac:dyDescent="0.2">
      <c r="A398" s="68"/>
      <c r="P398" s="68"/>
      <c r="Q398" s="68"/>
      <c r="R398" s="68"/>
      <c r="S398" s="68"/>
      <c r="T398" s="68"/>
      <c r="U398" s="68"/>
      <c r="V398" s="68"/>
      <c r="W398" s="68"/>
      <c r="X398" s="68"/>
      <c r="Y398" s="68"/>
      <c r="Z398" s="68"/>
      <c r="AA398" s="68"/>
      <c r="AB398" s="68"/>
      <c r="AC398" s="68"/>
      <c r="AD398" s="68"/>
      <c r="AE398" s="68"/>
      <c r="AF398" s="68"/>
      <c r="AG398" s="68"/>
      <c r="AH398" s="68"/>
      <c r="AI398" s="68"/>
    </row>
    <row r="399" spans="1:35" ht="12.75" customHeight="1" x14ac:dyDescent="0.2">
      <c r="A399" s="68"/>
      <c r="P399" s="68"/>
      <c r="Q399" s="68"/>
      <c r="R399" s="68"/>
      <c r="S399" s="68"/>
      <c r="T399" s="68"/>
      <c r="U399" s="68"/>
      <c r="V399" s="68"/>
      <c r="W399" s="68"/>
      <c r="X399" s="68"/>
      <c r="Y399" s="68"/>
      <c r="Z399" s="68"/>
      <c r="AA399" s="68"/>
      <c r="AB399" s="68"/>
      <c r="AC399" s="68"/>
      <c r="AD399" s="68"/>
      <c r="AE399" s="68"/>
      <c r="AF399" s="68"/>
      <c r="AG399" s="68"/>
      <c r="AH399" s="68"/>
      <c r="AI399" s="68"/>
    </row>
    <row r="400" spans="1:35" ht="12.75" customHeight="1" x14ac:dyDescent="0.2">
      <c r="A400" s="68"/>
      <c r="P400" s="68"/>
      <c r="Q400" s="68"/>
      <c r="R400" s="68"/>
      <c r="S400" s="68"/>
      <c r="T400" s="68"/>
      <c r="U400" s="68"/>
      <c r="V400" s="68"/>
      <c r="W400" s="68"/>
      <c r="X400" s="68"/>
      <c r="Y400" s="68"/>
      <c r="Z400" s="68"/>
      <c r="AA400" s="68"/>
      <c r="AB400" s="68"/>
      <c r="AC400" s="68"/>
      <c r="AD400" s="68"/>
      <c r="AE400" s="68"/>
      <c r="AF400" s="68"/>
      <c r="AG400" s="68"/>
      <c r="AH400" s="68"/>
      <c r="AI400" s="68"/>
    </row>
    <row r="401" spans="1:35" ht="12.75" customHeight="1" x14ac:dyDescent="0.2">
      <c r="A401" s="68"/>
      <c r="P401" s="68"/>
      <c r="Q401" s="68"/>
      <c r="R401" s="68"/>
      <c r="S401" s="68"/>
      <c r="T401" s="68"/>
      <c r="U401" s="68"/>
      <c r="V401" s="68"/>
      <c r="W401" s="68"/>
      <c r="X401" s="68"/>
      <c r="Y401" s="68"/>
      <c r="Z401" s="68"/>
      <c r="AA401" s="68"/>
      <c r="AB401" s="68"/>
      <c r="AC401" s="68"/>
      <c r="AD401" s="68"/>
      <c r="AE401" s="68"/>
      <c r="AF401" s="68"/>
      <c r="AG401" s="68"/>
      <c r="AH401" s="68"/>
      <c r="AI401" s="68"/>
    </row>
    <row r="402" spans="1:35" ht="12.75" customHeight="1" x14ac:dyDescent="0.2">
      <c r="A402" s="68"/>
      <c r="P402" s="68"/>
      <c r="Q402" s="68"/>
      <c r="R402" s="68"/>
      <c r="S402" s="68"/>
      <c r="T402" s="68"/>
      <c r="U402" s="68"/>
      <c r="V402" s="68"/>
      <c r="W402" s="68"/>
      <c r="X402" s="68"/>
      <c r="Y402" s="68"/>
      <c r="Z402" s="68"/>
      <c r="AA402" s="68"/>
      <c r="AB402" s="68"/>
      <c r="AC402" s="68"/>
      <c r="AD402" s="68"/>
      <c r="AE402" s="68"/>
      <c r="AF402" s="68"/>
      <c r="AG402" s="68"/>
      <c r="AH402" s="68"/>
      <c r="AI402" s="68"/>
    </row>
    <row r="403" spans="1:35" ht="12.75" customHeight="1" x14ac:dyDescent="0.2">
      <c r="A403" s="68"/>
      <c r="P403" s="68"/>
      <c r="Q403" s="68"/>
      <c r="R403" s="68"/>
      <c r="S403" s="68"/>
      <c r="T403" s="68"/>
      <c r="U403" s="68"/>
      <c r="V403" s="68"/>
      <c r="W403" s="68"/>
      <c r="X403" s="68"/>
      <c r="Y403" s="68"/>
      <c r="Z403" s="68"/>
      <c r="AA403" s="68"/>
      <c r="AB403" s="68"/>
      <c r="AC403" s="68"/>
      <c r="AD403" s="68"/>
      <c r="AE403" s="68"/>
      <c r="AF403" s="68"/>
      <c r="AG403" s="68"/>
      <c r="AH403" s="68"/>
      <c r="AI403" s="68"/>
    </row>
    <row r="404" spans="1:35" ht="12.75" customHeight="1" x14ac:dyDescent="0.2">
      <c r="A404" s="68"/>
      <c r="P404" s="68"/>
      <c r="Q404" s="68"/>
      <c r="R404" s="68"/>
      <c r="S404" s="68"/>
      <c r="T404" s="68"/>
      <c r="U404" s="68"/>
      <c r="V404" s="68"/>
      <c r="W404" s="68"/>
      <c r="X404" s="68"/>
      <c r="Y404" s="68"/>
      <c r="Z404" s="68"/>
      <c r="AA404" s="68"/>
      <c r="AB404" s="68"/>
      <c r="AC404" s="68"/>
      <c r="AD404" s="68"/>
      <c r="AE404" s="68"/>
      <c r="AF404" s="68"/>
      <c r="AG404" s="68"/>
      <c r="AH404" s="68"/>
      <c r="AI404" s="68"/>
    </row>
    <row r="405" spans="1:35" ht="12.75" customHeight="1" x14ac:dyDescent="0.2">
      <c r="A405" s="68"/>
      <c r="P405" s="68"/>
      <c r="Q405" s="68"/>
      <c r="R405" s="68"/>
      <c r="S405" s="68"/>
      <c r="T405" s="68"/>
      <c r="U405" s="68"/>
      <c r="V405" s="68"/>
      <c r="W405" s="68"/>
      <c r="X405" s="68"/>
      <c r="Y405" s="68"/>
      <c r="Z405" s="68"/>
      <c r="AA405" s="68"/>
      <c r="AB405" s="68"/>
      <c r="AC405" s="68"/>
      <c r="AD405" s="68"/>
      <c r="AE405" s="68"/>
      <c r="AF405" s="68"/>
      <c r="AG405" s="68"/>
      <c r="AH405" s="68"/>
      <c r="AI405" s="68"/>
    </row>
    <row r="406" spans="1:35" ht="12.75" customHeight="1" x14ac:dyDescent="0.2">
      <c r="A406" s="68"/>
      <c r="P406" s="68"/>
      <c r="Q406" s="68"/>
      <c r="R406" s="68"/>
      <c r="S406" s="68"/>
      <c r="T406" s="68"/>
      <c r="U406" s="68"/>
      <c r="V406" s="68"/>
      <c r="W406" s="68"/>
      <c r="X406" s="68"/>
      <c r="Y406" s="68"/>
      <c r="Z406" s="68"/>
      <c r="AA406" s="68"/>
      <c r="AB406" s="68"/>
      <c r="AC406" s="68"/>
      <c r="AD406" s="68"/>
      <c r="AE406" s="68"/>
      <c r="AF406" s="68"/>
      <c r="AG406" s="68"/>
      <c r="AH406" s="68"/>
      <c r="AI406" s="68"/>
    </row>
    <row r="407" spans="1:35" ht="12.75" customHeight="1" x14ac:dyDescent="0.2">
      <c r="A407" s="68"/>
      <c r="P407" s="68"/>
      <c r="Q407" s="68"/>
      <c r="R407" s="68"/>
      <c r="S407" s="68"/>
      <c r="T407" s="68"/>
      <c r="U407" s="68"/>
      <c r="V407" s="68"/>
      <c r="W407" s="68"/>
      <c r="X407" s="68"/>
      <c r="Y407" s="68"/>
      <c r="Z407" s="68"/>
      <c r="AA407" s="68"/>
      <c r="AB407" s="68"/>
      <c r="AC407" s="68"/>
      <c r="AD407" s="68"/>
      <c r="AE407" s="68"/>
      <c r="AF407" s="68"/>
      <c r="AG407" s="68"/>
      <c r="AH407" s="68"/>
      <c r="AI407" s="68"/>
    </row>
    <row r="408" spans="1:35" ht="12.75" customHeight="1" x14ac:dyDescent="0.2">
      <c r="A408" s="68"/>
      <c r="P408" s="68"/>
      <c r="Q408" s="68"/>
      <c r="R408" s="68"/>
      <c r="S408" s="68"/>
      <c r="T408" s="68"/>
      <c r="U408" s="68"/>
      <c r="V408" s="68"/>
      <c r="W408" s="68"/>
      <c r="X408" s="68"/>
      <c r="Y408" s="68"/>
      <c r="Z408" s="68"/>
      <c r="AA408" s="68"/>
      <c r="AB408" s="68"/>
      <c r="AC408" s="68"/>
      <c r="AD408" s="68"/>
      <c r="AE408" s="68"/>
      <c r="AF408" s="68"/>
      <c r="AG408" s="68"/>
      <c r="AH408" s="68"/>
      <c r="AI408" s="68"/>
    </row>
    <row r="409" spans="1:35" ht="12.75" customHeight="1" x14ac:dyDescent="0.2">
      <c r="A409" s="68"/>
      <c r="P409" s="68"/>
      <c r="Q409" s="68"/>
      <c r="R409" s="68"/>
      <c r="S409" s="68"/>
      <c r="T409" s="68"/>
      <c r="U409" s="68"/>
      <c r="V409" s="68"/>
      <c r="W409" s="68"/>
      <c r="X409" s="68"/>
      <c r="Y409" s="68"/>
      <c r="Z409" s="68"/>
      <c r="AA409" s="68"/>
      <c r="AB409" s="68"/>
      <c r="AC409" s="68"/>
      <c r="AD409" s="68"/>
      <c r="AE409" s="68"/>
      <c r="AF409" s="68"/>
      <c r="AG409" s="68"/>
      <c r="AH409" s="68"/>
      <c r="AI409" s="68"/>
    </row>
    <row r="410" spans="1:35" ht="12.75" customHeight="1" x14ac:dyDescent="0.2">
      <c r="A410" s="68"/>
      <c r="P410" s="68"/>
      <c r="Q410" s="68"/>
      <c r="R410" s="68"/>
      <c r="S410" s="68"/>
      <c r="T410" s="68"/>
      <c r="U410" s="68"/>
      <c r="V410" s="68"/>
      <c r="W410" s="68"/>
      <c r="X410" s="68"/>
      <c r="Y410" s="68"/>
      <c r="Z410" s="68"/>
      <c r="AA410" s="68"/>
      <c r="AB410" s="68"/>
      <c r="AC410" s="68"/>
      <c r="AD410" s="68"/>
      <c r="AE410" s="68"/>
      <c r="AF410" s="68"/>
      <c r="AG410" s="68"/>
      <c r="AH410" s="68"/>
      <c r="AI410" s="68"/>
    </row>
    <row r="411" spans="1:35" ht="12.75" customHeight="1" x14ac:dyDescent="0.2">
      <c r="A411" s="68"/>
      <c r="P411" s="68"/>
      <c r="Q411" s="68"/>
      <c r="R411" s="68"/>
      <c r="S411" s="68"/>
      <c r="T411" s="68"/>
      <c r="U411" s="68"/>
      <c r="V411" s="68"/>
      <c r="W411" s="68"/>
      <c r="X411" s="68"/>
      <c r="Y411" s="68"/>
      <c r="Z411" s="68"/>
      <c r="AA411" s="68"/>
      <c r="AB411" s="68"/>
      <c r="AC411" s="68"/>
      <c r="AD411" s="68"/>
      <c r="AE411" s="68"/>
      <c r="AF411" s="68"/>
      <c r="AG411" s="68"/>
      <c r="AH411" s="68"/>
      <c r="AI411" s="68"/>
    </row>
    <row r="412" spans="1:35" ht="12.75" customHeight="1" x14ac:dyDescent="0.2">
      <c r="A412" s="68"/>
      <c r="P412" s="68"/>
      <c r="Q412" s="68"/>
      <c r="R412" s="68"/>
      <c r="S412" s="68"/>
      <c r="T412" s="68"/>
      <c r="U412" s="68"/>
      <c r="V412" s="68"/>
      <c r="W412" s="68"/>
      <c r="X412" s="68"/>
      <c r="Y412" s="68"/>
      <c r="Z412" s="68"/>
      <c r="AA412" s="68"/>
      <c r="AB412" s="68"/>
      <c r="AC412" s="68"/>
      <c r="AD412" s="68"/>
      <c r="AE412" s="68"/>
      <c r="AF412" s="68"/>
      <c r="AG412" s="68"/>
      <c r="AH412" s="68"/>
      <c r="AI412" s="68"/>
    </row>
    <row r="413" spans="1:35" ht="12.75" customHeight="1" x14ac:dyDescent="0.2">
      <c r="A413" s="68"/>
      <c r="P413" s="68"/>
      <c r="Q413" s="68"/>
      <c r="R413" s="68"/>
      <c r="S413" s="68"/>
      <c r="T413" s="68"/>
      <c r="U413" s="68"/>
      <c r="V413" s="68"/>
      <c r="W413" s="68"/>
      <c r="X413" s="68"/>
      <c r="Y413" s="68"/>
      <c r="Z413" s="68"/>
      <c r="AA413" s="68"/>
      <c r="AB413" s="68"/>
      <c r="AC413" s="68"/>
      <c r="AD413" s="68"/>
      <c r="AE413" s="68"/>
      <c r="AF413" s="68"/>
      <c r="AG413" s="68"/>
      <c r="AH413" s="68"/>
      <c r="AI413" s="68"/>
    </row>
    <row r="414" spans="1:35" ht="12.75" customHeight="1" x14ac:dyDescent="0.2">
      <c r="A414" s="68"/>
      <c r="P414" s="68"/>
      <c r="Q414" s="68"/>
      <c r="R414" s="68"/>
      <c r="S414" s="68"/>
      <c r="T414" s="68"/>
      <c r="U414" s="68"/>
      <c r="V414" s="68"/>
      <c r="W414" s="68"/>
      <c r="X414" s="68"/>
      <c r="Y414" s="68"/>
      <c r="Z414" s="68"/>
      <c r="AA414" s="68"/>
      <c r="AB414" s="68"/>
      <c r="AC414" s="68"/>
      <c r="AD414" s="68"/>
      <c r="AE414" s="68"/>
      <c r="AF414" s="68"/>
      <c r="AG414" s="68"/>
      <c r="AH414" s="68"/>
      <c r="AI414" s="68"/>
    </row>
    <row r="415" spans="1:35" ht="12.75" customHeight="1" x14ac:dyDescent="0.2">
      <c r="A415" s="68"/>
      <c r="P415" s="68"/>
      <c r="Q415" s="68"/>
      <c r="R415" s="68"/>
      <c r="S415" s="68"/>
      <c r="T415" s="68"/>
      <c r="U415" s="68"/>
      <c r="V415" s="68"/>
      <c r="W415" s="68"/>
      <c r="X415" s="68"/>
      <c r="Y415" s="68"/>
      <c r="Z415" s="68"/>
      <c r="AA415" s="68"/>
      <c r="AB415" s="68"/>
      <c r="AC415" s="68"/>
      <c r="AD415" s="68"/>
      <c r="AE415" s="68"/>
      <c r="AF415" s="68"/>
      <c r="AG415" s="68"/>
      <c r="AH415" s="68"/>
      <c r="AI415" s="68"/>
    </row>
    <row r="416" spans="1:35" ht="12.75" customHeight="1" x14ac:dyDescent="0.2">
      <c r="A416" s="68"/>
      <c r="P416" s="68"/>
      <c r="Q416" s="68"/>
      <c r="R416" s="68"/>
      <c r="S416" s="68"/>
      <c r="T416" s="68"/>
      <c r="U416" s="68"/>
      <c r="V416" s="68"/>
      <c r="W416" s="68"/>
      <c r="X416" s="68"/>
      <c r="Y416" s="68"/>
      <c r="Z416" s="68"/>
      <c r="AA416" s="68"/>
      <c r="AB416" s="68"/>
      <c r="AC416" s="68"/>
      <c r="AD416" s="68"/>
      <c r="AE416" s="68"/>
      <c r="AF416" s="68"/>
      <c r="AG416" s="68"/>
      <c r="AH416" s="68"/>
      <c r="AI416" s="68"/>
    </row>
    <row r="417" spans="1:35" ht="12.75" customHeight="1" x14ac:dyDescent="0.2">
      <c r="A417" s="68"/>
      <c r="P417" s="68"/>
      <c r="Q417" s="68"/>
      <c r="R417" s="68"/>
      <c r="S417" s="68"/>
      <c r="T417" s="68"/>
      <c r="U417" s="68"/>
      <c r="V417" s="68"/>
      <c r="W417" s="68"/>
      <c r="X417" s="68"/>
      <c r="Y417" s="68"/>
      <c r="Z417" s="68"/>
      <c r="AA417" s="68"/>
      <c r="AB417" s="68"/>
      <c r="AC417" s="68"/>
      <c r="AD417" s="68"/>
      <c r="AE417" s="68"/>
      <c r="AF417" s="68"/>
      <c r="AG417" s="68"/>
      <c r="AH417" s="68"/>
      <c r="AI417" s="68"/>
    </row>
    <row r="418" spans="1:35" ht="12.75" customHeight="1" x14ac:dyDescent="0.2">
      <c r="A418" s="68"/>
      <c r="P418" s="68"/>
      <c r="Q418" s="68"/>
      <c r="R418" s="68"/>
      <c r="S418" s="68"/>
      <c r="T418" s="68"/>
      <c r="U418" s="68"/>
      <c r="V418" s="68"/>
      <c r="W418" s="68"/>
      <c r="X418" s="68"/>
      <c r="Y418" s="68"/>
      <c r="Z418" s="68"/>
      <c r="AA418" s="68"/>
      <c r="AB418" s="68"/>
      <c r="AC418" s="68"/>
      <c r="AD418" s="68"/>
      <c r="AE418" s="68"/>
      <c r="AF418" s="68"/>
      <c r="AG418" s="68"/>
      <c r="AH418" s="68"/>
      <c r="AI418" s="68"/>
    </row>
    <row r="419" spans="1:35" ht="12.75" customHeight="1" x14ac:dyDescent="0.2">
      <c r="A419" s="68"/>
      <c r="P419" s="68"/>
      <c r="Q419" s="68"/>
      <c r="R419" s="68"/>
      <c r="S419" s="68"/>
      <c r="T419" s="68"/>
      <c r="U419" s="68"/>
      <c r="V419" s="68"/>
      <c r="W419" s="68"/>
      <c r="X419" s="68"/>
      <c r="Y419" s="68"/>
      <c r="Z419" s="68"/>
      <c r="AA419" s="68"/>
      <c r="AB419" s="68"/>
      <c r="AC419" s="68"/>
      <c r="AD419" s="68"/>
      <c r="AE419" s="68"/>
      <c r="AF419" s="68"/>
      <c r="AG419" s="68"/>
      <c r="AH419" s="68"/>
      <c r="AI419" s="68"/>
    </row>
    <row r="420" spans="1:35" ht="12.75" customHeight="1" x14ac:dyDescent="0.2">
      <c r="A420" s="68"/>
      <c r="P420" s="68"/>
      <c r="Q420" s="68"/>
      <c r="R420" s="68"/>
      <c r="S420" s="68"/>
      <c r="T420" s="68"/>
      <c r="U420" s="68"/>
      <c r="V420" s="68"/>
      <c r="W420" s="68"/>
      <c r="X420" s="68"/>
      <c r="Y420" s="68"/>
      <c r="Z420" s="68"/>
      <c r="AA420" s="68"/>
      <c r="AB420" s="68"/>
      <c r="AC420" s="68"/>
      <c r="AD420" s="68"/>
      <c r="AE420" s="68"/>
      <c r="AF420" s="68"/>
      <c r="AG420" s="68"/>
      <c r="AH420" s="68"/>
      <c r="AI420" s="68"/>
    </row>
    <row r="421" spans="1:35" ht="12.75" customHeight="1" x14ac:dyDescent="0.2">
      <c r="A421" s="68"/>
      <c r="P421" s="68"/>
      <c r="Q421" s="68"/>
      <c r="R421" s="68"/>
      <c r="S421" s="68"/>
      <c r="T421" s="68"/>
      <c r="U421" s="68"/>
      <c r="V421" s="68"/>
      <c r="W421" s="68"/>
      <c r="X421" s="68"/>
      <c r="Y421" s="68"/>
      <c r="Z421" s="68"/>
      <c r="AA421" s="68"/>
      <c r="AB421" s="68"/>
      <c r="AC421" s="68"/>
      <c r="AD421" s="68"/>
      <c r="AE421" s="68"/>
      <c r="AF421" s="68"/>
      <c r="AG421" s="68"/>
      <c r="AH421" s="68"/>
      <c r="AI421" s="68"/>
    </row>
    <row r="422" spans="1:35" ht="12.75" customHeight="1" x14ac:dyDescent="0.2">
      <c r="A422" s="68"/>
      <c r="P422" s="68"/>
      <c r="Q422" s="68"/>
      <c r="R422" s="68"/>
      <c r="S422" s="68"/>
      <c r="T422" s="68"/>
      <c r="U422" s="68"/>
      <c r="V422" s="68"/>
      <c r="W422" s="68"/>
      <c r="X422" s="68"/>
      <c r="Y422" s="68"/>
      <c r="Z422" s="68"/>
      <c r="AA422" s="68"/>
      <c r="AB422" s="68"/>
      <c r="AC422" s="68"/>
      <c r="AD422" s="68"/>
      <c r="AE422" s="68"/>
      <c r="AF422" s="68"/>
      <c r="AG422" s="68"/>
      <c r="AH422" s="68"/>
      <c r="AI422" s="68"/>
    </row>
    <row r="423" spans="1:35" ht="12.75" customHeight="1" x14ac:dyDescent="0.2">
      <c r="A423" s="68"/>
      <c r="P423" s="68"/>
      <c r="Q423" s="68"/>
      <c r="R423" s="68"/>
      <c r="S423" s="68"/>
      <c r="T423" s="68"/>
      <c r="U423" s="68"/>
      <c r="V423" s="68"/>
      <c r="W423" s="68"/>
      <c r="X423" s="68"/>
      <c r="Y423" s="68"/>
      <c r="Z423" s="68"/>
      <c r="AA423" s="68"/>
      <c r="AB423" s="68"/>
      <c r="AC423" s="68"/>
      <c r="AD423" s="68"/>
      <c r="AE423" s="68"/>
      <c r="AF423" s="68"/>
      <c r="AG423" s="68"/>
      <c r="AH423" s="68"/>
      <c r="AI423" s="68"/>
    </row>
    <row r="424" spans="1:35" ht="12.75" customHeight="1" x14ac:dyDescent="0.2">
      <c r="A424" s="68"/>
      <c r="P424" s="68"/>
      <c r="Q424" s="68"/>
      <c r="R424" s="68"/>
      <c r="S424" s="68"/>
      <c r="T424" s="68"/>
      <c r="U424" s="68"/>
      <c r="V424" s="68"/>
      <c r="W424" s="68"/>
      <c r="X424" s="68"/>
      <c r="Y424" s="68"/>
      <c r="Z424" s="68"/>
      <c r="AA424" s="68"/>
      <c r="AB424" s="68"/>
      <c r="AC424" s="68"/>
      <c r="AD424" s="68"/>
      <c r="AE424" s="68"/>
      <c r="AF424" s="68"/>
      <c r="AG424" s="68"/>
      <c r="AH424" s="68"/>
      <c r="AI424" s="68"/>
    </row>
    <row r="425" spans="1:35" ht="12.75" customHeight="1" x14ac:dyDescent="0.2">
      <c r="A425" s="68"/>
      <c r="P425" s="68"/>
      <c r="Q425" s="68"/>
      <c r="R425" s="68"/>
      <c r="S425" s="68"/>
      <c r="T425" s="68"/>
      <c r="U425" s="68"/>
      <c r="V425" s="68"/>
      <c r="W425" s="68"/>
      <c r="X425" s="68"/>
      <c r="Y425" s="68"/>
      <c r="Z425" s="68"/>
      <c r="AA425" s="68"/>
      <c r="AB425" s="68"/>
      <c r="AC425" s="68"/>
      <c r="AD425" s="68"/>
      <c r="AE425" s="68"/>
      <c r="AF425" s="68"/>
      <c r="AG425" s="68"/>
      <c r="AH425" s="68"/>
      <c r="AI425" s="68"/>
    </row>
    <row r="426" spans="1:35" ht="12.75" customHeight="1" x14ac:dyDescent="0.2">
      <c r="A426" s="68"/>
      <c r="P426" s="68"/>
      <c r="Q426" s="68"/>
      <c r="R426" s="68"/>
      <c r="S426" s="68"/>
      <c r="T426" s="68"/>
      <c r="U426" s="68"/>
      <c r="V426" s="68"/>
      <c r="W426" s="68"/>
      <c r="X426" s="68"/>
      <c r="Y426" s="68"/>
      <c r="Z426" s="68"/>
      <c r="AA426" s="68"/>
      <c r="AB426" s="68"/>
      <c r="AC426" s="68"/>
      <c r="AD426" s="68"/>
      <c r="AE426" s="68"/>
      <c r="AF426" s="68"/>
      <c r="AG426" s="68"/>
      <c r="AH426" s="68"/>
      <c r="AI426" s="68"/>
    </row>
    <row r="427" spans="1:35" ht="12.75" customHeight="1" x14ac:dyDescent="0.2">
      <c r="A427" s="68"/>
      <c r="P427" s="68"/>
      <c r="Q427" s="68"/>
      <c r="R427" s="68"/>
      <c r="S427" s="68"/>
      <c r="T427" s="68"/>
      <c r="U427" s="68"/>
      <c r="V427" s="68"/>
      <c r="W427" s="68"/>
      <c r="X427" s="68"/>
      <c r="Y427" s="68"/>
      <c r="Z427" s="68"/>
      <c r="AA427" s="68"/>
      <c r="AB427" s="68"/>
      <c r="AC427" s="68"/>
      <c r="AD427" s="68"/>
      <c r="AE427" s="68"/>
      <c r="AF427" s="68"/>
      <c r="AG427" s="68"/>
      <c r="AH427" s="68"/>
      <c r="AI427" s="68"/>
    </row>
    <row r="428" spans="1:35" ht="12.75" customHeight="1" x14ac:dyDescent="0.2">
      <c r="A428" s="68"/>
      <c r="P428" s="68"/>
      <c r="Q428" s="68"/>
      <c r="R428" s="68"/>
      <c r="S428" s="68"/>
      <c r="T428" s="68"/>
      <c r="U428" s="68"/>
      <c r="V428" s="68"/>
      <c r="W428" s="68"/>
      <c r="X428" s="68"/>
      <c r="Y428" s="68"/>
      <c r="Z428" s="68"/>
      <c r="AA428" s="68"/>
      <c r="AB428" s="68"/>
      <c r="AC428" s="68"/>
      <c r="AD428" s="68"/>
      <c r="AE428" s="68"/>
      <c r="AF428" s="68"/>
      <c r="AG428" s="68"/>
      <c r="AH428" s="68"/>
      <c r="AI428" s="68"/>
    </row>
    <row r="429" spans="1:35" ht="12.75" customHeight="1" x14ac:dyDescent="0.2">
      <c r="A429" s="68"/>
      <c r="P429" s="68"/>
      <c r="Q429" s="68"/>
      <c r="R429" s="68"/>
      <c r="S429" s="68"/>
      <c r="T429" s="68"/>
      <c r="U429" s="68"/>
      <c r="V429" s="68"/>
      <c r="W429" s="68"/>
      <c r="X429" s="68"/>
      <c r="Y429" s="68"/>
      <c r="Z429" s="68"/>
      <c r="AA429" s="68"/>
      <c r="AB429" s="68"/>
      <c r="AC429" s="68"/>
      <c r="AD429" s="68"/>
      <c r="AE429" s="68"/>
      <c r="AF429" s="68"/>
      <c r="AG429" s="68"/>
      <c r="AH429" s="68"/>
      <c r="AI429" s="68"/>
    </row>
    <row r="430" spans="1:35" ht="12.75" customHeight="1" x14ac:dyDescent="0.2">
      <c r="A430" s="68"/>
      <c r="P430" s="68"/>
      <c r="Q430" s="68"/>
      <c r="R430" s="68"/>
      <c r="S430" s="68"/>
      <c r="T430" s="68"/>
      <c r="U430" s="68"/>
      <c r="V430" s="68"/>
      <c r="W430" s="68"/>
      <c r="X430" s="68"/>
      <c r="Y430" s="68"/>
      <c r="Z430" s="68"/>
      <c r="AA430" s="68"/>
      <c r="AB430" s="68"/>
      <c r="AC430" s="68"/>
      <c r="AD430" s="68"/>
      <c r="AE430" s="68"/>
      <c r="AF430" s="68"/>
      <c r="AG430" s="68"/>
      <c r="AH430" s="68"/>
      <c r="AI430" s="68"/>
    </row>
    <row r="431" spans="1:35" ht="12.75" customHeight="1" x14ac:dyDescent="0.2">
      <c r="A431" s="68"/>
      <c r="P431" s="68"/>
      <c r="Q431" s="68"/>
      <c r="R431" s="68"/>
      <c r="S431" s="68"/>
      <c r="T431" s="68"/>
      <c r="U431" s="68"/>
      <c r="V431" s="68"/>
      <c r="W431" s="68"/>
      <c r="X431" s="68"/>
      <c r="Y431" s="68"/>
      <c r="Z431" s="68"/>
      <c r="AA431" s="68"/>
      <c r="AB431" s="68"/>
      <c r="AC431" s="68"/>
      <c r="AD431" s="68"/>
      <c r="AE431" s="68"/>
      <c r="AF431" s="68"/>
      <c r="AG431" s="68"/>
      <c r="AH431" s="68"/>
      <c r="AI431" s="68"/>
    </row>
    <row r="432" spans="1:35" ht="12.75" customHeight="1" x14ac:dyDescent="0.2">
      <c r="A432" s="68"/>
      <c r="P432" s="68"/>
      <c r="Q432" s="68"/>
      <c r="R432" s="68"/>
      <c r="S432" s="68"/>
      <c r="T432" s="68"/>
      <c r="U432" s="68"/>
      <c r="V432" s="68"/>
      <c r="W432" s="68"/>
      <c r="X432" s="68"/>
      <c r="Y432" s="68"/>
      <c r="Z432" s="68"/>
      <c r="AA432" s="68"/>
      <c r="AB432" s="68"/>
      <c r="AC432" s="68"/>
      <c r="AD432" s="68"/>
      <c r="AE432" s="68"/>
      <c r="AF432" s="68"/>
      <c r="AG432" s="68"/>
      <c r="AH432" s="68"/>
      <c r="AI432" s="68"/>
    </row>
    <row r="433" spans="1:35" ht="12.75" customHeight="1" x14ac:dyDescent="0.2">
      <c r="A433" s="68"/>
      <c r="P433" s="68"/>
      <c r="Q433" s="68"/>
      <c r="R433" s="68"/>
      <c r="S433" s="68"/>
      <c r="T433" s="68"/>
      <c r="U433" s="68"/>
      <c r="V433" s="68"/>
      <c r="W433" s="68"/>
      <c r="X433" s="68"/>
      <c r="Y433" s="68"/>
      <c r="Z433" s="68"/>
      <c r="AA433" s="68"/>
      <c r="AB433" s="68"/>
      <c r="AC433" s="68"/>
      <c r="AD433" s="68"/>
      <c r="AE433" s="68"/>
      <c r="AF433" s="68"/>
      <c r="AG433" s="68"/>
      <c r="AH433" s="68"/>
      <c r="AI433" s="68"/>
    </row>
    <row r="434" spans="1:35" ht="12.75" customHeight="1" x14ac:dyDescent="0.2">
      <c r="A434" s="68"/>
      <c r="P434" s="68"/>
      <c r="Q434" s="68"/>
      <c r="R434" s="68"/>
      <c r="S434" s="68"/>
      <c r="T434" s="68"/>
      <c r="U434" s="68"/>
      <c r="V434" s="68"/>
      <c r="W434" s="68"/>
      <c r="X434" s="68"/>
      <c r="Y434" s="68"/>
      <c r="Z434" s="68"/>
      <c r="AA434" s="68"/>
      <c r="AB434" s="68"/>
      <c r="AC434" s="68"/>
      <c r="AD434" s="68"/>
      <c r="AE434" s="68"/>
      <c r="AF434" s="68"/>
      <c r="AG434" s="68"/>
      <c r="AH434" s="68"/>
      <c r="AI434" s="68"/>
    </row>
    <row r="435" spans="1:35" ht="12.75" customHeight="1" x14ac:dyDescent="0.2">
      <c r="A435" s="68"/>
      <c r="P435" s="68"/>
      <c r="Q435" s="68"/>
      <c r="R435" s="68"/>
      <c r="S435" s="68"/>
      <c r="T435" s="68"/>
      <c r="U435" s="68"/>
      <c r="V435" s="68"/>
      <c r="W435" s="68"/>
      <c r="X435" s="68"/>
      <c r="Y435" s="68"/>
      <c r="Z435" s="68"/>
      <c r="AA435" s="68"/>
      <c r="AB435" s="68"/>
      <c r="AC435" s="68"/>
      <c r="AD435" s="68"/>
      <c r="AE435" s="68"/>
      <c r="AF435" s="68"/>
      <c r="AG435" s="68"/>
      <c r="AH435" s="68"/>
      <c r="AI435" s="68"/>
    </row>
    <row r="436" spans="1:35" ht="12.75" customHeight="1" x14ac:dyDescent="0.2">
      <c r="A436" s="68"/>
      <c r="P436" s="68"/>
      <c r="Q436" s="68"/>
      <c r="R436" s="68"/>
      <c r="S436" s="68"/>
      <c r="T436" s="68"/>
      <c r="U436" s="68"/>
      <c r="V436" s="68"/>
      <c r="W436" s="68"/>
      <c r="X436" s="68"/>
      <c r="Y436" s="68"/>
      <c r="Z436" s="68"/>
      <c r="AA436" s="68"/>
      <c r="AB436" s="68"/>
      <c r="AC436" s="68"/>
      <c r="AD436" s="68"/>
      <c r="AE436" s="68"/>
      <c r="AF436" s="68"/>
      <c r="AG436" s="68"/>
      <c r="AH436" s="68"/>
      <c r="AI436" s="68"/>
    </row>
    <row r="437" spans="1:35" ht="12.75" customHeight="1" x14ac:dyDescent="0.2">
      <c r="A437" s="68"/>
      <c r="P437" s="68"/>
      <c r="Q437" s="68"/>
      <c r="R437" s="68"/>
      <c r="S437" s="68"/>
      <c r="T437" s="68"/>
      <c r="U437" s="68"/>
      <c r="V437" s="68"/>
      <c r="W437" s="68"/>
      <c r="X437" s="68"/>
      <c r="Y437" s="68"/>
      <c r="Z437" s="68"/>
      <c r="AA437" s="68"/>
      <c r="AB437" s="68"/>
      <c r="AC437" s="68"/>
      <c r="AD437" s="68"/>
      <c r="AE437" s="68"/>
      <c r="AF437" s="68"/>
      <c r="AG437" s="68"/>
      <c r="AH437" s="68"/>
      <c r="AI437" s="68"/>
    </row>
    <row r="438" spans="1:35" ht="12.75" customHeight="1" x14ac:dyDescent="0.2">
      <c r="A438" s="68"/>
      <c r="P438" s="68"/>
      <c r="Q438" s="68"/>
      <c r="R438" s="68"/>
      <c r="S438" s="68"/>
      <c r="T438" s="68"/>
      <c r="U438" s="68"/>
      <c r="V438" s="68"/>
      <c r="W438" s="68"/>
      <c r="X438" s="68"/>
      <c r="Y438" s="68"/>
      <c r="Z438" s="68"/>
      <c r="AA438" s="68"/>
      <c r="AB438" s="68"/>
      <c r="AC438" s="68"/>
      <c r="AD438" s="68"/>
      <c r="AE438" s="68"/>
      <c r="AF438" s="68"/>
      <c r="AG438" s="68"/>
      <c r="AH438" s="68"/>
      <c r="AI438" s="68"/>
    </row>
    <row r="439" spans="1:35" ht="12.75" customHeight="1" x14ac:dyDescent="0.2">
      <c r="A439" s="68"/>
      <c r="P439" s="68"/>
      <c r="Q439" s="68"/>
      <c r="R439" s="68"/>
      <c r="S439" s="68"/>
      <c r="T439" s="68"/>
      <c r="U439" s="68"/>
      <c r="V439" s="68"/>
      <c r="W439" s="68"/>
      <c r="X439" s="68"/>
      <c r="Y439" s="68"/>
      <c r="Z439" s="68"/>
      <c r="AA439" s="68"/>
      <c r="AB439" s="68"/>
      <c r="AC439" s="68"/>
      <c r="AD439" s="68"/>
      <c r="AE439" s="68"/>
      <c r="AF439" s="68"/>
      <c r="AG439" s="68"/>
      <c r="AH439" s="68"/>
      <c r="AI439" s="68"/>
    </row>
    <row r="440" spans="1:35" ht="12.75" customHeight="1" x14ac:dyDescent="0.2">
      <c r="A440" s="68"/>
      <c r="P440" s="68"/>
      <c r="Q440" s="68"/>
      <c r="R440" s="68"/>
      <c r="S440" s="68"/>
      <c r="T440" s="68"/>
      <c r="U440" s="68"/>
      <c r="V440" s="68"/>
      <c r="W440" s="68"/>
      <c r="X440" s="68"/>
      <c r="Y440" s="68"/>
      <c r="Z440" s="68"/>
      <c r="AA440" s="68"/>
      <c r="AB440" s="68"/>
      <c r="AC440" s="68"/>
      <c r="AD440" s="68"/>
      <c r="AE440" s="68"/>
      <c r="AF440" s="68"/>
      <c r="AG440" s="68"/>
      <c r="AH440" s="68"/>
      <c r="AI440" s="68"/>
    </row>
    <row r="441" spans="1:35" ht="12.75" customHeight="1" x14ac:dyDescent="0.2">
      <c r="A441" s="68"/>
      <c r="P441" s="68"/>
      <c r="Q441" s="68"/>
      <c r="R441" s="68"/>
      <c r="S441" s="68"/>
      <c r="T441" s="68"/>
      <c r="U441" s="68"/>
      <c r="V441" s="68"/>
      <c r="W441" s="68"/>
      <c r="X441" s="68"/>
      <c r="Y441" s="68"/>
      <c r="Z441" s="68"/>
      <c r="AA441" s="68"/>
      <c r="AB441" s="68"/>
      <c r="AC441" s="68"/>
      <c r="AD441" s="68"/>
      <c r="AE441" s="68"/>
      <c r="AF441" s="68"/>
      <c r="AG441" s="68"/>
      <c r="AH441" s="68"/>
      <c r="AI441" s="68"/>
    </row>
    <row r="442" spans="1:35" ht="12.75" customHeight="1" x14ac:dyDescent="0.2">
      <c r="A442" s="68"/>
      <c r="P442" s="68"/>
      <c r="Q442" s="68"/>
      <c r="R442" s="68"/>
      <c r="S442" s="68"/>
      <c r="T442" s="68"/>
      <c r="U442" s="68"/>
      <c r="V442" s="68"/>
      <c r="W442" s="68"/>
      <c r="X442" s="68"/>
      <c r="Y442" s="68"/>
      <c r="Z442" s="68"/>
      <c r="AA442" s="68"/>
      <c r="AB442" s="68"/>
      <c r="AC442" s="68"/>
      <c r="AD442" s="68"/>
      <c r="AE442" s="68"/>
      <c r="AF442" s="68"/>
      <c r="AG442" s="68"/>
      <c r="AH442" s="68"/>
      <c r="AI442" s="68"/>
    </row>
    <row r="443" spans="1:35" ht="12.75" customHeight="1" x14ac:dyDescent="0.2">
      <c r="A443" s="68"/>
      <c r="P443" s="68"/>
      <c r="Q443" s="68"/>
      <c r="R443" s="68"/>
      <c r="S443" s="68"/>
      <c r="T443" s="68"/>
      <c r="U443" s="68"/>
      <c r="V443" s="68"/>
      <c r="W443" s="68"/>
      <c r="X443" s="68"/>
      <c r="Y443" s="68"/>
      <c r="Z443" s="68"/>
      <c r="AA443" s="68"/>
      <c r="AB443" s="68"/>
      <c r="AC443" s="68"/>
      <c r="AD443" s="68"/>
      <c r="AE443" s="68"/>
      <c r="AF443" s="68"/>
      <c r="AG443" s="68"/>
      <c r="AH443" s="68"/>
      <c r="AI443" s="68"/>
    </row>
    <row r="444" spans="1:35" ht="12.75" customHeight="1" x14ac:dyDescent="0.2">
      <c r="A444" s="68"/>
      <c r="P444" s="68"/>
      <c r="Q444" s="68"/>
      <c r="R444" s="68"/>
      <c r="S444" s="68"/>
      <c r="T444" s="68"/>
      <c r="U444" s="68"/>
      <c r="V444" s="68"/>
      <c r="W444" s="68"/>
      <c r="X444" s="68"/>
      <c r="Y444" s="68"/>
      <c r="Z444" s="68"/>
      <c r="AA444" s="68"/>
      <c r="AB444" s="68"/>
      <c r="AC444" s="68"/>
      <c r="AD444" s="68"/>
      <c r="AE444" s="68"/>
      <c r="AF444" s="68"/>
      <c r="AG444" s="68"/>
      <c r="AH444" s="68"/>
      <c r="AI444" s="68"/>
    </row>
    <row r="445" spans="1:35" ht="12.75" customHeight="1" x14ac:dyDescent="0.2">
      <c r="A445" s="68"/>
      <c r="P445" s="68"/>
      <c r="Q445" s="68"/>
      <c r="R445" s="68"/>
      <c r="S445" s="68"/>
      <c r="T445" s="68"/>
      <c r="U445" s="68"/>
      <c r="V445" s="68"/>
      <c r="W445" s="68"/>
      <c r="X445" s="68"/>
      <c r="Y445" s="68"/>
      <c r="Z445" s="68"/>
      <c r="AA445" s="68"/>
      <c r="AB445" s="68"/>
      <c r="AC445" s="68"/>
      <c r="AD445" s="68"/>
      <c r="AE445" s="68"/>
      <c r="AF445" s="68"/>
      <c r="AG445" s="68"/>
      <c r="AH445" s="68"/>
      <c r="AI445" s="68"/>
    </row>
    <row r="446" spans="1:35" ht="12.75" customHeight="1" x14ac:dyDescent="0.2">
      <c r="A446" s="68"/>
      <c r="P446" s="68"/>
      <c r="Q446" s="68"/>
      <c r="R446" s="68"/>
      <c r="S446" s="68"/>
      <c r="T446" s="68"/>
      <c r="U446" s="68"/>
      <c r="V446" s="68"/>
      <c r="W446" s="68"/>
      <c r="X446" s="68"/>
      <c r="Y446" s="68"/>
      <c r="Z446" s="68"/>
      <c r="AA446" s="68"/>
      <c r="AB446" s="68"/>
      <c r="AC446" s="68"/>
      <c r="AD446" s="68"/>
      <c r="AE446" s="68"/>
      <c r="AF446" s="68"/>
      <c r="AG446" s="68"/>
      <c r="AH446" s="68"/>
      <c r="AI446" s="68"/>
    </row>
    <row r="447" spans="1:35" ht="12.75" customHeight="1" x14ac:dyDescent="0.2">
      <c r="A447" s="68"/>
      <c r="P447" s="68"/>
      <c r="Q447" s="68"/>
      <c r="R447" s="68"/>
      <c r="S447" s="68"/>
      <c r="T447" s="68"/>
      <c r="U447" s="68"/>
      <c r="V447" s="68"/>
      <c r="W447" s="68"/>
      <c r="X447" s="68"/>
      <c r="Y447" s="68"/>
      <c r="Z447" s="68"/>
      <c r="AA447" s="68"/>
      <c r="AB447" s="68"/>
      <c r="AC447" s="68"/>
      <c r="AD447" s="68"/>
      <c r="AE447" s="68"/>
      <c r="AF447" s="68"/>
      <c r="AG447" s="68"/>
      <c r="AH447" s="68"/>
      <c r="AI447" s="68"/>
    </row>
    <row r="448" spans="1:35" ht="12.75" customHeight="1" x14ac:dyDescent="0.2">
      <c r="A448" s="68"/>
      <c r="P448" s="68"/>
      <c r="Q448" s="68"/>
      <c r="R448" s="68"/>
      <c r="S448" s="68"/>
      <c r="T448" s="68"/>
      <c r="U448" s="68"/>
      <c r="V448" s="68"/>
      <c r="W448" s="68"/>
      <c r="X448" s="68"/>
      <c r="Y448" s="68"/>
      <c r="Z448" s="68"/>
      <c r="AA448" s="68"/>
      <c r="AB448" s="68"/>
      <c r="AC448" s="68"/>
      <c r="AD448" s="68"/>
      <c r="AE448" s="68"/>
      <c r="AF448" s="68"/>
      <c r="AG448" s="68"/>
      <c r="AH448" s="68"/>
      <c r="AI448" s="68"/>
    </row>
    <row r="449" spans="1:35" ht="12.75" customHeight="1" x14ac:dyDescent="0.2">
      <c r="A449" s="68"/>
      <c r="P449" s="68"/>
      <c r="Q449" s="68"/>
      <c r="R449" s="68"/>
      <c r="S449" s="68"/>
      <c r="T449" s="68"/>
      <c r="U449" s="68"/>
      <c r="V449" s="68"/>
      <c r="W449" s="68"/>
      <c r="X449" s="68"/>
      <c r="Y449" s="68"/>
      <c r="Z449" s="68"/>
      <c r="AA449" s="68"/>
      <c r="AB449" s="68"/>
      <c r="AC449" s="68"/>
      <c r="AD449" s="68"/>
      <c r="AE449" s="68"/>
      <c r="AF449" s="68"/>
      <c r="AG449" s="68"/>
      <c r="AH449" s="68"/>
      <c r="AI449" s="68"/>
    </row>
    <row r="450" spans="1:35" ht="12.75" customHeight="1" x14ac:dyDescent="0.2">
      <c r="A450" s="68"/>
      <c r="P450" s="68"/>
      <c r="Q450" s="68"/>
      <c r="R450" s="68"/>
      <c r="S450" s="68"/>
      <c r="T450" s="68"/>
      <c r="U450" s="68"/>
      <c r="V450" s="68"/>
      <c r="W450" s="68"/>
      <c r="X450" s="68"/>
      <c r="Y450" s="68"/>
      <c r="Z450" s="68"/>
      <c r="AA450" s="68"/>
      <c r="AB450" s="68"/>
      <c r="AC450" s="68"/>
      <c r="AD450" s="68"/>
      <c r="AE450" s="68"/>
      <c r="AF450" s="68"/>
      <c r="AG450" s="68"/>
      <c r="AH450" s="68"/>
      <c r="AI450" s="68"/>
    </row>
    <row r="451" spans="1:35" ht="12.75" customHeight="1" x14ac:dyDescent="0.2">
      <c r="A451" s="68"/>
      <c r="P451" s="68"/>
      <c r="Q451" s="68"/>
      <c r="R451" s="68"/>
      <c r="S451" s="68"/>
      <c r="T451" s="68"/>
      <c r="U451" s="68"/>
      <c r="V451" s="68"/>
      <c r="W451" s="68"/>
      <c r="X451" s="68"/>
      <c r="Y451" s="68"/>
      <c r="Z451" s="68"/>
      <c r="AA451" s="68"/>
      <c r="AB451" s="68"/>
      <c r="AC451" s="68"/>
      <c r="AD451" s="68"/>
      <c r="AE451" s="68"/>
      <c r="AF451" s="68"/>
      <c r="AG451" s="68"/>
      <c r="AH451" s="68"/>
      <c r="AI451" s="68"/>
    </row>
    <row r="452" spans="1:35" ht="12.75" customHeight="1" x14ac:dyDescent="0.2">
      <c r="A452" s="68"/>
      <c r="P452" s="68"/>
      <c r="Q452" s="68"/>
      <c r="R452" s="68"/>
      <c r="S452" s="68"/>
      <c r="T452" s="68"/>
      <c r="U452" s="68"/>
      <c r="V452" s="68"/>
      <c r="W452" s="68"/>
      <c r="X452" s="68"/>
      <c r="Y452" s="68"/>
      <c r="Z452" s="68"/>
      <c r="AA452" s="68"/>
      <c r="AB452" s="68"/>
      <c r="AC452" s="68"/>
      <c r="AD452" s="68"/>
      <c r="AE452" s="68"/>
      <c r="AF452" s="68"/>
      <c r="AG452" s="68"/>
      <c r="AH452" s="68"/>
      <c r="AI452" s="68"/>
    </row>
    <row r="453" spans="1:35" ht="12.75" customHeight="1" x14ac:dyDescent="0.2">
      <c r="A453" s="68"/>
      <c r="P453" s="68"/>
      <c r="Q453" s="68"/>
      <c r="R453" s="68"/>
      <c r="S453" s="68"/>
      <c r="T453" s="68"/>
      <c r="U453" s="68"/>
      <c r="V453" s="68"/>
      <c r="W453" s="68"/>
      <c r="X453" s="68"/>
      <c r="Y453" s="68"/>
      <c r="Z453" s="68"/>
      <c r="AA453" s="68"/>
      <c r="AB453" s="68"/>
      <c r="AC453" s="68"/>
      <c r="AD453" s="68"/>
      <c r="AE453" s="68"/>
      <c r="AF453" s="68"/>
      <c r="AG453" s="68"/>
      <c r="AH453" s="68"/>
      <c r="AI453" s="68"/>
    </row>
    <row r="454" spans="1:35" ht="12.75" customHeight="1" x14ac:dyDescent="0.2">
      <c r="A454" s="68"/>
      <c r="P454" s="68"/>
      <c r="Q454" s="68"/>
      <c r="R454" s="68"/>
      <c r="S454" s="68"/>
      <c r="T454" s="68"/>
      <c r="U454" s="68"/>
      <c r="V454" s="68"/>
      <c r="W454" s="68"/>
      <c r="X454" s="68"/>
      <c r="Y454" s="68"/>
      <c r="Z454" s="68"/>
      <c r="AA454" s="68"/>
      <c r="AB454" s="68"/>
      <c r="AC454" s="68"/>
      <c r="AD454" s="68"/>
      <c r="AE454" s="68"/>
      <c r="AF454" s="68"/>
      <c r="AG454" s="68"/>
      <c r="AH454" s="68"/>
      <c r="AI454" s="68"/>
    </row>
    <row r="455" spans="1:35" ht="12.75" customHeight="1" x14ac:dyDescent="0.2">
      <c r="A455" s="68"/>
      <c r="P455" s="68"/>
      <c r="Q455" s="68"/>
      <c r="R455" s="68"/>
      <c r="S455" s="68"/>
      <c r="T455" s="68"/>
      <c r="U455" s="68"/>
      <c r="V455" s="68"/>
      <c r="W455" s="68"/>
      <c r="X455" s="68"/>
      <c r="Y455" s="68"/>
      <c r="Z455" s="68"/>
      <c r="AA455" s="68"/>
      <c r="AB455" s="68"/>
      <c r="AC455" s="68"/>
      <c r="AD455" s="68"/>
      <c r="AE455" s="68"/>
      <c r="AF455" s="68"/>
      <c r="AG455" s="68"/>
      <c r="AH455" s="68"/>
      <c r="AI455" s="68"/>
    </row>
    <row r="456" spans="1:35" ht="12.75" customHeight="1" x14ac:dyDescent="0.2">
      <c r="A456" s="68"/>
      <c r="P456" s="68"/>
      <c r="Q456" s="68"/>
      <c r="R456" s="68"/>
      <c r="S456" s="68"/>
      <c r="T456" s="68"/>
      <c r="U456" s="68"/>
      <c r="V456" s="68"/>
      <c r="W456" s="68"/>
      <c r="X456" s="68"/>
      <c r="Y456" s="68"/>
      <c r="Z456" s="68"/>
      <c r="AA456" s="68"/>
      <c r="AB456" s="68"/>
      <c r="AC456" s="68"/>
      <c r="AD456" s="68"/>
      <c r="AE456" s="68"/>
      <c r="AF456" s="68"/>
      <c r="AG456" s="68"/>
      <c r="AH456" s="68"/>
      <c r="AI456" s="68"/>
    </row>
    <row r="457" spans="1:35" ht="12.75" customHeight="1" x14ac:dyDescent="0.2">
      <c r="A457" s="68"/>
      <c r="P457" s="68"/>
      <c r="Q457" s="68"/>
      <c r="R457" s="68"/>
      <c r="S457" s="68"/>
      <c r="T457" s="68"/>
      <c r="U457" s="68"/>
      <c r="V457" s="68"/>
      <c r="W457" s="68"/>
      <c r="X457" s="68"/>
      <c r="Y457" s="68"/>
      <c r="Z457" s="68"/>
      <c r="AA457" s="68"/>
      <c r="AB457" s="68"/>
      <c r="AC457" s="68"/>
      <c r="AD457" s="68"/>
      <c r="AE457" s="68"/>
      <c r="AF457" s="68"/>
      <c r="AG457" s="68"/>
      <c r="AH457" s="68"/>
      <c r="AI457" s="68"/>
    </row>
    <row r="458" spans="1:35" ht="12.75" customHeight="1" x14ac:dyDescent="0.2">
      <c r="A458" s="68"/>
      <c r="P458" s="68"/>
      <c r="Q458" s="68"/>
      <c r="R458" s="68"/>
      <c r="S458" s="68"/>
      <c r="T458" s="68"/>
      <c r="U458" s="68"/>
      <c r="V458" s="68"/>
      <c r="W458" s="68"/>
      <c r="X458" s="68"/>
      <c r="Y458" s="68"/>
      <c r="Z458" s="68"/>
      <c r="AA458" s="68"/>
      <c r="AB458" s="68"/>
      <c r="AC458" s="68"/>
      <c r="AD458" s="68"/>
      <c r="AE458" s="68"/>
      <c r="AF458" s="68"/>
      <c r="AG458" s="68"/>
      <c r="AH458" s="68"/>
      <c r="AI458" s="68"/>
    </row>
    <row r="459" spans="1:35" ht="12.75" customHeight="1" x14ac:dyDescent="0.2">
      <c r="A459" s="68"/>
      <c r="P459" s="68"/>
      <c r="Q459" s="68"/>
      <c r="R459" s="68"/>
      <c r="S459" s="68"/>
      <c r="T459" s="68"/>
      <c r="U459" s="68"/>
      <c r="V459" s="68"/>
      <c r="W459" s="68"/>
      <c r="X459" s="68"/>
      <c r="Y459" s="68"/>
      <c r="Z459" s="68"/>
      <c r="AA459" s="68"/>
      <c r="AB459" s="68"/>
      <c r="AC459" s="68"/>
      <c r="AD459" s="68"/>
      <c r="AE459" s="68"/>
      <c r="AF459" s="68"/>
      <c r="AG459" s="68"/>
      <c r="AH459" s="68"/>
      <c r="AI459" s="68"/>
    </row>
    <row r="460" spans="1:35" ht="12.75" customHeight="1" x14ac:dyDescent="0.2">
      <c r="A460" s="68"/>
      <c r="P460" s="68"/>
      <c r="Q460" s="68"/>
      <c r="R460" s="68"/>
      <c r="S460" s="68"/>
      <c r="T460" s="68"/>
      <c r="U460" s="68"/>
      <c r="V460" s="68"/>
      <c r="W460" s="68"/>
      <c r="X460" s="68"/>
      <c r="Y460" s="68"/>
      <c r="Z460" s="68"/>
      <c r="AA460" s="68"/>
      <c r="AB460" s="68"/>
      <c r="AC460" s="68"/>
      <c r="AD460" s="68"/>
      <c r="AE460" s="68"/>
      <c r="AF460" s="68"/>
      <c r="AG460" s="68"/>
      <c r="AH460" s="68"/>
      <c r="AI460" s="68"/>
    </row>
    <row r="461" spans="1:35" ht="12.75" customHeight="1" x14ac:dyDescent="0.2">
      <c r="A461" s="68"/>
      <c r="P461" s="68"/>
      <c r="Q461" s="68"/>
      <c r="R461" s="68"/>
      <c r="S461" s="68"/>
      <c r="T461" s="68"/>
      <c r="U461" s="68"/>
      <c r="V461" s="68"/>
      <c r="W461" s="68"/>
      <c r="X461" s="68"/>
      <c r="Y461" s="68"/>
      <c r="Z461" s="68"/>
      <c r="AA461" s="68"/>
      <c r="AB461" s="68"/>
      <c r="AC461" s="68"/>
      <c r="AD461" s="68"/>
      <c r="AE461" s="68"/>
      <c r="AF461" s="68"/>
      <c r="AG461" s="68"/>
      <c r="AH461" s="68"/>
      <c r="AI461" s="68"/>
    </row>
    <row r="462" spans="1:35" ht="12.75" customHeight="1" x14ac:dyDescent="0.2">
      <c r="A462" s="68"/>
      <c r="P462" s="68"/>
      <c r="Q462" s="68"/>
      <c r="R462" s="68"/>
      <c r="S462" s="68"/>
      <c r="T462" s="68"/>
      <c r="U462" s="68"/>
      <c r="V462" s="68"/>
      <c r="W462" s="68"/>
      <c r="X462" s="68"/>
      <c r="Y462" s="68"/>
      <c r="Z462" s="68"/>
      <c r="AA462" s="68"/>
      <c r="AB462" s="68"/>
      <c r="AC462" s="68"/>
      <c r="AD462" s="68"/>
      <c r="AE462" s="68"/>
      <c r="AF462" s="68"/>
      <c r="AG462" s="68"/>
      <c r="AH462" s="68"/>
      <c r="AI462" s="68"/>
    </row>
    <row r="463" spans="1:35" ht="12.75" customHeight="1" x14ac:dyDescent="0.2">
      <c r="A463" s="68"/>
      <c r="P463" s="68"/>
      <c r="Q463" s="68"/>
      <c r="R463" s="68"/>
      <c r="S463" s="68"/>
      <c r="T463" s="68"/>
      <c r="U463" s="68"/>
      <c r="V463" s="68"/>
      <c r="W463" s="68"/>
      <c r="X463" s="68"/>
      <c r="Y463" s="68"/>
      <c r="Z463" s="68"/>
      <c r="AA463" s="68"/>
      <c r="AB463" s="68"/>
      <c r="AC463" s="68"/>
      <c r="AD463" s="68"/>
      <c r="AE463" s="68"/>
      <c r="AF463" s="68"/>
      <c r="AG463" s="68"/>
      <c r="AH463" s="68"/>
      <c r="AI463" s="68"/>
    </row>
    <row r="464" spans="1:35" ht="12.75" customHeight="1" x14ac:dyDescent="0.2">
      <c r="A464" s="68"/>
      <c r="P464" s="68"/>
      <c r="Q464" s="68"/>
      <c r="R464" s="68"/>
      <c r="S464" s="68"/>
      <c r="T464" s="68"/>
      <c r="U464" s="68"/>
      <c r="V464" s="68"/>
      <c r="W464" s="68"/>
      <c r="X464" s="68"/>
      <c r="Y464" s="68"/>
      <c r="Z464" s="68"/>
      <c r="AA464" s="68"/>
      <c r="AB464" s="68"/>
      <c r="AC464" s="68"/>
      <c r="AD464" s="68"/>
      <c r="AE464" s="68"/>
      <c r="AF464" s="68"/>
      <c r="AG464" s="68"/>
      <c r="AH464" s="68"/>
      <c r="AI464" s="68"/>
    </row>
    <row r="465" spans="1:35" ht="12.75" customHeight="1" x14ac:dyDescent="0.2">
      <c r="A465" s="68"/>
      <c r="P465" s="68"/>
      <c r="Q465" s="68"/>
      <c r="R465" s="68"/>
      <c r="S465" s="68"/>
      <c r="T465" s="68"/>
      <c r="U465" s="68"/>
      <c r="V465" s="68"/>
      <c r="W465" s="68"/>
      <c r="X465" s="68"/>
      <c r="Y465" s="68"/>
      <c r="Z465" s="68"/>
      <c r="AA465" s="68"/>
      <c r="AB465" s="68"/>
      <c r="AC465" s="68"/>
      <c r="AD465" s="68"/>
      <c r="AE465" s="68"/>
      <c r="AF465" s="68"/>
      <c r="AG465" s="68"/>
      <c r="AH465" s="68"/>
      <c r="AI465" s="68"/>
    </row>
    <row r="466" spans="1:35" ht="12.75" customHeight="1" x14ac:dyDescent="0.2">
      <c r="A466" s="68"/>
      <c r="P466" s="68"/>
      <c r="Q466" s="68"/>
      <c r="R466" s="68"/>
      <c r="S466" s="68"/>
      <c r="T466" s="68"/>
      <c r="U466" s="68"/>
      <c r="V466" s="68"/>
      <c r="W466" s="68"/>
      <c r="X466" s="68"/>
      <c r="Y466" s="68"/>
      <c r="Z466" s="68"/>
      <c r="AA466" s="68"/>
      <c r="AB466" s="68"/>
      <c r="AC466" s="68"/>
      <c r="AD466" s="68"/>
      <c r="AE466" s="68"/>
      <c r="AF466" s="68"/>
      <c r="AG466" s="68"/>
      <c r="AH466" s="68"/>
      <c r="AI466" s="68"/>
    </row>
    <row r="467" spans="1:35" ht="12.75" customHeight="1" x14ac:dyDescent="0.2">
      <c r="A467" s="68"/>
      <c r="P467" s="68"/>
      <c r="Q467" s="68"/>
      <c r="R467" s="68"/>
      <c r="S467" s="68"/>
      <c r="T467" s="68"/>
      <c r="U467" s="68"/>
      <c r="V467" s="68"/>
      <c r="W467" s="68"/>
      <c r="X467" s="68"/>
      <c r="Y467" s="68"/>
      <c r="Z467" s="68"/>
      <c r="AA467" s="68"/>
      <c r="AB467" s="68"/>
      <c r="AC467" s="68"/>
      <c r="AD467" s="68"/>
      <c r="AE467" s="68"/>
      <c r="AF467" s="68"/>
      <c r="AG467" s="68"/>
      <c r="AH467" s="68"/>
      <c r="AI467" s="68"/>
    </row>
    <row r="468" spans="1:35" ht="12.75" customHeight="1" x14ac:dyDescent="0.2">
      <c r="A468" s="68"/>
      <c r="P468" s="68"/>
      <c r="Q468" s="68"/>
      <c r="R468" s="68"/>
      <c r="S468" s="68"/>
      <c r="T468" s="68"/>
      <c r="U468" s="68"/>
      <c r="V468" s="68"/>
      <c r="W468" s="68"/>
      <c r="X468" s="68"/>
      <c r="Y468" s="68"/>
      <c r="Z468" s="68"/>
      <c r="AA468" s="68"/>
      <c r="AB468" s="68"/>
      <c r="AC468" s="68"/>
      <c r="AD468" s="68"/>
      <c r="AE468" s="68"/>
      <c r="AF468" s="68"/>
      <c r="AG468" s="68"/>
      <c r="AH468" s="68"/>
      <c r="AI468" s="68"/>
    </row>
    <row r="469" spans="1:35" ht="12.75" customHeight="1" x14ac:dyDescent="0.2">
      <c r="A469" s="68"/>
      <c r="P469" s="68"/>
      <c r="Q469" s="68"/>
      <c r="R469" s="68"/>
      <c r="S469" s="68"/>
      <c r="T469" s="68"/>
      <c r="U469" s="68"/>
      <c r="V469" s="68"/>
      <c r="W469" s="68"/>
      <c r="X469" s="68"/>
      <c r="Y469" s="68"/>
      <c r="Z469" s="68"/>
      <c r="AA469" s="68"/>
      <c r="AB469" s="68"/>
      <c r="AC469" s="68"/>
      <c r="AD469" s="68"/>
      <c r="AE469" s="68"/>
      <c r="AF469" s="68"/>
      <c r="AG469" s="68"/>
      <c r="AH469" s="68"/>
      <c r="AI469" s="68"/>
    </row>
    <row r="470" spans="1:35" ht="12.75" customHeight="1" x14ac:dyDescent="0.2">
      <c r="A470" s="68"/>
      <c r="P470" s="68"/>
      <c r="Q470" s="68"/>
      <c r="R470" s="68"/>
      <c r="S470" s="68"/>
      <c r="T470" s="68"/>
      <c r="U470" s="68"/>
      <c r="V470" s="68"/>
      <c r="W470" s="68"/>
      <c r="X470" s="68"/>
      <c r="Y470" s="68"/>
      <c r="Z470" s="68"/>
      <c r="AA470" s="68"/>
      <c r="AB470" s="68"/>
      <c r="AC470" s="68"/>
      <c r="AD470" s="68"/>
      <c r="AE470" s="68"/>
      <c r="AF470" s="68"/>
      <c r="AG470" s="68"/>
      <c r="AH470" s="68"/>
      <c r="AI470" s="68"/>
    </row>
    <row r="471" spans="1:35" ht="12.75" customHeight="1" x14ac:dyDescent="0.2">
      <c r="A471" s="68"/>
      <c r="P471" s="68"/>
      <c r="Q471" s="68"/>
      <c r="R471" s="68"/>
      <c r="S471" s="68"/>
      <c r="T471" s="68"/>
      <c r="U471" s="68"/>
      <c r="V471" s="68"/>
      <c r="W471" s="68"/>
      <c r="X471" s="68"/>
      <c r="Y471" s="68"/>
      <c r="Z471" s="68"/>
      <c r="AA471" s="68"/>
      <c r="AB471" s="68"/>
      <c r="AC471" s="68"/>
      <c r="AD471" s="68"/>
      <c r="AE471" s="68"/>
      <c r="AF471" s="68"/>
      <c r="AG471" s="68"/>
      <c r="AH471" s="68"/>
      <c r="AI471" s="68"/>
    </row>
    <row r="472" spans="1:35" ht="12.75" customHeight="1" x14ac:dyDescent="0.2">
      <c r="A472" s="68"/>
      <c r="P472" s="68"/>
      <c r="Q472" s="68"/>
      <c r="R472" s="68"/>
      <c r="S472" s="68"/>
      <c r="T472" s="68"/>
      <c r="U472" s="68"/>
      <c r="V472" s="68"/>
      <c r="W472" s="68"/>
      <c r="X472" s="68"/>
      <c r="Y472" s="68"/>
      <c r="Z472" s="68"/>
      <c r="AA472" s="68"/>
      <c r="AB472" s="68"/>
      <c r="AC472" s="68"/>
      <c r="AD472" s="68"/>
      <c r="AE472" s="68"/>
      <c r="AF472" s="68"/>
      <c r="AG472" s="68"/>
      <c r="AH472" s="68"/>
      <c r="AI472" s="68"/>
    </row>
    <row r="473" spans="1:35" ht="12.75" customHeight="1" x14ac:dyDescent="0.2">
      <c r="A473" s="68"/>
      <c r="P473" s="68"/>
      <c r="Q473" s="68"/>
      <c r="R473" s="68"/>
      <c r="S473" s="68"/>
      <c r="T473" s="68"/>
      <c r="U473" s="68"/>
      <c r="V473" s="68"/>
      <c r="W473" s="68"/>
      <c r="X473" s="68"/>
      <c r="Y473" s="68"/>
      <c r="Z473" s="68"/>
      <c r="AA473" s="68"/>
      <c r="AB473" s="68"/>
      <c r="AC473" s="68"/>
      <c r="AD473" s="68"/>
      <c r="AE473" s="68"/>
      <c r="AF473" s="68"/>
      <c r="AG473" s="68"/>
      <c r="AH473" s="68"/>
      <c r="AI473" s="68"/>
    </row>
    <row r="474" spans="1:35" ht="12.75" customHeight="1" x14ac:dyDescent="0.2">
      <c r="A474" s="68"/>
      <c r="P474" s="68"/>
      <c r="Q474" s="68"/>
      <c r="R474" s="68"/>
      <c r="S474" s="68"/>
      <c r="T474" s="68"/>
      <c r="U474" s="68"/>
      <c r="V474" s="68"/>
      <c r="W474" s="68"/>
      <c r="X474" s="68"/>
      <c r="Y474" s="68"/>
      <c r="Z474" s="68"/>
      <c r="AA474" s="68"/>
      <c r="AB474" s="68"/>
      <c r="AC474" s="68"/>
      <c r="AD474" s="68"/>
      <c r="AE474" s="68"/>
      <c r="AF474" s="68"/>
      <c r="AG474" s="68"/>
      <c r="AH474" s="68"/>
      <c r="AI474" s="68"/>
    </row>
    <row r="475" spans="1:35" ht="12.75" customHeight="1" x14ac:dyDescent="0.2">
      <c r="A475" s="68"/>
      <c r="P475" s="68"/>
      <c r="Q475" s="68"/>
      <c r="R475" s="68"/>
      <c r="S475" s="68"/>
      <c r="T475" s="68"/>
      <c r="U475" s="68"/>
      <c r="V475" s="68"/>
      <c r="W475" s="68"/>
      <c r="X475" s="68"/>
      <c r="Y475" s="68"/>
      <c r="Z475" s="68"/>
      <c r="AA475" s="68"/>
      <c r="AB475" s="68"/>
      <c r="AC475" s="68"/>
      <c r="AD475" s="68"/>
      <c r="AE475" s="68"/>
      <c r="AF475" s="68"/>
      <c r="AG475" s="68"/>
      <c r="AH475" s="68"/>
      <c r="AI475" s="68"/>
    </row>
    <row r="476" spans="1:35" ht="12.75" customHeight="1" x14ac:dyDescent="0.2">
      <c r="A476" s="68"/>
      <c r="P476" s="68"/>
      <c r="Q476" s="68"/>
      <c r="R476" s="68"/>
      <c r="S476" s="68"/>
      <c r="T476" s="68"/>
      <c r="U476" s="68"/>
      <c r="V476" s="68"/>
      <c r="W476" s="68"/>
      <c r="X476" s="68"/>
      <c r="Y476" s="68"/>
      <c r="Z476" s="68"/>
      <c r="AA476" s="68"/>
      <c r="AB476" s="68"/>
      <c r="AC476" s="68"/>
      <c r="AD476" s="68"/>
      <c r="AE476" s="68"/>
      <c r="AF476" s="68"/>
      <c r="AG476" s="68"/>
      <c r="AH476" s="68"/>
      <c r="AI476" s="68"/>
    </row>
    <row r="477" spans="1:35" ht="12.75" customHeight="1" x14ac:dyDescent="0.2">
      <c r="A477" s="68"/>
      <c r="P477" s="68"/>
      <c r="Q477" s="68"/>
      <c r="R477" s="68"/>
      <c r="S477" s="68"/>
      <c r="T477" s="68"/>
      <c r="U477" s="68"/>
      <c r="V477" s="68"/>
      <c r="W477" s="68"/>
      <c r="X477" s="68"/>
      <c r="Y477" s="68"/>
      <c r="Z477" s="68"/>
      <c r="AA477" s="68"/>
      <c r="AB477" s="68"/>
      <c r="AC477" s="68"/>
      <c r="AD477" s="68"/>
      <c r="AE477" s="68"/>
      <c r="AF477" s="68"/>
      <c r="AG477" s="68"/>
      <c r="AH477" s="68"/>
      <c r="AI477" s="68"/>
    </row>
    <row r="478" spans="1:35" ht="12.75" customHeight="1" x14ac:dyDescent="0.2">
      <c r="A478" s="68"/>
      <c r="P478" s="68"/>
      <c r="Q478" s="68"/>
      <c r="R478" s="68"/>
      <c r="S478" s="68"/>
      <c r="T478" s="68"/>
      <c r="U478" s="68"/>
      <c r="V478" s="68"/>
      <c r="W478" s="68"/>
      <c r="X478" s="68"/>
      <c r="Y478" s="68"/>
      <c r="Z478" s="68"/>
      <c r="AA478" s="68"/>
      <c r="AB478" s="68"/>
      <c r="AC478" s="68"/>
      <c r="AD478" s="68"/>
      <c r="AE478" s="68"/>
      <c r="AF478" s="68"/>
      <c r="AG478" s="68"/>
      <c r="AH478" s="68"/>
      <c r="AI478" s="68"/>
    </row>
    <row r="479" spans="1:35" ht="12.75" customHeight="1" x14ac:dyDescent="0.2">
      <c r="A479" s="68"/>
      <c r="P479" s="68"/>
      <c r="Q479" s="68"/>
      <c r="R479" s="68"/>
      <c r="S479" s="68"/>
      <c r="T479" s="68"/>
      <c r="U479" s="68"/>
      <c r="V479" s="68"/>
      <c r="W479" s="68"/>
      <c r="X479" s="68"/>
      <c r="Y479" s="68"/>
      <c r="Z479" s="68"/>
      <c r="AA479" s="68"/>
      <c r="AB479" s="68"/>
      <c r="AC479" s="68"/>
      <c r="AD479" s="68"/>
      <c r="AE479" s="68"/>
      <c r="AF479" s="68"/>
      <c r="AG479" s="68"/>
      <c r="AH479" s="68"/>
      <c r="AI479" s="68"/>
    </row>
    <row r="480" spans="1:35" ht="12.75" customHeight="1" x14ac:dyDescent="0.2">
      <c r="A480" s="68"/>
      <c r="P480" s="68"/>
      <c r="Q480" s="68"/>
      <c r="R480" s="68"/>
      <c r="S480" s="68"/>
      <c r="T480" s="68"/>
      <c r="U480" s="68"/>
      <c r="V480" s="68"/>
      <c r="W480" s="68"/>
      <c r="X480" s="68"/>
      <c r="Y480" s="68"/>
      <c r="Z480" s="68"/>
      <c r="AA480" s="68"/>
      <c r="AB480" s="68"/>
      <c r="AC480" s="68"/>
      <c r="AD480" s="68"/>
      <c r="AE480" s="68"/>
      <c r="AF480" s="68"/>
      <c r="AG480" s="68"/>
      <c r="AH480" s="68"/>
      <c r="AI480" s="68"/>
    </row>
    <row r="481" spans="1:35" ht="12.75" customHeight="1" x14ac:dyDescent="0.2">
      <c r="A481" s="68"/>
      <c r="P481" s="68"/>
      <c r="Q481" s="68"/>
      <c r="R481" s="68"/>
      <c r="S481" s="68"/>
      <c r="T481" s="68"/>
      <c r="U481" s="68"/>
      <c r="V481" s="68"/>
      <c r="W481" s="68"/>
      <c r="X481" s="68"/>
      <c r="Y481" s="68"/>
      <c r="Z481" s="68"/>
      <c r="AA481" s="68"/>
      <c r="AB481" s="68"/>
      <c r="AC481" s="68"/>
      <c r="AD481" s="68"/>
      <c r="AE481" s="68"/>
      <c r="AF481" s="68"/>
      <c r="AG481" s="68"/>
      <c r="AH481" s="68"/>
      <c r="AI481" s="68"/>
    </row>
    <row r="482" spans="1:35" ht="12.75" customHeight="1" x14ac:dyDescent="0.2">
      <c r="A482" s="68"/>
      <c r="P482" s="68"/>
      <c r="Q482" s="68"/>
      <c r="R482" s="68"/>
      <c r="S482" s="68"/>
      <c r="T482" s="68"/>
      <c r="U482" s="68"/>
      <c r="V482" s="68"/>
      <c r="W482" s="68"/>
      <c r="X482" s="68"/>
      <c r="Y482" s="68"/>
      <c r="Z482" s="68"/>
      <c r="AA482" s="68"/>
      <c r="AB482" s="68"/>
      <c r="AC482" s="68"/>
      <c r="AD482" s="68"/>
      <c r="AE482" s="68"/>
      <c r="AF482" s="68"/>
      <c r="AG482" s="68"/>
      <c r="AH482" s="68"/>
      <c r="AI482" s="68"/>
    </row>
    <row r="483" spans="1:35" ht="12.75" customHeight="1" x14ac:dyDescent="0.2">
      <c r="A483" s="68"/>
      <c r="P483" s="68"/>
      <c r="Q483" s="68"/>
      <c r="R483" s="68"/>
      <c r="S483" s="68"/>
      <c r="T483" s="68"/>
      <c r="U483" s="68"/>
      <c r="V483" s="68"/>
      <c r="W483" s="68"/>
      <c r="X483" s="68"/>
      <c r="Y483" s="68"/>
      <c r="Z483" s="68"/>
      <c r="AA483" s="68"/>
      <c r="AB483" s="68"/>
      <c r="AC483" s="68"/>
      <c r="AD483" s="68"/>
      <c r="AE483" s="68"/>
      <c r="AF483" s="68"/>
      <c r="AG483" s="68"/>
      <c r="AH483" s="68"/>
      <c r="AI483" s="68"/>
    </row>
    <row r="484" spans="1:35" ht="12.75" customHeight="1" x14ac:dyDescent="0.2">
      <c r="A484" s="68"/>
      <c r="P484" s="68"/>
      <c r="Q484" s="68"/>
      <c r="R484" s="68"/>
      <c r="S484" s="68"/>
      <c r="T484" s="68"/>
      <c r="U484" s="68"/>
      <c r="V484" s="68"/>
      <c r="W484" s="68"/>
      <c r="X484" s="68"/>
      <c r="Y484" s="68"/>
      <c r="Z484" s="68"/>
      <c r="AA484" s="68"/>
      <c r="AB484" s="68"/>
      <c r="AC484" s="68"/>
      <c r="AD484" s="68"/>
      <c r="AE484" s="68"/>
      <c r="AF484" s="68"/>
      <c r="AG484" s="68"/>
      <c r="AH484" s="68"/>
      <c r="AI484" s="68"/>
    </row>
    <row r="485" spans="1:35" ht="12.75" customHeight="1" x14ac:dyDescent="0.2">
      <c r="A485" s="68"/>
      <c r="P485" s="68"/>
      <c r="Q485" s="68"/>
      <c r="R485" s="68"/>
      <c r="S485" s="68"/>
      <c r="T485" s="68"/>
      <c r="U485" s="68"/>
      <c r="V485" s="68"/>
      <c r="W485" s="68"/>
      <c r="X485" s="68"/>
      <c r="Y485" s="68"/>
      <c r="Z485" s="68"/>
      <c r="AA485" s="68"/>
      <c r="AB485" s="68"/>
      <c r="AC485" s="68"/>
      <c r="AD485" s="68"/>
      <c r="AE485" s="68"/>
      <c r="AF485" s="68"/>
      <c r="AG485" s="68"/>
      <c r="AH485" s="68"/>
      <c r="AI485" s="68"/>
    </row>
    <row r="486" spans="1:35" ht="12.75" customHeight="1" x14ac:dyDescent="0.2">
      <c r="A486" s="68"/>
      <c r="P486" s="68"/>
      <c r="Q486" s="68"/>
      <c r="R486" s="68"/>
      <c r="S486" s="68"/>
      <c r="T486" s="68"/>
      <c r="U486" s="68"/>
      <c r="V486" s="68"/>
      <c r="W486" s="68"/>
      <c r="X486" s="68"/>
      <c r="Y486" s="68"/>
      <c r="Z486" s="68"/>
      <c r="AA486" s="68"/>
      <c r="AB486" s="68"/>
      <c r="AC486" s="68"/>
      <c r="AD486" s="68"/>
      <c r="AE486" s="68"/>
      <c r="AF486" s="68"/>
      <c r="AG486" s="68"/>
      <c r="AH486" s="68"/>
      <c r="AI486" s="68"/>
    </row>
    <row r="487" spans="1:35" ht="12.75" customHeight="1" x14ac:dyDescent="0.2">
      <c r="A487" s="68"/>
      <c r="P487" s="68"/>
      <c r="Q487" s="68"/>
      <c r="R487" s="68"/>
      <c r="S487" s="68"/>
      <c r="T487" s="68"/>
      <c r="U487" s="68"/>
      <c r="V487" s="68"/>
      <c r="W487" s="68"/>
      <c r="X487" s="68"/>
      <c r="Y487" s="68"/>
      <c r="Z487" s="68"/>
      <c r="AA487" s="68"/>
      <c r="AB487" s="68"/>
      <c r="AC487" s="68"/>
      <c r="AD487" s="68"/>
      <c r="AE487" s="68"/>
      <c r="AF487" s="68"/>
      <c r="AG487" s="68"/>
      <c r="AH487" s="68"/>
      <c r="AI487" s="68"/>
    </row>
    <row r="488" spans="1:35" ht="12.75" customHeight="1" x14ac:dyDescent="0.2">
      <c r="A488" s="68"/>
      <c r="P488" s="68"/>
      <c r="Q488" s="68"/>
      <c r="R488" s="68"/>
      <c r="S488" s="68"/>
      <c r="T488" s="68"/>
      <c r="U488" s="68"/>
      <c r="V488" s="68"/>
      <c r="W488" s="68"/>
      <c r="X488" s="68"/>
      <c r="Y488" s="68"/>
      <c r="Z488" s="68"/>
      <c r="AA488" s="68"/>
      <c r="AB488" s="68"/>
      <c r="AC488" s="68"/>
      <c r="AD488" s="68"/>
      <c r="AE488" s="68"/>
      <c r="AF488" s="68"/>
      <c r="AG488" s="68"/>
      <c r="AH488" s="68"/>
      <c r="AI488" s="68"/>
    </row>
    <row r="489" spans="1:35" ht="12.75" customHeight="1" x14ac:dyDescent="0.2">
      <c r="A489" s="68"/>
      <c r="P489" s="68"/>
      <c r="Q489" s="68"/>
      <c r="R489" s="68"/>
      <c r="S489" s="68"/>
      <c r="T489" s="68"/>
      <c r="U489" s="68"/>
      <c r="V489" s="68"/>
      <c r="W489" s="68"/>
      <c r="X489" s="68"/>
      <c r="Y489" s="68"/>
      <c r="Z489" s="68"/>
      <c r="AA489" s="68"/>
      <c r="AB489" s="68"/>
      <c r="AC489" s="68"/>
      <c r="AD489" s="68"/>
      <c r="AE489" s="68"/>
      <c r="AF489" s="68"/>
      <c r="AG489" s="68"/>
      <c r="AH489" s="68"/>
      <c r="AI489" s="68"/>
    </row>
    <row r="490" spans="1:35" ht="12.75" customHeight="1" x14ac:dyDescent="0.2">
      <c r="A490" s="68"/>
      <c r="P490" s="68"/>
      <c r="Q490" s="68"/>
      <c r="R490" s="68"/>
      <c r="S490" s="68"/>
      <c r="T490" s="68"/>
      <c r="U490" s="68"/>
      <c r="V490" s="68"/>
      <c r="W490" s="68"/>
      <c r="X490" s="68"/>
      <c r="Y490" s="68"/>
      <c r="Z490" s="68"/>
      <c r="AA490" s="68"/>
      <c r="AB490" s="68"/>
      <c r="AC490" s="68"/>
      <c r="AD490" s="68"/>
      <c r="AE490" s="68"/>
      <c r="AF490" s="68"/>
      <c r="AG490" s="68"/>
      <c r="AH490" s="68"/>
      <c r="AI490" s="68"/>
    </row>
    <row r="491" spans="1:35" ht="12.75" customHeight="1" x14ac:dyDescent="0.2">
      <c r="A491" s="68"/>
      <c r="P491" s="68"/>
      <c r="Q491" s="68"/>
      <c r="R491" s="68"/>
      <c r="S491" s="68"/>
      <c r="T491" s="68"/>
      <c r="U491" s="68"/>
      <c r="V491" s="68"/>
      <c r="W491" s="68"/>
      <c r="X491" s="68"/>
      <c r="Y491" s="68"/>
      <c r="Z491" s="68"/>
      <c r="AA491" s="68"/>
      <c r="AB491" s="68"/>
      <c r="AC491" s="68"/>
      <c r="AD491" s="68"/>
      <c r="AE491" s="68"/>
      <c r="AF491" s="68"/>
      <c r="AG491" s="68"/>
      <c r="AH491" s="68"/>
      <c r="AI491" s="68"/>
    </row>
    <row r="492" spans="1:35" ht="12.75" customHeight="1" x14ac:dyDescent="0.2">
      <c r="A492" s="68"/>
      <c r="P492" s="68"/>
      <c r="Q492" s="68"/>
      <c r="R492" s="68"/>
      <c r="S492" s="68"/>
      <c r="T492" s="68"/>
      <c r="U492" s="68"/>
      <c r="V492" s="68"/>
      <c r="W492" s="68"/>
      <c r="X492" s="68"/>
      <c r="Y492" s="68"/>
      <c r="Z492" s="68"/>
      <c r="AA492" s="68"/>
      <c r="AB492" s="68"/>
      <c r="AC492" s="68"/>
      <c r="AD492" s="68"/>
      <c r="AE492" s="68"/>
      <c r="AF492" s="68"/>
      <c r="AG492" s="68"/>
      <c r="AH492" s="68"/>
      <c r="AI492" s="68"/>
    </row>
    <row r="493" spans="1:35" ht="12.75" customHeight="1" x14ac:dyDescent="0.2">
      <c r="A493" s="68"/>
      <c r="P493" s="68"/>
      <c r="Q493" s="68"/>
      <c r="R493" s="68"/>
      <c r="S493" s="68"/>
      <c r="T493" s="68"/>
      <c r="U493" s="68"/>
      <c r="V493" s="68"/>
      <c r="W493" s="68"/>
      <c r="X493" s="68"/>
      <c r="Y493" s="68"/>
      <c r="Z493" s="68"/>
      <c r="AA493" s="68"/>
      <c r="AB493" s="68"/>
      <c r="AC493" s="68"/>
      <c r="AD493" s="68"/>
      <c r="AE493" s="68"/>
      <c r="AF493" s="68"/>
      <c r="AG493" s="68"/>
      <c r="AH493" s="68"/>
      <c r="AI493" s="68"/>
    </row>
    <row r="494" spans="1:35" ht="12.75" customHeight="1" x14ac:dyDescent="0.2">
      <c r="A494" s="68"/>
      <c r="P494" s="68"/>
      <c r="Q494" s="68"/>
      <c r="R494" s="68"/>
      <c r="S494" s="68"/>
      <c r="T494" s="68"/>
      <c r="U494" s="68"/>
      <c r="V494" s="68"/>
      <c r="W494" s="68"/>
      <c r="X494" s="68"/>
      <c r="Y494" s="68"/>
      <c r="Z494" s="68"/>
      <c r="AA494" s="68"/>
      <c r="AB494" s="68"/>
      <c r="AC494" s="68"/>
      <c r="AD494" s="68"/>
      <c r="AE494" s="68"/>
      <c r="AF494" s="68"/>
      <c r="AG494" s="68"/>
      <c r="AH494" s="68"/>
      <c r="AI494" s="68"/>
    </row>
    <row r="495" spans="1:35" ht="12.75" customHeight="1" x14ac:dyDescent="0.2">
      <c r="A495" s="68"/>
      <c r="P495" s="68"/>
      <c r="Q495" s="68"/>
      <c r="R495" s="68"/>
      <c r="S495" s="68"/>
      <c r="T495" s="68"/>
      <c r="U495" s="68"/>
      <c r="V495" s="68"/>
      <c r="W495" s="68"/>
      <c r="X495" s="68"/>
      <c r="Y495" s="68"/>
      <c r="Z495" s="68"/>
      <c r="AA495" s="68"/>
      <c r="AB495" s="68"/>
      <c r="AC495" s="68"/>
      <c r="AD495" s="68"/>
      <c r="AE495" s="68"/>
      <c r="AF495" s="68"/>
      <c r="AG495" s="68"/>
      <c r="AH495" s="68"/>
      <c r="AI495" s="68"/>
    </row>
    <row r="496" spans="1:35" ht="12.75" customHeight="1" x14ac:dyDescent="0.2">
      <c r="A496" s="68"/>
      <c r="P496" s="68"/>
      <c r="Q496" s="68"/>
      <c r="R496" s="68"/>
      <c r="S496" s="68"/>
      <c r="T496" s="68"/>
      <c r="U496" s="68"/>
      <c r="V496" s="68"/>
      <c r="W496" s="68"/>
      <c r="X496" s="68"/>
      <c r="Y496" s="68"/>
      <c r="Z496" s="68"/>
      <c r="AA496" s="68"/>
      <c r="AB496" s="68"/>
      <c r="AC496" s="68"/>
      <c r="AD496" s="68"/>
      <c r="AE496" s="68"/>
      <c r="AF496" s="68"/>
      <c r="AG496" s="68"/>
      <c r="AH496" s="68"/>
      <c r="AI496" s="68"/>
    </row>
    <row r="497" spans="1:35" ht="12.75" customHeight="1" x14ac:dyDescent="0.2">
      <c r="A497" s="68"/>
      <c r="P497" s="68"/>
      <c r="Q497" s="68"/>
      <c r="R497" s="68"/>
      <c r="S497" s="68"/>
      <c r="T497" s="68"/>
      <c r="U497" s="68"/>
      <c r="V497" s="68"/>
      <c r="W497" s="68"/>
      <c r="X497" s="68"/>
      <c r="Y497" s="68"/>
      <c r="Z497" s="68"/>
      <c r="AA497" s="68"/>
      <c r="AB497" s="68"/>
      <c r="AC497" s="68"/>
      <c r="AD497" s="68"/>
      <c r="AE497" s="68"/>
      <c r="AF497" s="68"/>
      <c r="AG497" s="68"/>
      <c r="AH497" s="68"/>
      <c r="AI497" s="68"/>
    </row>
    <row r="498" spans="1:35" ht="12.75" customHeight="1" x14ac:dyDescent="0.2">
      <c r="A498" s="68"/>
      <c r="P498" s="68"/>
      <c r="Q498" s="68"/>
      <c r="R498" s="68"/>
      <c r="S498" s="68"/>
      <c r="T498" s="68"/>
      <c r="U498" s="68"/>
      <c r="V498" s="68"/>
      <c r="W498" s="68"/>
      <c r="X498" s="68"/>
      <c r="Y498" s="68"/>
      <c r="Z498" s="68"/>
      <c r="AA498" s="68"/>
      <c r="AB498" s="68"/>
      <c r="AC498" s="68"/>
      <c r="AD498" s="68"/>
      <c r="AE498" s="68"/>
      <c r="AF498" s="68"/>
      <c r="AG498" s="68"/>
      <c r="AH498" s="68"/>
      <c r="AI498" s="68"/>
    </row>
    <row r="499" spans="1:35" ht="12.75" customHeight="1" x14ac:dyDescent="0.2">
      <c r="A499" s="68"/>
      <c r="P499" s="68"/>
      <c r="Q499" s="68"/>
      <c r="R499" s="68"/>
      <c r="S499" s="68"/>
      <c r="T499" s="68"/>
      <c r="U499" s="68"/>
      <c r="V499" s="68"/>
      <c r="W499" s="68"/>
      <c r="X499" s="68"/>
      <c r="Y499" s="68"/>
      <c r="Z499" s="68"/>
      <c r="AA499" s="68"/>
      <c r="AB499" s="68"/>
      <c r="AC499" s="68"/>
      <c r="AD499" s="68"/>
      <c r="AE499" s="68"/>
      <c r="AF499" s="68"/>
      <c r="AG499" s="68"/>
      <c r="AH499" s="68"/>
      <c r="AI499" s="68"/>
    </row>
    <row r="500" spans="1:35" ht="12.75" customHeight="1" x14ac:dyDescent="0.2">
      <c r="A500" s="68"/>
      <c r="P500" s="68"/>
      <c r="Q500" s="68"/>
      <c r="R500" s="68"/>
      <c r="S500" s="68"/>
      <c r="T500" s="68"/>
      <c r="U500" s="68"/>
      <c r="V500" s="68"/>
      <c r="W500" s="68"/>
      <c r="X500" s="68"/>
      <c r="Y500" s="68"/>
      <c r="Z500" s="68"/>
      <c r="AA500" s="68"/>
      <c r="AB500" s="68"/>
      <c r="AC500" s="68"/>
      <c r="AD500" s="68"/>
      <c r="AE500" s="68"/>
      <c r="AF500" s="68"/>
      <c r="AG500" s="68"/>
      <c r="AH500" s="68"/>
      <c r="AI500" s="68"/>
    </row>
    <row r="501" spans="1:35" ht="12.75" customHeight="1" x14ac:dyDescent="0.2">
      <c r="A501" s="68"/>
      <c r="P501" s="68"/>
      <c r="Q501" s="68"/>
      <c r="R501" s="68"/>
      <c r="S501" s="68"/>
      <c r="T501" s="68"/>
      <c r="U501" s="68"/>
      <c r="V501" s="68"/>
      <c r="W501" s="68"/>
      <c r="X501" s="68"/>
      <c r="Y501" s="68"/>
      <c r="Z501" s="68"/>
      <c r="AA501" s="68"/>
      <c r="AB501" s="68"/>
      <c r="AC501" s="68"/>
      <c r="AD501" s="68"/>
      <c r="AE501" s="68"/>
      <c r="AF501" s="68"/>
      <c r="AG501" s="68"/>
      <c r="AH501" s="68"/>
      <c r="AI501" s="68"/>
    </row>
    <row r="502" spans="1:35" ht="12.75" customHeight="1" x14ac:dyDescent="0.2">
      <c r="A502" s="68"/>
      <c r="P502" s="68"/>
      <c r="Q502" s="68"/>
      <c r="R502" s="68"/>
      <c r="S502" s="68"/>
      <c r="T502" s="68"/>
      <c r="U502" s="68"/>
      <c r="V502" s="68"/>
      <c r="W502" s="68"/>
      <c r="X502" s="68"/>
      <c r="Y502" s="68"/>
      <c r="Z502" s="68"/>
      <c r="AA502" s="68"/>
      <c r="AB502" s="68"/>
      <c r="AC502" s="68"/>
      <c r="AD502" s="68"/>
      <c r="AE502" s="68"/>
      <c r="AF502" s="68"/>
      <c r="AG502" s="68"/>
      <c r="AH502" s="68"/>
      <c r="AI502" s="68"/>
    </row>
    <row r="503" spans="1:35" ht="12.75" customHeight="1" x14ac:dyDescent="0.2">
      <c r="A503" s="68"/>
      <c r="P503" s="68"/>
      <c r="Q503" s="68"/>
      <c r="R503" s="68"/>
      <c r="S503" s="68"/>
      <c r="T503" s="68"/>
      <c r="U503" s="68"/>
      <c r="V503" s="68"/>
      <c r="W503" s="68"/>
      <c r="X503" s="68"/>
      <c r="Y503" s="68"/>
      <c r="Z503" s="68"/>
      <c r="AA503" s="68"/>
      <c r="AB503" s="68"/>
      <c r="AC503" s="68"/>
      <c r="AD503" s="68"/>
      <c r="AE503" s="68"/>
      <c r="AF503" s="68"/>
      <c r="AG503" s="68"/>
      <c r="AH503" s="68"/>
      <c r="AI503" s="68"/>
    </row>
    <row r="504" spans="1:35" ht="12.75" customHeight="1" x14ac:dyDescent="0.2">
      <c r="A504" s="68"/>
      <c r="P504" s="68"/>
      <c r="Q504" s="68"/>
      <c r="R504" s="68"/>
      <c r="S504" s="68"/>
      <c r="T504" s="68"/>
      <c r="U504" s="68"/>
      <c r="V504" s="68"/>
      <c r="W504" s="68"/>
      <c r="X504" s="68"/>
      <c r="Y504" s="68"/>
      <c r="Z504" s="68"/>
      <c r="AA504" s="68"/>
      <c r="AB504" s="68"/>
      <c r="AC504" s="68"/>
      <c r="AD504" s="68"/>
      <c r="AE504" s="68"/>
      <c r="AF504" s="68"/>
      <c r="AG504" s="68"/>
      <c r="AH504" s="68"/>
      <c r="AI504" s="68"/>
    </row>
    <row r="505" spans="1:35" ht="12.75" customHeight="1" x14ac:dyDescent="0.2">
      <c r="A505" s="68"/>
      <c r="P505" s="68"/>
      <c r="Q505" s="68"/>
      <c r="R505" s="68"/>
      <c r="S505" s="68"/>
      <c r="T505" s="68"/>
      <c r="U505" s="68"/>
      <c r="V505" s="68"/>
      <c r="W505" s="68"/>
      <c r="X505" s="68"/>
      <c r="Y505" s="68"/>
      <c r="Z505" s="68"/>
      <c r="AA505" s="68"/>
      <c r="AB505" s="68"/>
      <c r="AC505" s="68"/>
      <c r="AD505" s="68"/>
      <c r="AE505" s="68"/>
      <c r="AF505" s="68"/>
      <c r="AG505" s="68"/>
      <c r="AH505" s="68"/>
      <c r="AI505" s="68"/>
    </row>
    <row r="506" spans="1:35" ht="12.75" customHeight="1" x14ac:dyDescent="0.2">
      <c r="A506" s="68"/>
      <c r="P506" s="68"/>
      <c r="Q506" s="68"/>
      <c r="R506" s="68"/>
      <c r="S506" s="68"/>
      <c r="T506" s="68"/>
      <c r="U506" s="68"/>
      <c r="V506" s="68"/>
      <c r="W506" s="68"/>
      <c r="X506" s="68"/>
      <c r="Y506" s="68"/>
      <c r="Z506" s="68"/>
      <c r="AA506" s="68"/>
      <c r="AB506" s="68"/>
      <c r="AC506" s="68"/>
      <c r="AD506" s="68"/>
      <c r="AE506" s="68"/>
      <c r="AF506" s="68"/>
      <c r="AG506" s="68"/>
      <c r="AH506" s="68"/>
      <c r="AI506" s="68"/>
    </row>
    <row r="507" spans="1:35" ht="12.75" customHeight="1" x14ac:dyDescent="0.2">
      <c r="A507" s="68"/>
      <c r="P507" s="68"/>
      <c r="Q507" s="68"/>
      <c r="R507" s="68"/>
      <c r="S507" s="68"/>
      <c r="T507" s="68"/>
      <c r="U507" s="68"/>
      <c r="V507" s="68"/>
      <c r="W507" s="68"/>
      <c r="X507" s="68"/>
      <c r="Y507" s="68"/>
      <c r="Z507" s="68"/>
      <c r="AA507" s="68"/>
      <c r="AB507" s="68"/>
      <c r="AC507" s="68"/>
      <c r="AD507" s="68"/>
      <c r="AE507" s="68"/>
      <c r="AF507" s="68"/>
      <c r="AG507" s="68"/>
      <c r="AH507" s="68"/>
      <c r="AI507" s="68"/>
    </row>
    <row r="508" spans="1:35" ht="12.75" customHeight="1" x14ac:dyDescent="0.2">
      <c r="A508" s="68"/>
      <c r="P508" s="68"/>
      <c r="Q508" s="68"/>
      <c r="R508" s="68"/>
      <c r="S508" s="68"/>
      <c r="T508" s="68"/>
      <c r="U508" s="68"/>
      <c r="V508" s="68"/>
      <c r="W508" s="68"/>
      <c r="X508" s="68"/>
      <c r="Y508" s="68"/>
      <c r="Z508" s="68"/>
      <c r="AA508" s="68"/>
      <c r="AB508" s="68"/>
      <c r="AC508" s="68"/>
      <c r="AD508" s="68"/>
      <c r="AE508" s="68"/>
      <c r="AF508" s="68"/>
      <c r="AG508" s="68"/>
      <c r="AH508" s="68"/>
      <c r="AI508" s="68"/>
    </row>
    <row r="509" spans="1:35" ht="12.75" customHeight="1" x14ac:dyDescent="0.2">
      <c r="A509" s="68"/>
      <c r="P509" s="68"/>
      <c r="Q509" s="68"/>
      <c r="R509" s="68"/>
      <c r="S509" s="68"/>
      <c r="T509" s="68"/>
      <c r="U509" s="68"/>
      <c r="V509" s="68"/>
      <c r="W509" s="68"/>
      <c r="X509" s="68"/>
      <c r="Y509" s="68"/>
      <c r="Z509" s="68"/>
      <c r="AA509" s="68"/>
      <c r="AB509" s="68"/>
      <c r="AC509" s="68"/>
      <c r="AD509" s="68"/>
      <c r="AE509" s="68"/>
      <c r="AF509" s="68"/>
      <c r="AG509" s="68"/>
      <c r="AH509" s="68"/>
      <c r="AI509" s="68"/>
    </row>
    <row r="510" spans="1:35" ht="12.75" customHeight="1" x14ac:dyDescent="0.2">
      <c r="A510" s="68"/>
      <c r="P510" s="68"/>
      <c r="Q510" s="68"/>
      <c r="R510" s="68"/>
      <c r="S510" s="68"/>
      <c r="T510" s="68"/>
      <c r="U510" s="68"/>
      <c r="V510" s="68"/>
      <c r="W510" s="68"/>
      <c r="X510" s="68"/>
      <c r="Y510" s="68"/>
      <c r="Z510" s="68"/>
      <c r="AA510" s="68"/>
      <c r="AB510" s="68"/>
      <c r="AC510" s="68"/>
      <c r="AD510" s="68"/>
      <c r="AE510" s="68"/>
      <c r="AF510" s="68"/>
      <c r="AG510" s="68"/>
      <c r="AH510" s="68"/>
      <c r="AI510" s="68"/>
    </row>
    <row r="511" spans="1:35" ht="12.75" customHeight="1" x14ac:dyDescent="0.2">
      <c r="A511" s="68"/>
      <c r="P511" s="68"/>
      <c r="Q511" s="68"/>
      <c r="R511" s="68"/>
      <c r="S511" s="68"/>
      <c r="T511" s="68"/>
      <c r="U511" s="68"/>
      <c r="V511" s="68"/>
      <c r="W511" s="68"/>
      <c r="X511" s="68"/>
      <c r="Y511" s="68"/>
      <c r="Z511" s="68"/>
      <c r="AA511" s="68"/>
      <c r="AB511" s="68"/>
      <c r="AC511" s="68"/>
      <c r="AD511" s="68"/>
      <c r="AE511" s="68"/>
      <c r="AF511" s="68"/>
      <c r="AG511" s="68"/>
      <c r="AH511" s="68"/>
      <c r="AI511" s="68"/>
    </row>
    <row r="512" spans="1:35" ht="12.75" customHeight="1" x14ac:dyDescent="0.2">
      <c r="A512" s="68"/>
      <c r="P512" s="68"/>
      <c r="Q512" s="68"/>
      <c r="R512" s="68"/>
      <c r="S512" s="68"/>
      <c r="T512" s="68"/>
      <c r="U512" s="68"/>
      <c r="V512" s="68"/>
      <c r="W512" s="68"/>
      <c r="X512" s="68"/>
      <c r="Y512" s="68"/>
      <c r="Z512" s="68"/>
      <c r="AA512" s="68"/>
      <c r="AB512" s="68"/>
      <c r="AC512" s="68"/>
      <c r="AD512" s="68"/>
      <c r="AE512" s="68"/>
      <c r="AF512" s="68"/>
      <c r="AG512" s="68"/>
      <c r="AH512" s="68"/>
      <c r="AI512" s="68"/>
    </row>
    <row r="513" spans="1:35" ht="12.75" customHeight="1" x14ac:dyDescent="0.2">
      <c r="A513" s="68"/>
      <c r="P513" s="68"/>
      <c r="Q513" s="68"/>
      <c r="R513" s="68"/>
      <c r="S513" s="68"/>
      <c r="T513" s="68"/>
      <c r="U513" s="68"/>
      <c r="V513" s="68"/>
      <c r="W513" s="68"/>
      <c r="X513" s="68"/>
      <c r="Y513" s="68"/>
      <c r="Z513" s="68"/>
      <c r="AA513" s="68"/>
      <c r="AB513" s="68"/>
      <c r="AC513" s="68"/>
      <c r="AD513" s="68"/>
      <c r="AE513" s="68"/>
      <c r="AF513" s="68"/>
      <c r="AG513" s="68"/>
      <c r="AH513" s="68"/>
      <c r="AI513" s="68"/>
    </row>
    <row r="514" spans="1:35" ht="12.75" customHeight="1" x14ac:dyDescent="0.2">
      <c r="A514" s="68"/>
      <c r="P514" s="68"/>
      <c r="Q514" s="68"/>
      <c r="R514" s="68"/>
      <c r="S514" s="68"/>
      <c r="T514" s="68"/>
      <c r="U514" s="68"/>
      <c r="V514" s="68"/>
      <c r="W514" s="68"/>
      <c r="X514" s="68"/>
      <c r="Y514" s="68"/>
      <c r="Z514" s="68"/>
      <c r="AA514" s="68"/>
      <c r="AB514" s="68"/>
      <c r="AC514" s="68"/>
      <c r="AD514" s="68"/>
      <c r="AE514" s="68"/>
      <c r="AF514" s="68"/>
      <c r="AG514" s="68"/>
      <c r="AH514" s="68"/>
      <c r="AI514" s="68"/>
    </row>
    <row r="515" spans="1:35" ht="12.75" customHeight="1" x14ac:dyDescent="0.2">
      <c r="A515" s="68"/>
      <c r="P515" s="68"/>
      <c r="Q515" s="68"/>
      <c r="R515" s="68"/>
      <c r="S515" s="68"/>
      <c r="T515" s="68"/>
      <c r="U515" s="68"/>
      <c r="V515" s="68"/>
      <c r="W515" s="68"/>
      <c r="X515" s="68"/>
      <c r="Y515" s="68"/>
      <c r="Z515" s="68"/>
      <c r="AA515" s="68"/>
      <c r="AB515" s="68"/>
      <c r="AC515" s="68"/>
      <c r="AD515" s="68"/>
      <c r="AE515" s="68"/>
      <c r="AF515" s="68"/>
      <c r="AG515" s="68"/>
      <c r="AH515" s="68"/>
      <c r="AI515" s="68"/>
    </row>
    <row r="516" spans="1:35" ht="12.75" customHeight="1" x14ac:dyDescent="0.2">
      <c r="A516" s="68"/>
      <c r="P516" s="68"/>
      <c r="Q516" s="68"/>
      <c r="R516" s="68"/>
      <c r="S516" s="68"/>
      <c r="T516" s="68"/>
      <c r="U516" s="68"/>
      <c r="V516" s="68"/>
      <c r="W516" s="68"/>
      <c r="X516" s="68"/>
      <c r="Y516" s="68"/>
      <c r="Z516" s="68"/>
      <c r="AA516" s="68"/>
      <c r="AB516" s="68"/>
      <c r="AC516" s="68"/>
      <c r="AD516" s="68"/>
      <c r="AE516" s="68"/>
      <c r="AF516" s="68"/>
      <c r="AG516" s="68"/>
      <c r="AH516" s="68"/>
      <c r="AI516" s="68"/>
    </row>
    <row r="517" spans="1:35" ht="12.75" customHeight="1" x14ac:dyDescent="0.2">
      <c r="A517" s="68"/>
      <c r="P517" s="68"/>
      <c r="Q517" s="68"/>
      <c r="R517" s="68"/>
      <c r="S517" s="68"/>
      <c r="T517" s="68"/>
      <c r="U517" s="68"/>
      <c r="V517" s="68"/>
      <c r="W517" s="68"/>
      <c r="X517" s="68"/>
      <c r="Y517" s="68"/>
      <c r="Z517" s="68"/>
      <c r="AA517" s="68"/>
      <c r="AB517" s="68"/>
      <c r="AC517" s="68"/>
      <c r="AD517" s="68"/>
      <c r="AE517" s="68"/>
      <c r="AF517" s="68"/>
      <c r="AG517" s="68"/>
      <c r="AH517" s="68"/>
      <c r="AI517" s="68"/>
    </row>
    <row r="518" spans="1:35" ht="12.75" customHeight="1" x14ac:dyDescent="0.2">
      <c r="A518" s="68"/>
      <c r="P518" s="68"/>
      <c r="Q518" s="68"/>
      <c r="R518" s="68"/>
      <c r="S518" s="68"/>
      <c r="T518" s="68"/>
      <c r="U518" s="68"/>
      <c r="V518" s="68"/>
      <c r="W518" s="68"/>
      <c r="X518" s="68"/>
      <c r="Y518" s="68"/>
      <c r="Z518" s="68"/>
      <c r="AA518" s="68"/>
      <c r="AB518" s="68"/>
      <c r="AC518" s="68"/>
      <c r="AD518" s="68"/>
      <c r="AE518" s="68"/>
      <c r="AF518" s="68"/>
      <c r="AG518" s="68"/>
      <c r="AH518" s="68"/>
      <c r="AI518" s="68"/>
    </row>
    <row r="519" spans="1:35" ht="12.75" customHeight="1" x14ac:dyDescent="0.2">
      <c r="A519" s="68"/>
      <c r="P519" s="68"/>
      <c r="Q519" s="68"/>
      <c r="R519" s="68"/>
      <c r="S519" s="68"/>
      <c r="T519" s="68"/>
      <c r="U519" s="68"/>
      <c r="V519" s="68"/>
      <c r="W519" s="68"/>
      <c r="X519" s="68"/>
      <c r="Y519" s="68"/>
      <c r="Z519" s="68"/>
      <c r="AA519" s="68"/>
      <c r="AB519" s="68"/>
      <c r="AC519" s="68"/>
      <c r="AD519" s="68"/>
      <c r="AE519" s="68"/>
      <c r="AF519" s="68"/>
      <c r="AG519" s="68"/>
      <c r="AH519" s="68"/>
      <c r="AI519" s="68"/>
    </row>
    <row r="520" spans="1:35" ht="12.75" customHeight="1" x14ac:dyDescent="0.2">
      <c r="A520" s="68"/>
      <c r="P520" s="68"/>
      <c r="Q520" s="68"/>
      <c r="R520" s="68"/>
      <c r="S520" s="68"/>
      <c r="T520" s="68"/>
      <c r="U520" s="68"/>
      <c r="V520" s="68"/>
      <c r="W520" s="68"/>
      <c r="X520" s="68"/>
      <c r="Y520" s="68"/>
      <c r="Z520" s="68"/>
      <c r="AA520" s="68"/>
      <c r="AB520" s="68"/>
      <c r="AC520" s="68"/>
      <c r="AD520" s="68"/>
      <c r="AE520" s="68"/>
      <c r="AF520" s="68"/>
      <c r="AG520" s="68"/>
      <c r="AH520" s="68"/>
      <c r="AI520" s="68"/>
    </row>
    <row r="521" spans="1:35" ht="12.75" customHeight="1" x14ac:dyDescent="0.2">
      <c r="A521" s="68"/>
      <c r="P521" s="68"/>
      <c r="Q521" s="68"/>
      <c r="R521" s="68"/>
      <c r="S521" s="68"/>
      <c r="T521" s="68"/>
      <c r="U521" s="68"/>
      <c r="V521" s="68"/>
      <c r="W521" s="68"/>
      <c r="X521" s="68"/>
      <c r="Y521" s="68"/>
      <c r="Z521" s="68"/>
      <c r="AA521" s="68"/>
      <c r="AB521" s="68"/>
      <c r="AC521" s="68"/>
      <c r="AD521" s="68"/>
      <c r="AE521" s="68"/>
      <c r="AF521" s="68"/>
      <c r="AG521" s="68"/>
      <c r="AH521" s="68"/>
      <c r="AI521" s="68"/>
    </row>
    <row r="522" spans="1:35" ht="12.75" customHeight="1" x14ac:dyDescent="0.2">
      <c r="A522" s="68"/>
      <c r="P522" s="68"/>
      <c r="Q522" s="68"/>
      <c r="R522" s="68"/>
      <c r="S522" s="68"/>
      <c r="T522" s="68"/>
      <c r="U522" s="68"/>
      <c r="V522" s="68"/>
      <c r="W522" s="68"/>
      <c r="X522" s="68"/>
      <c r="Y522" s="68"/>
      <c r="Z522" s="68"/>
      <c r="AA522" s="68"/>
      <c r="AB522" s="68"/>
      <c r="AC522" s="68"/>
      <c r="AD522" s="68"/>
      <c r="AE522" s="68"/>
      <c r="AF522" s="68"/>
      <c r="AG522" s="68"/>
      <c r="AH522" s="68"/>
      <c r="AI522" s="68"/>
    </row>
    <row r="523" spans="1:35" ht="12.75" customHeight="1" x14ac:dyDescent="0.2">
      <c r="A523" s="68"/>
      <c r="P523" s="68"/>
      <c r="Q523" s="68"/>
      <c r="R523" s="68"/>
      <c r="S523" s="68"/>
      <c r="T523" s="68"/>
      <c r="U523" s="68"/>
      <c r="V523" s="68"/>
      <c r="W523" s="68"/>
      <c r="X523" s="68"/>
      <c r="Y523" s="68"/>
      <c r="Z523" s="68"/>
      <c r="AA523" s="68"/>
      <c r="AB523" s="68"/>
      <c r="AC523" s="68"/>
      <c r="AD523" s="68"/>
      <c r="AE523" s="68"/>
      <c r="AF523" s="68"/>
      <c r="AG523" s="68"/>
      <c r="AH523" s="68"/>
      <c r="AI523" s="68"/>
    </row>
    <row r="524" spans="1:35" ht="12.75" customHeight="1" x14ac:dyDescent="0.2">
      <c r="A524" s="68"/>
      <c r="P524" s="68"/>
      <c r="Q524" s="68"/>
      <c r="R524" s="68"/>
      <c r="S524" s="68"/>
      <c r="T524" s="68"/>
      <c r="U524" s="68"/>
      <c r="V524" s="68"/>
      <c r="W524" s="68"/>
      <c r="X524" s="68"/>
      <c r="Y524" s="68"/>
      <c r="Z524" s="68"/>
      <c r="AA524" s="68"/>
      <c r="AB524" s="68"/>
      <c r="AC524" s="68"/>
      <c r="AD524" s="68"/>
      <c r="AE524" s="68"/>
      <c r="AF524" s="68"/>
      <c r="AG524" s="68"/>
      <c r="AH524" s="68"/>
      <c r="AI524" s="68"/>
    </row>
    <row r="525" spans="1:35" ht="12.75" customHeight="1" x14ac:dyDescent="0.2">
      <c r="A525" s="68"/>
      <c r="P525" s="68"/>
      <c r="Q525" s="68"/>
      <c r="R525" s="68"/>
      <c r="S525" s="68"/>
      <c r="T525" s="68"/>
      <c r="U525" s="68"/>
      <c r="V525" s="68"/>
      <c r="W525" s="68"/>
      <c r="X525" s="68"/>
      <c r="Y525" s="68"/>
      <c r="Z525" s="68"/>
      <c r="AA525" s="68"/>
      <c r="AB525" s="68"/>
      <c r="AC525" s="68"/>
      <c r="AD525" s="68"/>
      <c r="AE525" s="68"/>
      <c r="AF525" s="68"/>
      <c r="AG525" s="68"/>
      <c r="AH525" s="68"/>
      <c r="AI525" s="68"/>
    </row>
    <row r="526" spans="1:35" ht="12.75" customHeight="1" x14ac:dyDescent="0.2">
      <c r="A526" s="68"/>
      <c r="P526" s="68"/>
      <c r="Q526" s="68"/>
      <c r="R526" s="68"/>
      <c r="S526" s="68"/>
      <c r="T526" s="68"/>
      <c r="U526" s="68"/>
      <c r="V526" s="68"/>
      <c r="W526" s="68"/>
      <c r="X526" s="68"/>
      <c r="Y526" s="68"/>
      <c r="Z526" s="68"/>
      <c r="AA526" s="68"/>
      <c r="AB526" s="68"/>
      <c r="AC526" s="68"/>
      <c r="AD526" s="68"/>
      <c r="AE526" s="68"/>
      <c r="AF526" s="68"/>
      <c r="AG526" s="68"/>
      <c r="AH526" s="68"/>
      <c r="AI526" s="68"/>
    </row>
    <row r="527" spans="1:35" ht="12.75" customHeight="1" x14ac:dyDescent="0.2">
      <c r="A527" s="68"/>
      <c r="P527" s="68"/>
      <c r="Q527" s="68"/>
      <c r="R527" s="68"/>
      <c r="S527" s="68"/>
      <c r="T527" s="68"/>
      <c r="U527" s="68"/>
      <c r="V527" s="68"/>
      <c r="W527" s="68"/>
      <c r="X527" s="68"/>
      <c r="Y527" s="68"/>
      <c r="Z527" s="68"/>
      <c r="AA527" s="68"/>
      <c r="AB527" s="68"/>
      <c r="AC527" s="68"/>
      <c r="AD527" s="68"/>
      <c r="AE527" s="68"/>
      <c r="AF527" s="68"/>
      <c r="AG527" s="68"/>
      <c r="AH527" s="68"/>
      <c r="AI527" s="68"/>
    </row>
    <row r="528" spans="1:35" ht="12.75" customHeight="1" x14ac:dyDescent="0.2">
      <c r="A528" s="68"/>
      <c r="P528" s="68"/>
      <c r="Q528" s="68"/>
      <c r="R528" s="68"/>
      <c r="S528" s="68"/>
      <c r="T528" s="68"/>
      <c r="U528" s="68"/>
      <c r="V528" s="68"/>
      <c r="W528" s="68"/>
      <c r="X528" s="68"/>
      <c r="Y528" s="68"/>
      <c r="Z528" s="68"/>
      <c r="AA528" s="68"/>
      <c r="AB528" s="68"/>
      <c r="AC528" s="68"/>
      <c r="AD528" s="68"/>
      <c r="AE528" s="68"/>
      <c r="AF528" s="68"/>
      <c r="AG528" s="68"/>
      <c r="AH528" s="68"/>
      <c r="AI528" s="68"/>
    </row>
    <row r="529" spans="1:35" ht="12.75" customHeight="1" x14ac:dyDescent="0.2">
      <c r="A529" s="68"/>
      <c r="P529" s="68"/>
      <c r="Q529" s="68"/>
      <c r="R529" s="68"/>
      <c r="S529" s="68"/>
      <c r="T529" s="68"/>
      <c r="U529" s="68"/>
      <c r="V529" s="68"/>
      <c r="W529" s="68"/>
      <c r="X529" s="68"/>
      <c r="Y529" s="68"/>
      <c r="Z529" s="68"/>
      <c r="AA529" s="68"/>
      <c r="AB529" s="68"/>
      <c r="AC529" s="68"/>
      <c r="AD529" s="68"/>
      <c r="AE529" s="68"/>
      <c r="AF529" s="68"/>
      <c r="AG529" s="68"/>
      <c r="AH529" s="68"/>
      <c r="AI529" s="68"/>
    </row>
    <row r="530" spans="1:35" ht="12.75" customHeight="1" x14ac:dyDescent="0.2">
      <c r="A530" s="68"/>
      <c r="P530" s="68"/>
      <c r="Q530" s="68"/>
      <c r="R530" s="68"/>
      <c r="S530" s="68"/>
      <c r="T530" s="68"/>
      <c r="U530" s="68"/>
      <c r="V530" s="68"/>
      <c r="W530" s="68"/>
      <c r="X530" s="68"/>
      <c r="Y530" s="68"/>
      <c r="Z530" s="68"/>
      <c r="AA530" s="68"/>
      <c r="AB530" s="68"/>
      <c r="AC530" s="68"/>
      <c r="AD530" s="68"/>
      <c r="AE530" s="68"/>
      <c r="AF530" s="68"/>
      <c r="AG530" s="68"/>
      <c r="AH530" s="68"/>
      <c r="AI530" s="68"/>
    </row>
    <row r="531" spans="1:35" ht="12.75" customHeight="1" x14ac:dyDescent="0.2">
      <c r="A531" s="68"/>
      <c r="P531" s="68"/>
      <c r="Q531" s="68"/>
      <c r="R531" s="68"/>
      <c r="S531" s="68"/>
      <c r="T531" s="68"/>
      <c r="U531" s="68"/>
      <c r="V531" s="68"/>
      <c r="W531" s="68"/>
      <c r="X531" s="68"/>
      <c r="Y531" s="68"/>
      <c r="Z531" s="68"/>
      <c r="AA531" s="68"/>
      <c r="AB531" s="68"/>
      <c r="AC531" s="68"/>
      <c r="AD531" s="68"/>
      <c r="AE531" s="68"/>
      <c r="AF531" s="68"/>
      <c r="AG531" s="68"/>
      <c r="AH531" s="68"/>
      <c r="AI531" s="68"/>
    </row>
    <row r="532" spans="1:35" ht="12.75" customHeight="1" x14ac:dyDescent="0.2">
      <c r="A532" s="68"/>
      <c r="P532" s="68"/>
      <c r="Q532" s="68"/>
      <c r="R532" s="68"/>
      <c r="S532" s="68"/>
      <c r="T532" s="68"/>
      <c r="U532" s="68"/>
      <c r="V532" s="68"/>
      <c r="W532" s="68"/>
      <c r="X532" s="68"/>
      <c r="Y532" s="68"/>
      <c r="Z532" s="68"/>
      <c r="AA532" s="68"/>
      <c r="AB532" s="68"/>
      <c r="AC532" s="68"/>
      <c r="AD532" s="68"/>
      <c r="AE532" s="68"/>
      <c r="AF532" s="68"/>
      <c r="AG532" s="68"/>
      <c r="AH532" s="68"/>
      <c r="AI532" s="68"/>
    </row>
    <row r="533" spans="1:35" ht="12.75" customHeight="1" x14ac:dyDescent="0.2">
      <c r="A533" s="68"/>
      <c r="P533" s="68"/>
      <c r="Q533" s="68"/>
      <c r="R533" s="68"/>
      <c r="S533" s="68"/>
      <c r="T533" s="68"/>
      <c r="U533" s="68"/>
      <c r="V533" s="68"/>
      <c r="W533" s="68"/>
      <c r="X533" s="68"/>
      <c r="Y533" s="68"/>
      <c r="Z533" s="68"/>
      <c r="AA533" s="68"/>
      <c r="AB533" s="68"/>
      <c r="AC533" s="68"/>
      <c r="AD533" s="68"/>
      <c r="AE533" s="68"/>
      <c r="AF533" s="68"/>
      <c r="AG533" s="68"/>
      <c r="AH533" s="68"/>
      <c r="AI533" s="68"/>
    </row>
    <row r="534" spans="1:35" ht="12.75" customHeight="1" x14ac:dyDescent="0.2">
      <c r="A534" s="68"/>
      <c r="P534" s="68"/>
      <c r="Q534" s="68"/>
      <c r="R534" s="68"/>
      <c r="S534" s="68"/>
      <c r="T534" s="68"/>
      <c r="U534" s="68"/>
      <c r="V534" s="68"/>
      <c r="W534" s="68"/>
      <c r="X534" s="68"/>
      <c r="Y534" s="68"/>
      <c r="Z534" s="68"/>
      <c r="AA534" s="68"/>
      <c r="AB534" s="68"/>
      <c r="AC534" s="68"/>
      <c r="AD534" s="68"/>
      <c r="AE534" s="68"/>
      <c r="AF534" s="68"/>
      <c r="AG534" s="68"/>
      <c r="AH534" s="68"/>
      <c r="AI534" s="68"/>
    </row>
    <row r="535" spans="1:35" ht="12.75" customHeight="1" x14ac:dyDescent="0.2">
      <c r="A535" s="68"/>
      <c r="P535" s="68"/>
      <c r="Q535" s="68"/>
      <c r="R535" s="68"/>
      <c r="S535" s="68"/>
      <c r="T535" s="68"/>
      <c r="U535" s="68"/>
      <c r="V535" s="68"/>
      <c r="W535" s="68"/>
      <c r="X535" s="68"/>
      <c r="Y535" s="68"/>
      <c r="Z535" s="68"/>
      <c r="AA535" s="68"/>
      <c r="AB535" s="68"/>
      <c r="AC535" s="68"/>
      <c r="AD535" s="68"/>
      <c r="AE535" s="68"/>
      <c r="AF535" s="68"/>
      <c r="AG535" s="68"/>
      <c r="AH535" s="68"/>
      <c r="AI535" s="68"/>
    </row>
    <row r="536" spans="1:35" ht="12.75" customHeight="1" x14ac:dyDescent="0.2">
      <c r="A536" s="68"/>
      <c r="P536" s="68"/>
      <c r="Q536" s="68"/>
      <c r="R536" s="68"/>
      <c r="S536" s="68"/>
      <c r="T536" s="68"/>
      <c r="U536" s="68"/>
      <c r="V536" s="68"/>
      <c r="W536" s="68"/>
      <c r="X536" s="68"/>
      <c r="Y536" s="68"/>
      <c r="Z536" s="68"/>
      <c r="AA536" s="68"/>
      <c r="AB536" s="68"/>
      <c r="AC536" s="68"/>
      <c r="AD536" s="68"/>
      <c r="AE536" s="68"/>
      <c r="AF536" s="68"/>
      <c r="AG536" s="68"/>
      <c r="AH536" s="68"/>
      <c r="AI536" s="68"/>
    </row>
    <row r="537" spans="1:35" ht="12.75" customHeight="1" x14ac:dyDescent="0.2">
      <c r="A537" s="68"/>
      <c r="P537" s="68"/>
      <c r="Q537" s="68"/>
      <c r="R537" s="68"/>
      <c r="S537" s="68"/>
      <c r="T537" s="68"/>
      <c r="U537" s="68"/>
      <c r="V537" s="68"/>
      <c r="W537" s="68"/>
      <c r="X537" s="68"/>
      <c r="Y537" s="68"/>
      <c r="Z537" s="68"/>
      <c r="AA537" s="68"/>
      <c r="AB537" s="68"/>
      <c r="AC537" s="68"/>
      <c r="AD537" s="68"/>
      <c r="AE537" s="68"/>
      <c r="AF537" s="68"/>
      <c r="AG537" s="68"/>
      <c r="AH537" s="68"/>
      <c r="AI537" s="68"/>
    </row>
    <row r="538" spans="1:35" ht="12.75" customHeight="1" x14ac:dyDescent="0.2">
      <c r="A538" s="68"/>
      <c r="P538" s="68"/>
      <c r="Q538" s="68"/>
      <c r="R538" s="68"/>
      <c r="S538" s="68"/>
      <c r="T538" s="68"/>
      <c r="U538" s="68"/>
      <c r="V538" s="68"/>
      <c r="W538" s="68"/>
      <c r="X538" s="68"/>
      <c r="Y538" s="68"/>
      <c r="Z538" s="68"/>
      <c r="AA538" s="68"/>
      <c r="AB538" s="68"/>
      <c r="AC538" s="68"/>
      <c r="AD538" s="68"/>
      <c r="AE538" s="68"/>
      <c r="AF538" s="68"/>
      <c r="AG538" s="68"/>
      <c r="AH538" s="68"/>
      <c r="AI538" s="68"/>
    </row>
    <row r="539" spans="1:35" ht="12.75" customHeight="1" x14ac:dyDescent="0.2">
      <c r="A539" s="68"/>
      <c r="P539" s="68"/>
      <c r="Q539" s="68"/>
      <c r="R539" s="68"/>
      <c r="S539" s="68"/>
      <c r="T539" s="68"/>
      <c r="U539" s="68"/>
      <c r="V539" s="68"/>
      <c r="W539" s="68"/>
      <c r="X539" s="68"/>
      <c r="Y539" s="68"/>
      <c r="Z539" s="68"/>
      <c r="AA539" s="68"/>
      <c r="AB539" s="68"/>
      <c r="AC539" s="68"/>
      <c r="AD539" s="68"/>
      <c r="AE539" s="68"/>
      <c r="AF539" s="68"/>
      <c r="AG539" s="68"/>
      <c r="AH539" s="68"/>
      <c r="AI539" s="68"/>
    </row>
    <row r="540" spans="1:35" ht="12.75" customHeight="1" x14ac:dyDescent="0.2">
      <c r="A540" s="68"/>
      <c r="P540" s="68"/>
      <c r="Q540" s="68"/>
      <c r="R540" s="68"/>
      <c r="S540" s="68"/>
      <c r="T540" s="68"/>
      <c r="U540" s="68"/>
      <c r="V540" s="68"/>
      <c r="W540" s="68"/>
      <c r="X540" s="68"/>
      <c r="Y540" s="68"/>
      <c r="Z540" s="68"/>
      <c r="AA540" s="68"/>
      <c r="AB540" s="68"/>
      <c r="AC540" s="68"/>
      <c r="AD540" s="68"/>
      <c r="AE540" s="68"/>
      <c r="AF540" s="68"/>
      <c r="AG540" s="68"/>
      <c r="AH540" s="68"/>
      <c r="AI540" s="68"/>
    </row>
    <row r="541" spans="1:35" ht="12.75" customHeight="1" x14ac:dyDescent="0.2">
      <c r="A541" s="68"/>
      <c r="P541" s="68"/>
      <c r="Q541" s="68"/>
      <c r="R541" s="68"/>
      <c r="S541" s="68"/>
      <c r="T541" s="68"/>
      <c r="U541" s="68"/>
      <c r="V541" s="68"/>
      <c r="W541" s="68"/>
      <c r="X541" s="68"/>
      <c r="Y541" s="68"/>
      <c r="Z541" s="68"/>
      <c r="AA541" s="68"/>
      <c r="AB541" s="68"/>
      <c r="AC541" s="68"/>
      <c r="AD541" s="68"/>
      <c r="AE541" s="68"/>
      <c r="AF541" s="68"/>
      <c r="AG541" s="68"/>
      <c r="AH541" s="68"/>
      <c r="AI541" s="68"/>
    </row>
    <row r="542" spans="1:35" ht="12.75" customHeight="1" x14ac:dyDescent="0.2">
      <c r="A542" s="68"/>
      <c r="P542" s="68"/>
      <c r="Q542" s="68"/>
      <c r="R542" s="68"/>
      <c r="S542" s="68"/>
      <c r="T542" s="68"/>
      <c r="U542" s="68"/>
      <c r="V542" s="68"/>
      <c r="W542" s="68"/>
      <c r="X542" s="68"/>
      <c r="Y542" s="68"/>
      <c r="Z542" s="68"/>
      <c r="AA542" s="68"/>
      <c r="AB542" s="68"/>
      <c r="AC542" s="68"/>
      <c r="AD542" s="68"/>
      <c r="AE542" s="68"/>
      <c r="AF542" s="68"/>
      <c r="AG542" s="68"/>
      <c r="AH542" s="68"/>
      <c r="AI542" s="68"/>
    </row>
    <row r="543" spans="1:35" ht="12.75" customHeight="1" x14ac:dyDescent="0.2">
      <c r="A543" s="68"/>
      <c r="P543" s="68"/>
      <c r="Q543" s="68"/>
      <c r="R543" s="68"/>
      <c r="S543" s="68"/>
      <c r="T543" s="68"/>
      <c r="U543" s="68"/>
      <c r="V543" s="68"/>
      <c r="W543" s="68"/>
      <c r="X543" s="68"/>
      <c r="Y543" s="68"/>
      <c r="Z543" s="68"/>
      <c r="AA543" s="68"/>
      <c r="AB543" s="68"/>
      <c r="AC543" s="68"/>
      <c r="AD543" s="68"/>
      <c r="AE543" s="68"/>
      <c r="AF543" s="68"/>
      <c r="AG543" s="68"/>
      <c r="AH543" s="68"/>
      <c r="AI543" s="68"/>
    </row>
    <row r="544" spans="1:35" ht="12.75" customHeight="1" x14ac:dyDescent="0.2">
      <c r="A544" s="68"/>
      <c r="P544" s="68"/>
      <c r="Q544" s="68"/>
      <c r="R544" s="68"/>
      <c r="S544" s="68"/>
      <c r="T544" s="68"/>
      <c r="U544" s="68"/>
      <c r="V544" s="68"/>
      <c r="W544" s="68"/>
      <c r="X544" s="68"/>
      <c r="Y544" s="68"/>
      <c r="Z544" s="68"/>
      <c r="AA544" s="68"/>
      <c r="AB544" s="68"/>
      <c r="AC544" s="68"/>
      <c r="AD544" s="68"/>
      <c r="AE544" s="68"/>
      <c r="AF544" s="68"/>
      <c r="AG544" s="68"/>
      <c r="AH544" s="68"/>
      <c r="AI544" s="68"/>
    </row>
    <row r="545" spans="1:35" ht="12.75" customHeight="1" x14ac:dyDescent="0.2">
      <c r="A545" s="68"/>
      <c r="P545" s="68"/>
      <c r="Q545" s="68"/>
      <c r="R545" s="68"/>
      <c r="S545" s="68"/>
      <c r="T545" s="68"/>
      <c r="U545" s="68"/>
      <c r="V545" s="68"/>
      <c r="W545" s="68"/>
      <c r="X545" s="68"/>
      <c r="Y545" s="68"/>
      <c r="Z545" s="68"/>
      <c r="AA545" s="68"/>
      <c r="AB545" s="68"/>
      <c r="AC545" s="68"/>
      <c r="AD545" s="68"/>
      <c r="AE545" s="68"/>
      <c r="AF545" s="68"/>
      <c r="AG545" s="68"/>
      <c r="AH545" s="68"/>
      <c r="AI545" s="68"/>
    </row>
    <row r="546" spans="1:35" ht="12.75" customHeight="1" x14ac:dyDescent="0.2">
      <c r="A546" s="68"/>
      <c r="P546" s="68"/>
      <c r="Q546" s="68"/>
      <c r="R546" s="68"/>
      <c r="S546" s="68"/>
      <c r="T546" s="68"/>
      <c r="U546" s="68"/>
      <c r="V546" s="68"/>
      <c r="W546" s="68"/>
      <c r="X546" s="68"/>
      <c r="Y546" s="68"/>
      <c r="Z546" s="68"/>
      <c r="AA546" s="68"/>
      <c r="AB546" s="68"/>
      <c r="AC546" s="68"/>
      <c r="AD546" s="68"/>
      <c r="AE546" s="68"/>
      <c r="AF546" s="68"/>
      <c r="AG546" s="68"/>
      <c r="AH546" s="68"/>
      <c r="AI546" s="68"/>
    </row>
    <row r="547" spans="1:35" ht="12.75" customHeight="1" x14ac:dyDescent="0.2">
      <c r="A547" s="68"/>
      <c r="P547" s="68"/>
      <c r="Q547" s="68"/>
      <c r="R547" s="68"/>
      <c r="S547" s="68"/>
      <c r="T547" s="68"/>
      <c r="U547" s="68"/>
      <c r="V547" s="68"/>
      <c r="W547" s="68"/>
      <c r="X547" s="68"/>
      <c r="Y547" s="68"/>
      <c r="Z547" s="68"/>
      <c r="AA547" s="68"/>
      <c r="AB547" s="68"/>
      <c r="AC547" s="68"/>
      <c r="AD547" s="68"/>
      <c r="AE547" s="68"/>
      <c r="AF547" s="68"/>
      <c r="AG547" s="68"/>
      <c r="AH547" s="68"/>
      <c r="AI547" s="68"/>
    </row>
    <row r="548" spans="1:35" ht="12.75" customHeight="1" x14ac:dyDescent="0.2">
      <c r="A548" s="68"/>
      <c r="P548" s="68"/>
      <c r="Q548" s="68"/>
      <c r="R548" s="68"/>
      <c r="S548" s="68"/>
      <c r="T548" s="68"/>
      <c r="U548" s="68"/>
      <c r="V548" s="68"/>
      <c r="W548" s="68"/>
      <c r="X548" s="68"/>
      <c r="Y548" s="68"/>
      <c r="Z548" s="68"/>
      <c r="AA548" s="68"/>
      <c r="AB548" s="68"/>
      <c r="AC548" s="68"/>
      <c r="AD548" s="68"/>
      <c r="AE548" s="68"/>
      <c r="AF548" s="68"/>
      <c r="AG548" s="68"/>
      <c r="AH548" s="68"/>
      <c r="AI548" s="68"/>
    </row>
    <row r="549" spans="1:35" ht="12.75" customHeight="1" x14ac:dyDescent="0.2">
      <c r="A549" s="68"/>
      <c r="P549" s="68"/>
      <c r="Q549" s="68"/>
      <c r="R549" s="68"/>
      <c r="S549" s="68"/>
      <c r="T549" s="68"/>
      <c r="U549" s="68"/>
      <c r="V549" s="68"/>
      <c r="W549" s="68"/>
      <c r="X549" s="68"/>
      <c r="Y549" s="68"/>
      <c r="Z549" s="68"/>
      <c r="AA549" s="68"/>
      <c r="AB549" s="68"/>
      <c r="AC549" s="68"/>
      <c r="AD549" s="68"/>
      <c r="AE549" s="68"/>
      <c r="AF549" s="68"/>
      <c r="AG549" s="68"/>
      <c r="AH549" s="68"/>
      <c r="AI549" s="68"/>
    </row>
    <row r="550" spans="1:35" ht="12.75" customHeight="1" x14ac:dyDescent="0.2">
      <c r="A550" s="68"/>
      <c r="P550" s="68"/>
      <c r="Q550" s="68"/>
      <c r="R550" s="68"/>
      <c r="S550" s="68"/>
      <c r="T550" s="68"/>
      <c r="U550" s="68"/>
      <c r="V550" s="68"/>
      <c r="W550" s="68"/>
      <c r="X550" s="68"/>
      <c r="Y550" s="68"/>
      <c r="Z550" s="68"/>
      <c r="AA550" s="68"/>
      <c r="AB550" s="68"/>
      <c r="AC550" s="68"/>
      <c r="AD550" s="68"/>
      <c r="AE550" s="68"/>
      <c r="AF550" s="68"/>
      <c r="AG550" s="68"/>
      <c r="AH550" s="68"/>
      <c r="AI550" s="68"/>
    </row>
    <row r="551" spans="1:35" ht="12.75" customHeight="1" x14ac:dyDescent="0.2">
      <c r="A551" s="68"/>
      <c r="P551" s="68"/>
      <c r="Q551" s="68"/>
      <c r="R551" s="68"/>
      <c r="S551" s="68"/>
      <c r="T551" s="68"/>
      <c r="U551" s="68"/>
      <c r="V551" s="68"/>
      <c r="W551" s="68"/>
      <c r="X551" s="68"/>
      <c r="Y551" s="68"/>
      <c r="Z551" s="68"/>
      <c r="AA551" s="68"/>
      <c r="AB551" s="68"/>
      <c r="AC551" s="68"/>
      <c r="AD551" s="68"/>
      <c r="AE551" s="68"/>
      <c r="AF551" s="68"/>
      <c r="AG551" s="68"/>
      <c r="AH551" s="68"/>
      <c r="AI551" s="68"/>
    </row>
    <row r="552" spans="1:35" ht="12.75" customHeight="1" x14ac:dyDescent="0.2">
      <c r="A552" s="68"/>
      <c r="P552" s="68"/>
      <c r="Q552" s="68"/>
      <c r="R552" s="68"/>
      <c r="S552" s="68"/>
      <c r="T552" s="68"/>
      <c r="U552" s="68"/>
      <c r="V552" s="68"/>
      <c r="W552" s="68"/>
      <c r="X552" s="68"/>
      <c r="Y552" s="68"/>
      <c r="Z552" s="68"/>
      <c r="AA552" s="68"/>
      <c r="AB552" s="68"/>
      <c r="AC552" s="68"/>
      <c r="AD552" s="68"/>
      <c r="AE552" s="68"/>
      <c r="AF552" s="68"/>
      <c r="AG552" s="68"/>
      <c r="AH552" s="68"/>
      <c r="AI552" s="68"/>
    </row>
    <row r="553" spans="1:35" ht="12.75" customHeight="1" x14ac:dyDescent="0.2">
      <c r="A553" s="68"/>
      <c r="P553" s="68"/>
      <c r="Q553" s="68"/>
      <c r="R553" s="68"/>
      <c r="S553" s="68"/>
      <c r="T553" s="68"/>
      <c r="U553" s="68"/>
      <c r="V553" s="68"/>
      <c r="W553" s="68"/>
      <c r="X553" s="68"/>
      <c r="Y553" s="68"/>
      <c r="Z553" s="68"/>
      <c r="AA553" s="68"/>
      <c r="AB553" s="68"/>
      <c r="AC553" s="68"/>
      <c r="AD553" s="68"/>
      <c r="AE553" s="68"/>
      <c r="AF553" s="68"/>
      <c r="AG553" s="68"/>
      <c r="AH553" s="68"/>
      <c r="AI553" s="68"/>
    </row>
    <row r="554" spans="1:35" ht="12.75" customHeight="1" x14ac:dyDescent="0.2">
      <c r="A554" s="68"/>
      <c r="P554" s="68"/>
      <c r="Q554" s="68"/>
      <c r="R554" s="68"/>
      <c r="S554" s="68"/>
      <c r="T554" s="68"/>
      <c r="U554" s="68"/>
      <c r="V554" s="68"/>
      <c r="W554" s="68"/>
      <c r="X554" s="68"/>
      <c r="Y554" s="68"/>
      <c r="Z554" s="68"/>
      <c r="AA554" s="68"/>
      <c r="AB554" s="68"/>
      <c r="AC554" s="68"/>
      <c r="AD554" s="68"/>
      <c r="AE554" s="68"/>
      <c r="AF554" s="68"/>
      <c r="AG554" s="68"/>
      <c r="AH554" s="68"/>
      <c r="AI554" s="68"/>
    </row>
    <row r="555" spans="1:35" ht="12.75" customHeight="1" x14ac:dyDescent="0.2">
      <c r="A555" s="68"/>
      <c r="P555" s="68"/>
      <c r="Q555" s="68"/>
      <c r="R555" s="68"/>
      <c r="S555" s="68"/>
      <c r="T555" s="68"/>
      <c r="U555" s="68"/>
      <c r="V555" s="68"/>
      <c r="W555" s="68"/>
      <c r="X555" s="68"/>
      <c r="Y555" s="68"/>
      <c r="Z555" s="68"/>
      <c r="AA555" s="68"/>
      <c r="AB555" s="68"/>
      <c r="AC555" s="68"/>
      <c r="AD555" s="68"/>
      <c r="AE555" s="68"/>
      <c r="AF555" s="68"/>
      <c r="AG555" s="68"/>
      <c r="AH555" s="68"/>
      <c r="AI555" s="68"/>
    </row>
    <row r="556" spans="1:35" ht="12.75" customHeight="1" x14ac:dyDescent="0.2">
      <c r="A556" s="68"/>
      <c r="P556" s="68"/>
      <c r="Q556" s="68"/>
      <c r="R556" s="68"/>
      <c r="S556" s="68"/>
      <c r="T556" s="68"/>
      <c r="U556" s="68"/>
      <c r="V556" s="68"/>
      <c r="W556" s="68"/>
      <c r="X556" s="68"/>
      <c r="Y556" s="68"/>
      <c r="Z556" s="68"/>
      <c r="AA556" s="68"/>
      <c r="AB556" s="68"/>
      <c r="AC556" s="68"/>
      <c r="AD556" s="68"/>
      <c r="AE556" s="68"/>
      <c r="AF556" s="68"/>
      <c r="AG556" s="68"/>
      <c r="AH556" s="68"/>
      <c r="AI556" s="68"/>
    </row>
    <row r="557" spans="1:35" ht="12.75" customHeight="1" x14ac:dyDescent="0.2">
      <c r="A557" s="68"/>
      <c r="P557" s="68"/>
      <c r="Q557" s="68"/>
      <c r="R557" s="68"/>
      <c r="S557" s="68"/>
      <c r="T557" s="68"/>
      <c r="U557" s="68"/>
      <c r="V557" s="68"/>
      <c r="W557" s="68"/>
      <c r="X557" s="68"/>
      <c r="Y557" s="68"/>
      <c r="Z557" s="68"/>
      <c r="AA557" s="68"/>
      <c r="AB557" s="68"/>
      <c r="AC557" s="68"/>
      <c r="AD557" s="68"/>
      <c r="AE557" s="68"/>
      <c r="AF557" s="68"/>
      <c r="AG557" s="68"/>
      <c r="AH557" s="68"/>
      <c r="AI557" s="68"/>
    </row>
    <row r="558" spans="1:35" ht="12.75" customHeight="1" x14ac:dyDescent="0.2">
      <c r="A558" s="68"/>
      <c r="P558" s="68"/>
      <c r="Q558" s="68"/>
      <c r="R558" s="68"/>
      <c r="S558" s="68"/>
      <c r="T558" s="68"/>
      <c r="U558" s="68"/>
      <c r="V558" s="68"/>
      <c r="W558" s="68"/>
      <c r="X558" s="68"/>
      <c r="Y558" s="68"/>
      <c r="Z558" s="68"/>
      <c r="AA558" s="68"/>
      <c r="AB558" s="68"/>
      <c r="AC558" s="68"/>
      <c r="AD558" s="68"/>
      <c r="AE558" s="68"/>
      <c r="AF558" s="68"/>
      <c r="AG558" s="68"/>
      <c r="AH558" s="68"/>
      <c r="AI558" s="68"/>
    </row>
    <row r="559" spans="1:35" ht="12.75" customHeight="1" x14ac:dyDescent="0.2">
      <c r="A559" s="68"/>
      <c r="P559" s="68"/>
      <c r="Q559" s="68"/>
      <c r="R559" s="68"/>
      <c r="S559" s="68"/>
      <c r="T559" s="68"/>
      <c r="U559" s="68"/>
      <c r="V559" s="68"/>
      <c r="W559" s="68"/>
      <c r="X559" s="68"/>
      <c r="Y559" s="68"/>
      <c r="Z559" s="68"/>
      <c r="AA559" s="68"/>
      <c r="AB559" s="68"/>
      <c r="AC559" s="68"/>
      <c r="AD559" s="68"/>
      <c r="AE559" s="68"/>
      <c r="AF559" s="68"/>
      <c r="AG559" s="68"/>
      <c r="AH559" s="68"/>
      <c r="AI559" s="68"/>
    </row>
    <row r="560" spans="1:35" ht="12.75" customHeight="1" x14ac:dyDescent="0.2">
      <c r="A560" s="68"/>
      <c r="P560" s="68"/>
      <c r="Q560" s="68"/>
      <c r="R560" s="68"/>
      <c r="S560" s="68"/>
      <c r="T560" s="68"/>
      <c r="U560" s="68"/>
      <c r="V560" s="68"/>
      <c r="W560" s="68"/>
      <c r="X560" s="68"/>
      <c r="Y560" s="68"/>
      <c r="Z560" s="68"/>
      <c r="AA560" s="68"/>
      <c r="AB560" s="68"/>
      <c r="AC560" s="68"/>
      <c r="AD560" s="68"/>
      <c r="AE560" s="68"/>
      <c r="AF560" s="68"/>
      <c r="AG560" s="68"/>
      <c r="AH560" s="68"/>
      <c r="AI560" s="68"/>
    </row>
    <row r="561" spans="1:35" ht="12.75" customHeight="1" x14ac:dyDescent="0.2">
      <c r="A561" s="68"/>
      <c r="P561" s="68"/>
      <c r="Q561" s="68"/>
      <c r="R561" s="68"/>
      <c r="S561" s="68"/>
      <c r="T561" s="68"/>
      <c r="U561" s="68"/>
      <c r="V561" s="68"/>
      <c r="W561" s="68"/>
      <c r="X561" s="68"/>
      <c r="Y561" s="68"/>
      <c r="Z561" s="68"/>
      <c r="AA561" s="68"/>
      <c r="AB561" s="68"/>
      <c r="AC561" s="68"/>
      <c r="AD561" s="68"/>
      <c r="AE561" s="68"/>
      <c r="AF561" s="68"/>
      <c r="AG561" s="68"/>
      <c r="AH561" s="68"/>
      <c r="AI561" s="68"/>
    </row>
    <row r="562" spans="1:35" ht="12.75" customHeight="1" x14ac:dyDescent="0.2">
      <c r="A562" s="68"/>
      <c r="P562" s="68"/>
      <c r="Q562" s="68"/>
      <c r="R562" s="68"/>
      <c r="S562" s="68"/>
      <c r="T562" s="68"/>
      <c r="U562" s="68"/>
      <c r="V562" s="68"/>
      <c r="W562" s="68"/>
      <c r="X562" s="68"/>
      <c r="Y562" s="68"/>
      <c r="Z562" s="68"/>
      <c r="AA562" s="68"/>
      <c r="AB562" s="68"/>
      <c r="AC562" s="68"/>
      <c r="AD562" s="68"/>
      <c r="AE562" s="68"/>
      <c r="AF562" s="68"/>
      <c r="AG562" s="68"/>
      <c r="AH562" s="68"/>
      <c r="AI562" s="68"/>
    </row>
    <row r="563" spans="1:35" ht="12.75" customHeight="1" x14ac:dyDescent="0.2">
      <c r="A563" s="68"/>
      <c r="P563" s="68"/>
      <c r="Q563" s="68"/>
      <c r="R563" s="68"/>
      <c r="S563" s="68"/>
      <c r="T563" s="68"/>
      <c r="U563" s="68"/>
      <c r="V563" s="68"/>
      <c r="W563" s="68"/>
      <c r="X563" s="68"/>
      <c r="Y563" s="68"/>
      <c r="Z563" s="68"/>
      <c r="AA563" s="68"/>
      <c r="AB563" s="68"/>
      <c r="AC563" s="68"/>
      <c r="AD563" s="68"/>
      <c r="AE563" s="68"/>
      <c r="AF563" s="68"/>
      <c r="AG563" s="68"/>
      <c r="AH563" s="68"/>
      <c r="AI563" s="68"/>
    </row>
    <row r="564" spans="1:35" ht="12.75" customHeight="1" x14ac:dyDescent="0.2">
      <c r="A564" s="68"/>
      <c r="P564" s="68"/>
      <c r="Q564" s="68"/>
      <c r="R564" s="68"/>
      <c r="S564" s="68"/>
      <c r="T564" s="68"/>
      <c r="U564" s="68"/>
      <c r="V564" s="68"/>
      <c r="W564" s="68"/>
      <c r="X564" s="68"/>
      <c r="Y564" s="68"/>
      <c r="Z564" s="68"/>
      <c r="AA564" s="68"/>
      <c r="AB564" s="68"/>
      <c r="AC564" s="68"/>
      <c r="AD564" s="68"/>
      <c r="AE564" s="68"/>
      <c r="AF564" s="68"/>
      <c r="AG564" s="68"/>
      <c r="AH564" s="68"/>
      <c r="AI564" s="68"/>
    </row>
    <row r="565" spans="1:35" ht="12.75" customHeight="1" x14ac:dyDescent="0.2">
      <c r="A565" s="68"/>
      <c r="P565" s="68"/>
      <c r="Q565" s="68"/>
      <c r="R565" s="68"/>
      <c r="S565" s="68"/>
      <c r="T565" s="68"/>
      <c r="U565" s="68"/>
      <c r="V565" s="68"/>
      <c r="W565" s="68"/>
      <c r="X565" s="68"/>
      <c r="Y565" s="68"/>
      <c r="Z565" s="68"/>
      <c r="AA565" s="68"/>
      <c r="AB565" s="68"/>
      <c r="AC565" s="68"/>
      <c r="AD565" s="68"/>
      <c r="AE565" s="68"/>
      <c r="AF565" s="68"/>
      <c r="AG565" s="68"/>
      <c r="AH565" s="68"/>
      <c r="AI565" s="68"/>
    </row>
    <row r="566" spans="1:35" ht="12.75" customHeight="1" x14ac:dyDescent="0.2">
      <c r="A566" s="68"/>
      <c r="P566" s="68"/>
      <c r="Q566" s="68"/>
      <c r="R566" s="68"/>
      <c r="S566" s="68"/>
      <c r="T566" s="68"/>
      <c r="U566" s="68"/>
      <c r="V566" s="68"/>
      <c r="W566" s="68"/>
      <c r="X566" s="68"/>
      <c r="Y566" s="68"/>
      <c r="Z566" s="68"/>
      <c r="AA566" s="68"/>
      <c r="AB566" s="68"/>
      <c r="AC566" s="68"/>
      <c r="AD566" s="68"/>
      <c r="AE566" s="68"/>
      <c r="AF566" s="68"/>
      <c r="AG566" s="68"/>
      <c r="AH566" s="68"/>
      <c r="AI566" s="68"/>
    </row>
    <row r="567" spans="1:35" ht="12.75" customHeight="1" x14ac:dyDescent="0.2">
      <c r="A567" s="68"/>
      <c r="P567" s="68"/>
      <c r="Q567" s="68"/>
      <c r="R567" s="68"/>
      <c r="S567" s="68"/>
      <c r="T567" s="68"/>
      <c r="U567" s="68"/>
      <c r="V567" s="68"/>
      <c r="W567" s="68"/>
      <c r="X567" s="68"/>
      <c r="Y567" s="68"/>
      <c r="Z567" s="68"/>
      <c r="AA567" s="68"/>
      <c r="AB567" s="68"/>
      <c r="AC567" s="68"/>
      <c r="AD567" s="68"/>
      <c r="AE567" s="68"/>
      <c r="AF567" s="68"/>
      <c r="AG567" s="68"/>
      <c r="AH567" s="68"/>
      <c r="AI567" s="68"/>
    </row>
    <row r="568" spans="1:35" ht="12.75" customHeight="1" x14ac:dyDescent="0.2">
      <c r="A568" s="68"/>
      <c r="P568" s="68"/>
      <c r="Q568" s="68"/>
      <c r="R568" s="68"/>
      <c r="S568" s="68"/>
      <c r="T568" s="68"/>
      <c r="U568" s="68"/>
      <c r="V568" s="68"/>
      <c r="W568" s="68"/>
      <c r="X568" s="68"/>
      <c r="Y568" s="68"/>
      <c r="Z568" s="68"/>
      <c r="AA568" s="68"/>
      <c r="AB568" s="68"/>
      <c r="AC568" s="68"/>
      <c r="AD568" s="68"/>
      <c r="AE568" s="68"/>
      <c r="AF568" s="68"/>
      <c r="AG568" s="68"/>
      <c r="AH568" s="68"/>
      <c r="AI568" s="68"/>
    </row>
    <row r="569" spans="1:35" ht="12.75" customHeight="1" x14ac:dyDescent="0.2">
      <c r="A569" s="68"/>
      <c r="P569" s="68"/>
      <c r="Q569" s="68"/>
      <c r="R569" s="68"/>
      <c r="S569" s="68"/>
      <c r="T569" s="68"/>
      <c r="U569" s="68"/>
      <c r="V569" s="68"/>
      <c r="W569" s="68"/>
      <c r="X569" s="68"/>
      <c r="Y569" s="68"/>
      <c r="Z569" s="68"/>
      <c r="AA569" s="68"/>
      <c r="AB569" s="68"/>
      <c r="AC569" s="68"/>
      <c r="AD569" s="68"/>
      <c r="AE569" s="68"/>
      <c r="AF569" s="68"/>
      <c r="AG569" s="68"/>
      <c r="AH569" s="68"/>
      <c r="AI569" s="68"/>
    </row>
    <row r="570" spans="1:35" ht="12.75" customHeight="1" x14ac:dyDescent="0.2">
      <c r="A570" s="68"/>
      <c r="P570" s="68"/>
      <c r="Q570" s="68"/>
      <c r="R570" s="68"/>
      <c r="S570" s="68"/>
      <c r="T570" s="68"/>
      <c r="U570" s="68"/>
      <c r="V570" s="68"/>
      <c r="W570" s="68"/>
      <c r="X570" s="68"/>
      <c r="Y570" s="68"/>
      <c r="Z570" s="68"/>
      <c r="AA570" s="68"/>
      <c r="AB570" s="68"/>
      <c r="AC570" s="68"/>
      <c r="AD570" s="68"/>
      <c r="AE570" s="68"/>
      <c r="AF570" s="68"/>
      <c r="AG570" s="68"/>
      <c r="AH570" s="68"/>
      <c r="AI570" s="68"/>
    </row>
    <row r="571" spans="1:35" ht="12.75" customHeight="1" x14ac:dyDescent="0.2">
      <c r="A571" s="68"/>
      <c r="P571" s="68"/>
      <c r="Q571" s="68"/>
      <c r="R571" s="68"/>
      <c r="S571" s="68"/>
      <c r="T571" s="68"/>
      <c r="U571" s="68"/>
      <c r="V571" s="68"/>
      <c r="W571" s="68"/>
      <c r="X571" s="68"/>
      <c r="Y571" s="68"/>
      <c r="Z571" s="68"/>
      <c r="AA571" s="68"/>
      <c r="AB571" s="68"/>
      <c r="AC571" s="68"/>
      <c r="AD571" s="68"/>
      <c r="AE571" s="68"/>
      <c r="AF571" s="68"/>
      <c r="AG571" s="68"/>
      <c r="AH571" s="68"/>
      <c r="AI571" s="68"/>
    </row>
    <row r="572" spans="1:35" ht="12.75" customHeight="1" x14ac:dyDescent="0.2">
      <c r="A572" s="68"/>
      <c r="P572" s="68"/>
      <c r="Q572" s="68"/>
      <c r="R572" s="68"/>
      <c r="S572" s="68"/>
      <c r="T572" s="68"/>
      <c r="U572" s="68"/>
      <c r="V572" s="68"/>
      <c r="W572" s="68"/>
      <c r="X572" s="68"/>
      <c r="Y572" s="68"/>
      <c r="Z572" s="68"/>
      <c r="AA572" s="68"/>
      <c r="AB572" s="68"/>
      <c r="AC572" s="68"/>
      <c r="AD572" s="68"/>
      <c r="AE572" s="68"/>
      <c r="AF572" s="68"/>
      <c r="AG572" s="68"/>
      <c r="AH572" s="68"/>
      <c r="AI572" s="68"/>
    </row>
    <row r="573" spans="1:35" ht="12.75" customHeight="1" x14ac:dyDescent="0.2">
      <c r="A573" s="68"/>
      <c r="P573" s="68"/>
      <c r="Q573" s="68"/>
      <c r="R573" s="68"/>
      <c r="S573" s="68"/>
      <c r="T573" s="68"/>
      <c r="U573" s="68"/>
      <c r="V573" s="68"/>
      <c r="W573" s="68"/>
      <c r="X573" s="68"/>
      <c r="Y573" s="68"/>
      <c r="Z573" s="68"/>
      <c r="AA573" s="68"/>
      <c r="AB573" s="68"/>
      <c r="AC573" s="68"/>
      <c r="AD573" s="68"/>
      <c r="AE573" s="68"/>
      <c r="AF573" s="68"/>
      <c r="AG573" s="68"/>
      <c r="AH573" s="68"/>
      <c r="AI573" s="68"/>
    </row>
    <row r="574" spans="1:35" ht="12.75" customHeight="1" x14ac:dyDescent="0.2">
      <c r="A574" s="68"/>
      <c r="P574" s="68"/>
      <c r="Q574" s="68"/>
      <c r="R574" s="68"/>
      <c r="S574" s="68"/>
      <c r="T574" s="68"/>
      <c r="U574" s="68"/>
      <c r="V574" s="68"/>
      <c r="W574" s="68"/>
      <c r="X574" s="68"/>
      <c r="Y574" s="68"/>
      <c r="Z574" s="68"/>
      <c r="AA574" s="68"/>
      <c r="AB574" s="68"/>
      <c r="AC574" s="68"/>
      <c r="AD574" s="68"/>
      <c r="AE574" s="68"/>
      <c r="AF574" s="68"/>
      <c r="AG574" s="68"/>
      <c r="AH574" s="68"/>
      <c r="AI574" s="68"/>
    </row>
    <row r="575" spans="1:35" ht="12.75" customHeight="1" x14ac:dyDescent="0.2">
      <c r="A575" s="68"/>
      <c r="P575" s="68"/>
      <c r="Q575" s="68"/>
      <c r="R575" s="68"/>
      <c r="S575" s="68"/>
      <c r="T575" s="68"/>
      <c r="U575" s="68"/>
      <c r="V575" s="68"/>
      <c r="W575" s="68"/>
      <c r="X575" s="68"/>
      <c r="Y575" s="68"/>
      <c r="Z575" s="68"/>
      <c r="AA575" s="68"/>
      <c r="AB575" s="68"/>
      <c r="AC575" s="68"/>
      <c r="AD575" s="68"/>
      <c r="AE575" s="68"/>
      <c r="AF575" s="68"/>
      <c r="AG575" s="68"/>
      <c r="AH575" s="68"/>
      <c r="AI575" s="68"/>
    </row>
    <row r="576" spans="1:35" ht="12.75" customHeight="1" x14ac:dyDescent="0.2">
      <c r="A576" s="68"/>
      <c r="P576" s="68"/>
      <c r="Q576" s="68"/>
      <c r="R576" s="68"/>
      <c r="S576" s="68"/>
      <c r="T576" s="68"/>
      <c r="U576" s="68"/>
      <c r="V576" s="68"/>
      <c r="W576" s="68"/>
      <c r="X576" s="68"/>
      <c r="Y576" s="68"/>
      <c r="Z576" s="68"/>
      <c r="AA576" s="68"/>
      <c r="AB576" s="68"/>
      <c r="AC576" s="68"/>
      <c r="AD576" s="68"/>
      <c r="AE576" s="68"/>
      <c r="AF576" s="68"/>
      <c r="AG576" s="68"/>
      <c r="AH576" s="68"/>
      <c r="AI576" s="68"/>
    </row>
    <row r="577" spans="1:35" ht="12.75" customHeight="1" x14ac:dyDescent="0.2">
      <c r="A577" s="68"/>
      <c r="P577" s="68"/>
      <c r="Q577" s="68"/>
      <c r="R577" s="68"/>
      <c r="S577" s="68"/>
      <c r="T577" s="68"/>
      <c r="U577" s="68"/>
      <c r="V577" s="68"/>
      <c r="W577" s="68"/>
      <c r="X577" s="68"/>
      <c r="Y577" s="68"/>
      <c r="Z577" s="68"/>
      <c r="AA577" s="68"/>
      <c r="AB577" s="68"/>
      <c r="AC577" s="68"/>
      <c r="AD577" s="68"/>
      <c r="AE577" s="68"/>
      <c r="AF577" s="68"/>
      <c r="AG577" s="68"/>
      <c r="AH577" s="68"/>
      <c r="AI577" s="68"/>
    </row>
    <row r="578" spans="1:35" ht="12.75" customHeight="1" x14ac:dyDescent="0.2">
      <c r="A578" s="68"/>
      <c r="P578" s="68"/>
      <c r="Q578" s="68"/>
      <c r="R578" s="68"/>
      <c r="S578" s="68"/>
      <c r="T578" s="68"/>
      <c r="U578" s="68"/>
      <c r="V578" s="68"/>
      <c r="W578" s="68"/>
      <c r="X578" s="68"/>
      <c r="Y578" s="68"/>
      <c r="Z578" s="68"/>
      <c r="AA578" s="68"/>
      <c r="AB578" s="68"/>
      <c r="AC578" s="68"/>
      <c r="AD578" s="68"/>
      <c r="AE578" s="68"/>
      <c r="AF578" s="68"/>
      <c r="AG578" s="68"/>
      <c r="AH578" s="68"/>
      <c r="AI578" s="68"/>
    </row>
    <row r="579" spans="1:35" ht="12.75" customHeight="1" x14ac:dyDescent="0.2">
      <c r="A579" s="68"/>
      <c r="P579" s="68"/>
      <c r="Q579" s="68"/>
      <c r="R579" s="68"/>
      <c r="S579" s="68"/>
      <c r="T579" s="68"/>
      <c r="U579" s="68"/>
      <c r="V579" s="68"/>
      <c r="W579" s="68"/>
      <c r="X579" s="68"/>
      <c r="Y579" s="68"/>
      <c r="Z579" s="68"/>
      <c r="AA579" s="68"/>
      <c r="AB579" s="68"/>
      <c r="AC579" s="68"/>
      <c r="AD579" s="68"/>
      <c r="AE579" s="68"/>
      <c r="AF579" s="68"/>
      <c r="AG579" s="68"/>
      <c r="AH579" s="68"/>
      <c r="AI579" s="68"/>
    </row>
    <row r="580" spans="1:35" ht="12.75" customHeight="1" x14ac:dyDescent="0.2">
      <c r="A580" s="68"/>
      <c r="P580" s="68"/>
      <c r="Q580" s="68"/>
      <c r="R580" s="68"/>
      <c r="S580" s="68"/>
      <c r="T580" s="68"/>
      <c r="U580" s="68"/>
      <c r="V580" s="68"/>
      <c r="W580" s="68"/>
      <c r="X580" s="68"/>
      <c r="Y580" s="68"/>
      <c r="Z580" s="68"/>
      <c r="AA580" s="68"/>
      <c r="AB580" s="68"/>
      <c r="AC580" s="68"/>
      <c r="AD580" s="68"/>
      <c r="AE580" s="68"/>
      <c r="AF580" s="68"/>
      <c r="AG580" s="68"/>
      <c r="AH580" s="68"/>
      <c r="AI580" s="68"/>
    </row>
    <row r="581" spans="1:35" ht="12.75" customHeight="1" x14ac:dyDescent="0.2">
      <c r="A581" s="68"/>
      <c r="P581" s="68"/>
      <c r="Q581" s="68"/>
      <c r="R581" s="68"/>
      <c r="S581" s="68"/>
      <c r="T581" s="68"/>
      <c r="U581" s="68"/>
      <c r="V581" s="68"/>
      <c r="W581" s="68"/>
      <c r="X581" s="68"/>
      <c r="Y581" s="68"/>
      <c r="Z581" s="68"/>
      <c r="AA581" s="68"/>
      <c r="AB581" s="68"/>
      <c r="AC581" s="68"/>
      <c r="AD581" s="68"/>
      <c r="AE581" s="68"/>
      <c r="AF581" s="68"/>
      <c r="AG581" s="68"/>
      <c r="AH581" s="68"/>
      <c r="AI581" s="68"/>
    </row>
    <row r="582" spans="1:35" ht="12.75" customHeight="1" x14ac:dyDescent="0.2">
      <c r="A582" s="68"/>
      <c r="P582" s="68"/>
      <c r="Q582" s="68"/>
      <c r="R582" s="68"/>
      <c r="S582" s="68"/>
      <c r="T582" s="68"/>
      <c r="U582" s="68"/>
      <c r="V582" s="68"/>
      <c r="W582" s="68"/>
      <c r="X582" s="68"/>
      <c r="Y582" s="68"/>
      <c r="Z582" s="68"/>
      <c r="AA582" s="68"/>
      <c r="AB582" s="68"/>
      <c r="AC582" s="68"/>
      <c r="AD582" s="68"/>
      <c r="AE582" s="68"/>
      <c r="AF582" s="68"/>
      <c r="AG582" s="68"/>
      <c r="AH582" s="68"/>
      <c r="AI582" s="68"/>
    </row>
    <row r="583" spans="1:35" ht="12.75" customHeight="1" x14ac:dyDescent="0.2">
      <c r="A583" s="68"/>
      <c r="P583" s="68"/>
      <c r="Q583" s="68"/>
      <c r="R583" s="68"/>
      <c r="S583" s="68"/>
      <c r="T583" s="68"/>
      <c r="U583" s="68"/>
      <c r="V583" s="68"/>
      <c r="W583" s="68"/>
      <c r="X583" s="68"/>
      <c r="Y583" s="68"/>
      <c r="Z583" s="68"/>
      <c r="AA583" s="68"/>
      <c r="AB583" s="68"/>
      <c r="AC583" s="68"/>
      <c r="AD583" s="68"/>
      <c r="AE583" s="68"/>
      <c r="AF583" s="68"/>
      <c r="AG583" s="68"/>
      <c r="AH583" s="68"/>
      <c r="AI583" s="68"/>
    </row>
    <row r="584" spans="1:35" ht="12.75" customHeight="1" x14ac:dyDescent="0.2">
      <c r="A584" s="68"/>
      <c r="P584" s="68"/>
      <c r="Q584" s="68"/>
      <c r="R584" s="68"/>
      <c r="S584" s="68"/>
      <c r="T584" s="68"/>
      <c r="U584" s="68"/>
      <c r="V584" s="68"/>
      <c r="W584" s="68"/>
      <c r="X584" s="68"/>
      <c r="Y584" s="68"/>
      <c r="Z584" s="68"/>
      <c r="AA584" s="68"/>
      <c r="AB584" s="68"/>
      <c r="AC584" s="68"/>
      <c r="AD584" s="68"/>
      <c r="AE584" s="68"/>
      <c r="AF584" s="68"/>
      <c r="AG584" s="68"/>
      <c r="AH584" s="68"/>
      <c r="AI584" s="68"/>
    </row>
    <row r="585" spans="1:35" ht="12.75" customHeight="1" x14ac:dyDescent="0.2">
      <c r="A585" s="68"/>
      <c r="P585" s="68"/>
      <c r="Q585" s="68"/>
      <c r="R585" s="68"/>
      <c r="S585" s="68"/>
      <c r="T585" s="68"/>
      <c r="U585" s="68"/>
      <c r="V585" s="68"/>
      <c r="W585" s="68"/>
      <c r="X585" s="68"/>
      <c r="Y585" s="68"/>
      <c r="Z585" s="68"/>
      <c r="AA585" s="68"/>
      <c r="AB585" s="68"/>
      <c r="AC585" s="68"/>
      <c r="AD585" s="68"/>
      <c r="AE585" s="68"/>
      <c r="AF585" s="68"/>
      <c r="AG585" s="68"/>
      <c r="AH585" s="68"/>
      <c r="AI585" s="68"/>
    </row>
    <row r="586" spans="1:35" ht="12.75" customHeight="1" x14ac:dyDescent="0.2">
      <c r="A586" s="68"/>
      <c r="P586" s="68"/>
      <c r="Q586" s="68"/>
      <c r="R586" s="68"/>
      <c r="S586" s="68"/>
      <c r="T586" s="68"/>
      <c r="U586" s="68"/>
      <c r="V586" s="68"/>
      <c r="W586" s="68"/>
      <c r="X586" s="68"/>
      <c r="Y586" s="68"/>
      <c r="Z586" s="68"/>
      <c r="AA586" s="68"/>
      <c r="AB586" s="68"/>
      <c r="AC586" s="68"/>
      <c r="AD586" s="68"/>
      <c r="AE586" s="68"/>
      <c r="AF586" s="68"/>
      <c r="AG586" s="68"/>
      <c r="AH586" s="68"/>
      <c r="AI586" s="68"/>
    </row>
    <row r="587" spans="1:35" ht="12.75" customHeight="1" x14ac:dyDescent="0.2">
      <c r="A587" s="68"/>
      <c r="P587" s="68"/>
      <c r="Q587" s="68"/>
      <c r="R587" s="68"/>
      <c r="S587" s="68"/>
      <c r="T587" s="68"/>
      <c r="U587" s="68"/>
      <c r="V587" s="68"/>
      <c r="W587" s="68"/>
      <c r="X587" s="68"/>
      <c r="Y587" s="68"/>
      <c r="Z587" s="68"/>
      <c r="AA587" s="68"/>
      <c r="AB587" s="68"/>
      <c r="AC587" s="68"/>
      <c r="AD587" s="68"/>
      <c r="AE587" s="68"/>
      <c r="AF587" s="68"/>
      <c r="AG587" s="68"/>
      <c r="AH587" s="68"/>
      <c r="AI587" s="68"/>
    </row>
    <row r="588" spans="1:35" ht="12.75" customHeight="1" x14ac:dyDescent="0.2">
      <c r="A588" s="68"/>
      <c r="P588" s="68"/>
      <c r="Q588" s="68"/>
      <c r="R588" s="68"/>
      <c r="S588" s="68"/>
      <c r="T588" s="68"/>
      <c r="U588" s="68"/>
      <c r="V588" s="68"/>
      <c r="W588" s="68"/>
      <c r="X588" s="68"/>
      <c r="Y588" s="68"/>
      <c r="Z588" s="68"/>
      <c r="AA588" s="68"/>
      <c r="AB588" s="68"/>
      <c r="AC588" s="68"/>
      <c r="AD588" s="68"/>
      <c r="AE588" s="68"/>
      <c r="AF588" s="68"/>
      <c r="AG588" s="68"/>
      <c r="AH588" s="68"/>
      <c r="AI588" s="68"/>
    </row>
    <row r="589" spans="1:35" ht="12.75" customHeight="1" x14ac:dyDescent="0.2">
      <c r="A589" s="68"/>
      <c r="P589" s="68"/>
      <c r="Q589" s="68"/>
      <c r="R589" s="68"/>
      <c r="S589" s="68"/>
      <c r="T589" s="68"/>
      <c r="U589" s="68"/>
      <c r="V589" s="68"/>
      <c r="W589" s="68"/>
      <c r="X589" s="68"/>
      <c r="Y589" s="68"/>
      <c r="Z589" s="68"/>
      <c r="AA589" s="68"/>
      <c r="AB589" s="68"/>
      <c r="AC589" s="68"/>
      <c r="AD589" s="68"/>
      <c r="AE589" s="68"/>
      <c r="AF589" s="68"/>
      <c r="AG589" s="68"/>
      <c r="AH589" s="68"/>
      <c r="AI589" s="68"/>
    </row>
    <row r="590" spans="1:35" ht="12.75" customHeight="1" x14ac:dyDescent="0.2">
      <c r="A590" s="68"/>
      <c r="P590" s="68"/>
      <c r="Q590" s="68"/>
      <c r="R590" s="68"/>
      <c r="S590" s="68"/>
      <c r="T590" s="68"/>
      <c r="U590" s="68"/>
      <c r="V590" s="68"/>
      <c r="W590" s="68"/>
      <c r="X590" s="68"/>
      <c r="Y590" s="68"/>
      <c r="Z590" s="68"/>
      <c r="AA590" s="68"/>
      <c r="AB590" s="68"/>
      <c r="AC590" s="68"/>
      <c r="AD590" s="68"/>
      <c r="AE590" s="68"/>
      <c r="AF590" s="68"/>
      <c r="AG590" s="68"/>
      <c r="AH590" s="68"/>
      <c r="AI590" s="68"/>
    </row>
    <row r="591" spans="1:35" ht="12.75" customHeight="1" x14ac:dyDescent="0.2">
      <c r="A591" s="68"/>
      <c r="P591" s="68"/>
      <c r="Q591" s="68"/>
      <c r="R591" s="68"/>
      <c r="S591" s="68"/>
      <c r="T591" s="68"/>
      <c r="U591" s="68"/>
      <c r="V591" s="68"/>
      <c r="W591" s="68"/>
      <c r="X591" s="68"/>
      <c r="Y591" s="68"/>
      <c r="Z591" s="68"/>
      <c r="AA591" s="68"/>
      <c r="AB591" s="68"/>
      <c r="AC591" s="68"/>
      <c r="AD591" s="68"/>
      <c r="AE591" s="68"/>
      <c r="AF591" s="68"/>
      <c r="AG591" s="68"/>
      <c r="AH591" s="68"/>
      <c r="AI591" s="68"/>
    </row>
    <row r="592" spans="1:35" ht="12.75" customHeight="1" x14ac:dyDescent="0.2">
      <c r="A592" s="68"/>
      <c r="P592" s="68"/>
      <c r="Q592" s="68"/>
      <c r="R592" s="68"/>
      <c r="S592" s="68"/>
      <c r="T592" s="68"/>
      <c r="U592" s="68"/>
      <c r="V592" s="68"/>
      <c r="W592" s="68"/>
      <c r="X592" s="68"/>
      <c r="Y592" s="68"/>
      <c r="Z592" s="68"/>
      <c r="AA592" s="68"/>
      <c r="AB592" s="68"/>
      <c r="AC592" s="68"/>
      <c r="AD592" s="68"/>
      <c r="AE592" s="68"/>
      <c r="AF592" s="68"/>
      <c r="AG592" s="68"/>
      <c r="AH592" s="68"/>
      <c r="AI592" s="68"/>
    </row>
    <row r="593" spans="1:35" ht="12.75" customHeight="1" x14ac:dyDescent="0.2">
      <c r="A593" s="68"/>
      <c r="P593" s="68"/>
      <c r="Q593" s="68"/>
      <c r="R593" s="68"/>
      <c r="S593" s="68"/>
      <c r="T593" s="68"/>
      <c r="U593" s="68"/>
      <c r="V593" s="68"/>
      <c r="W593" s="68"/>
      <c r="X593" s="68"/>
      <c r="Y593" s="68"/>
      <c r="Z593" s="68"/>
      <c r="AA593" s="68"/>
      <c r="AB593" s="68"/>
      <c r="AC593" s="68"/>
      <c r="AD593" s="68"/>
      <c r="AE593" s="68"/>
      <c r="AF593" s="68"/>
      <c r="AG593" s="68"/>
      <c r="AH593" s="68"/>
      <c r="AI593" s="68"/>
    </row>
    <row r="594" spans="1:35" ht="12.75" customHeight="1" x14ac:dyDescent="0.2">
      <c r="A594" s="68"/>
      <c r="P594" s="68"/>
      <c r="Q594" s="68"/>
      <c r="R594" s="68"/>
      <c r="S594" s="68"/>
      <c r="T594" s="68"/>
      <c r="U594" s="68"/>
      <c r="V594" s="68"/>
      <c r="W594" s="68"/>
      <c r="X594" s="68"/>
      <c r="Y594" s="68"/>
      <c r="Z594" s="68"/>
      <c r="AA594" s="68"/>
      <c r="AB594" s="68"/>
      <c r="AC594" s="68"/>
      <c r="AD594" s="68"/>
      <c r="AE594" s="68"/>
      <c r="AF594" s="68"/>
      <c r="AG594" s="68"/>
      <c r="AH594" s="68"/>
      <c r="AI594" s="68"/>
    </row>
    <row r="595" spans="1:35" ht="12.75" customHeight="1" x14ac:dyDescent="0.2">
      <c r="A595" s="68"/>
      <c r="P595" s="68"/>
      <c r="Q595" s="68"/>
      <c r="R595" s="68"/>
      <c r="S595" s="68"/>
      <c r="T595" s="68"/>
      <c r="U595" s="68"/>
      <c r="V595" s="68"/>
      <c r="W595" s="68"/>
      <c r="X595" s="68"/>
      <c r="Y595" s="68"/>
      <c r="Z595" s="68"/>
      <c r="AA595" s="68"/>
      <c r="AB595" s="68"/>
      <c r="AC595" s="68"/>
      <c r="AD595" s="68"/>
      <c r="AE595" s="68"/>
      <c r="AF595" s="68"/>
      <c r="AG595" s="68"/>
      <c r="AH595" s="68"/>
      <c r="AI595" s="68"/>
    </row>
    <row r="596" spans="1:35" ht="12.75" customHeight="1" x14ac:dyDescent="0.2">
      <c r="A596" s="68"/>
      <c r="P596" s="68"/>
      <c r="Q596" s="68"/>
      <c r="R596" s="68"/>
      <c r="S596" s="68"/>
      <c r="T596" s="68"/>
      <c r="U596" s="68"/>
      <c r="V596" s="68"/>
      <c r="W596" s="68"/>
      <c r="X596" s="68"/>
      <c r="Y596" s="68"/>
      <c r="Z596" s="68"/>
      <c r="AA596" s="68"/>
      <c r="AB596" s="68"/>
      <c r="AC596" s="68"/>
      <c r="AD596" s="68"/>
      <c r="AE596" s="68"/>
      <c r="AF596" s="68"/>
      <c r="AG596" s="68"/>
      <c r="AH596" s="68"/>
      <c r="AI596" s="68"/>
    </row>
    <row r="597" spans="1:35" ht="12.75" customHeight="1" x14ac:dyDescent="0.2">
      <c r="A597" s="68"/>
      <c r="P597" s="68"/>
      <c r="Q597" s="68"/>
      <c r="R597" s="68"/>
      <c r="S597" s="68"/>
      <c r="T597" s="68"/>
      <c r="U597" s="68"/>
      <c r="V597" s="68"/>
      <c r="W597" s="68"/>
      <c r="X597" s="68"/>
      <c r="Y597" s="68"/>
      <c r="Z597" s="68"/>
      <c r="AA597" s="68"/>
      <c r="AB597" s="68"/>
      <c r="AC597" s="68"/>
      <c r="AD597" s="68"/>
      <c r="AE597" s="68"/>
      <c r="AF597" s="68"/>
      <c r="AG597" s="68"/>
      <c r="AH597" s="68"/>
      <c r="AI597" s="68"/>
    </row>
    <row r="598" spans="1:35" ht="12.75" customHeight="1" x14ac:dyDescent="0.2">
      <c r="A598" s="68"/>
      <c r="P598" s="68"/>
      <c r="Q598" s="68"/>
      <c r="R598" s="68"/>
      <c r="S598" s="68"/>
      <c r="T598" s="68"/>
      <c r="U598" s="68"/>
      <c r="V598" s="68"/>
      <c r="W598" s="68"/>
      <c r="X598" s="68"/>
      <c r="Y598" s="68"/>
      <c r="Z598" s="68"/>
      <c r="AA598" s="68"/>
      <c r="AB598" s="68"/>
      <c r="AC598" s="68"/>
      <c r="AD598" s="68"/>
      <c r="AE598" s="68"/>
      <c r="AF598" s="68"/>
      <c r="AG598" s="68"/>
      <c r="AH598" s="68"/>
      <c r="AI598" s="68"/>
    </row>
    <row r="599" spans="1:35" ht="12.75" customHeight="1" x14ac:dyDescent="0.2">
      <c r="A599" s="68"/>
      <c r="P599" s="68"/>
      <c r="Q599" s="68"/>
      <c r="R599" s="68"/>
      <c r="S599" s="68"/>
      <c r="T599" s="68"/>
      <c r="U599" s="68"/>
      <c r="V599" s="68"/>
      <c r="W599" s="68"/>
      <c r="X599" s="68"/>
      <c r="Y599" s="68"/>
      <c r="Z599" s="68"/>
      <c r="AA599" s="68"/>
      <c r="AB599" s="68"/>
      <c r="AC599" s="68"/>
      <c r="AD599" s="68"/>
      <c r="AE599" s="68"/>
      <c r="AF599" s="68"/>
      <c r="AG599" s="68"/>
      <c r="AH599" s="68"/>
      <c r="AI599" s="68"/>
    </row>
    <row r="600" spans="1:35" ht="12.75" customHeight="1" x14ac:dyDescent="0.2">
      <c r="A600" s="68"/>
      <c r="P600" s="68"/>
      <c r="Q600" s="68"/>
      <c r="R600" s="68"/>
      <c r="S600" s="68"/>
      <c r="T600" s="68"/>
      <c r="U600" s="68"/>
      <c r="V600" s="68"/>
      <c r="W600" s="68"/>
      <c r="X600" s="68"/>
      <c r="Y600" s="68"/>
      <c r="Z600" s="68"/>
      <c r="AA600" s="68"/>
      <c r="AB600" s="68"/>
      <c r="AC600" s="68"/>
      <c r="AD600" s="68"/>
      <c r="AE600" s="68"/>
      <c r="AF600" s="68"/>
      <c r="AG600" s="68"/>
      <c r="AH600" s="68"/>
      <c r="AI600" s="68"/>
    </row>
    <row r="601" spans="1:35" ht="12.75" customHeight="1" x14ac:dyDescent="0.2">
      <c r="A601" s="68"/>
      <c r="P601" s="68"/>
      <c r="Q601" s="68"/>
      <c r="R601" s="68"/>
      <c r="S601" s="68"/>
      <c r="T601" s="68"/>
      <c r="U601" s="68"/>
      <c r="V601" s="68"/>
      <c r="W601" s="68"/>
      <c r="X601" s="68"/>
      <c r="Y601" s="68"/>
      <c r="Z601" s="68"/>
      <c r="AA601" s="68"/>
      <c r="AB601" s="68"/>
      <c r="AC601" s="68"/>
      <c r="AD601" s="68"/>
      <c r="AE601" s="68"/>
      <c r="AF601" s="68"/>
      <c r="AG601" s="68"/>
      <c r="AH601" s="68"/>
      <c r="AI601" s="68"/>
    </row>
    <row r="602" spans="1:35" ht="12.75" customHeight="1" x14ac:dyDescent="0.2">
      <c r="A602" s="68"/>
      <c r="P602" s="68"/>
      <c r="Q602" s="68"/>
      <c r="R602" s="68"/>
      <c r="S602" s="68"/>
      <c r="T602" s="68"/>
      <c r="U602" s="68"/>
      <c r="V602" s="68"/>
      <c r="W602" s="68"/>
      <c r="X602" s="68"/>
      <c r="Y602" s="68"/>
      <c r="Z602" s="68"/>
      <c r="AA602" s="68"/>
      <c r="AB602" s="68"/>
      <c r="AC602" s="68"/>
      <c r="AD602" s="68"/>
      <c r="AE602" s="68"/>
      <c r="AF602" s="68"/>
      <c r="AG602" s="68"/>
      <c r="AH602" s="68"/>
      <c r="AI602" s="68"/>
    </row>
    <row r="603" spans="1:35" ht="12.75" customHeight="1" x14ac:dyDescent="0.2">
      <c r="A603" s="68"/>
      <c r="P603" s="68"/>
      <c r="Q603" s="68"/>
      <c r="R603" s="68"/>
      <c r="S603" s="68"/>
      <c r="T603" s="68"/>
      <c r="U603" s="68"/>
      <c r="V603" s="68"/>
      <c r="W603" s="68"/>
      <c r="X603" s="68"/>
      <c r="Y603" s="68"/>
      <c r="Z603" s="68"/>
      <c r="AA603" s="68"/>
      <c r="AB603" s="68"/>
      <c r="AC603" s="68"/>
      <c r="AD603" s="68"/>
      <c r="AE603" s="68"/>
      <c r="AF603" s="68"/>
      <c r="AG603" s="68"/>
      <c r="AH603" s="68"/>
      <c r="AI603" s="68"/>
    </row>
    <row r="604" spans="1:35" ht="12.75" customHeight="1" x14ac:dyDescent="0.2">
      <c r="A604" s="68"/>
      <c r="P604" s="68"/>
      <c r="Q604" s="68"/>
      <c r="R604" s="68"/>
      <c r="S604" s="68"/>
      <c r="T604" s="68"/>
      <c r="U604" s="68"/>
      <c r="V604" s="68"/>
      <c r="W604" s="68"/>
      <c r="X604" s="68"/>
      <c r="Y604" s="68"/>
      <c r="Z604" s="68"/>
      <c r="AA604" s="68"/>
      <c r="AB604" s="68"/>
      <c r="AC604" s="68"/>
      <c r="AD604" s="68"/>
      <c r="AE604" s="68"/>
      <c r="AF604" s="68"/>
      <c r="AG604" s="68"/>
      <c r="AH604" s="68"/>
      <c r="AI604" s="68"/>
    </row>
    <row r="605" spans="1:35" ht="12.75" customHeight="1" x14ac:dyDescent="0.2">
      <c r="A605" s="68"/>
      <c r="P605" s="68"/>
      <c r="Q605" s="68"/>
      <c r="R605" s="68"/>
      <c r="S605" s="68"/>
      <c r="T605" s="68"/>
      <c r="U605" s="68"/>
      <c r="V605" s="68"/>
      <c r="W605" s="68"/>
      <c r="X605" s="68"/>
      <c r="Y605" s="68"/>
      <c r="Z605" s="68"/>
      <c r="AA605" s="68"/>
      <c r="AB605" s="68"/>
      <c r="AC605" s="68"/>
      <c r="AD605" s="68"/>
      <c r="AE605" s="68"/>
      <c r="AF605" s="68"/>
      <c r="AG605" s="68"/>
      <c r="AH605" s="68"/>
      <c r="AI605" s="68"/>
    </row>
    <row r="606" spans="1:35" ht="12.75" customHeight="1" x14ac:dyDescent="0.2">
      <c r="A606" s="68"/>
      <c r="P606" s="68"/>
      <c r="Q606" s="68"/>
      <c r="R606" s="68"/>
      <c r="S606" s="68"/>
      <c r="T606" s="68"/>
      <c r="U606" s="68"/>
      <c r="V606" s="68"/>
      <c r="W606" s="68"/>
      <c r="X606" s="68"/>
      <c r="Y606" s="68"/>
      <c r="Z606" s="68"/>
      <c r="AA606" s="68"/>
      <c r="AB606" s="68"/>
      <c r="AC606" s="68"/>
      <c r="AD606" s="68"/>
      <c r="AE606" s="68"/>
      <c r="AF606" s="68"/>
      <c r="AG606" s="68"/>
      <c r="AH606" s="68"/>
      <c r="AI606" s="68"/>
    </row>
    <row r="607" spans="1:35" ht="12.75" customHeight="1" x14ac:dyDescent="0.2">
      <c r="A607" s="68"/>
      <c r="P607" s="68"/>
      <c r="Q607" s="68"/>
      <c r="R607" s="68"/>
      <c r="S607" s="68"/>
      <c r="T607" s="68"/>
      <c r="U607" s="68"/>
      <c r="V607" s="68"/>
      <c r="W607" s="68"/>
      <c r="X607" s="68"/>
      <c r="Y607" s="68"/>
      <c r="Z607" s="68"/>
      <c r="AA607" s="68"/>
      <c r="AB607" s="68"/>
      <c r="AC607" s="68"/>
      <c r="AD607" s="68"/>
      <c r="AE607" s="68"/>
      <c r="AF607" s="68"/>
      <c r="AG607" s="68"/>
      <c r="AH607" s="68"/>
      <c r="AI607" s="68"/>
    </row>
    <row r="608" spans="1:35" ht="12.75" customHeight="1" x14ac:dyDescent="0.2">
      <c r="A608" s="68"/>
      <c r="P608" s="68"/>
      <c r="Q608" s="68"/>
      <c r="R608" s="68"/>
      <c r="S608" s="68"/>
      <c r="T608" s="68"/>
      <c r="U608" s="68"/>
      <c r="V608" s="68"/>
      <c r="W608" s="68"/>
      <c r="X608" s="68"/>
      <c r="Y608" s="68"/>
      <c r="Z608" s="68"/>
      <c r="AA608" s="68"/>
      <c r="AB608" s="68"/>
      <c r="AC608" s="68"/>
      <c r="AD608" s="68"/>
      <c r="AE608" s="68"/>
      <c r="AF608" s="68"/>
      <c r="AG608" s="68"/>
      <c r="AH608" s="68"/>
      <c r="AI608" s="68"/>
    </row>
    <row r="609" spans="1:35" ht="12.75" customHeight="1" x14ac:dyDescent="0.2">
      <c r="A609" s="68"/>
      <c r="P609" s="68"/>
      <c r="Q609" s="68"/>
      <c r="R609" s="68"/>
      <c r="S609" s="68"/>
      <c r="T609" s="68"/>
      <c r="U609" s="68"/>
      <c r="V609" s="68"/>
      <c r="W609" s="68"/>
      <c r="X609" s="68"/>
      <c r="Y609" s="68"/>
      <c r="Z609" s="68"/>
      <c r="AA609" s="68"/>
      <c r="AB609" s="68"/>
      <c r="AC609" s="68"/>
      <c r="AD609" s="68"/>
      <c r="AE609" s="68"/>
      <c r="AF609" s="68"/>
      <c r="AG609" s="68"/>
      <c r="AH609" s="68"/>
      <c r="AI609" s="68"/>
    </row>
    <row r="610" spans="1:35" ht="12.75" customHeight="1" x14ac:dyDescent="0.2">
      <c r="A610" s="68"/>
      <c r="P610" s="68"/>
      <c r="Q610" s="68"/>
      <c r="R610" s="68"/>
      <c r="S610" s="68"/>
      <c r="T610" s="68"/>
      <c r="U610" s="68"/>
      <c r="V610" s="68"/>
      <c r="W610" s="68"/>
      <c r="X610" s="68"/>
      <c r="Y610" s="68"/>
      <c r="Z610" s="68"/>
      <c r="AA610" s="68"/>
      <c r="AB610" s="68"/>
      <c r="AC610" s="68"/>
      <c r="AD610" s="68"/>
      <c r="AE610" s="68"/>
      <c r="AF610" s="68"/>
      <c r="AG610" s="68"/>
      <c r="AH610" s="68"/>
      <c r="AI610" s="68"/>
    </row>
    <row r="611" spans="1:35" ht="12.75" customHeight="1" x14ac:dyDescent="0.2">
      <c r="A611" s="68"/>
      <c r="P611" s="68"/>
      <c r="Q611" s="68"/>
      <c r="R611" s="68"/>
      <c r="S611" s="68"/>
      <c r="T611" s="68"/>
      <c r="U611" s="68"/>
      <c r="V611" s="68"/>
      <c r="W611" s="68"/>
      <c r="X611" s="68"/>
      <c r="Y611" s="68"/>
      <c r="Z611" s="68"/>
      <c r="AA611" s="68"/>
      <c r="AB611" s="68"/>
      <c r="AC611" s="68"/>
      <c r="AD611" s="68"/>
      <c r="AE611" s="68"/>
      <c r="AF611" s="68"/>
      <c r="AG611" s="68"/>
      <c r="AH611" s="68"/>
      <c r="AI611" s="68"/>
    </row>
    <row r="612" spans="1:35" ht="12.75" customHeight="1" x14ac:dyDescent="0.2">
      <c r="A612" s="68"/>
      <c r="P612" s="68"/>
      <c r="Q612" s="68"/>
      <c r="R612" s="68"/>
      <c r="S612" s="68"/>
      <c r="T612" s="68"/>
      <c r="U612" s="68"/>
      <c r="V612" s="68"/>
      <c r="W612" s="68"/>
      <c r="X612" s="68"/>
      <c r="Y612" s="68"/>
      <c r="Z612" s="68"/>
      <c r="AA612" s="68"/>
      <c r="AB612" s="68"/>
      <c r="AC612" s="68"/>
      <c r="AD612" s="68"/>
      <c r="AE612" s="68"/>
      <c r="AF612" s="68"/>
      <c r="AG612" s="68"/>
      <c r="AH612" s="68"/>
      <c r="AI612" s="68"/>
    </row>
    <row r="613" spans="1:35" ht="12.75" customHeight="1" x14ac:dyDescent="0.2">
      <c r="A613" s="68"/>
      <c r="P613" s="68"/>
      <c r="Q613" s="68"/>
      <c r="R613" s="68"/>
      <c r="S613" s="68"/>
      <c r="T613" s="68"/>
      <c r="U613" s="68"/>
      <c r="V613" s="68"/>
      <c r="W613" s="68"/>
      <c r="X613" s="68"/>
      <c r="Y613" s="68"/>
      <c r="Z613" s="68"/>
      <c r="AA613" s="68"/>
      <c r="AB613" s="68"/>
      <c r="AC613" s="68"/>
      <c r="AD613" s="68"/>
      <c r="AE613" s="68"/>
      <c r="AF613" s="68"/>
      <c r="AG613" s="68"/>
      <c r="AH613" s="68"/>
      <c r="AI613" s="68"/>
    </row>
    <row r="614" spans="1:35" ht="12.75" customHeight="1" x14ac:dyDescent="0.2">
      <c r="A614" s="68"/>
      <c r="P614" s="68"/>
      <c r="Q614" s="68"/>
      <c r="R614" s="68"/>
      <c r="S614" s="68"/>
      <c r="T614" s="68"/>
      <c r="U614" s="68"/>
      <c r="V614" s="68"/>
      <c r="W614" s="68"/>
      <c r="X614" s="68"/>
      <c r="Y614" s="68"/>
      <c r="Z614" s="68"/>
      <c r="AA614" s="68"/>
      <c r="AB614" s="68"/>
      <c r="AC614" s="68"/>
      <c r="AD614" s="68"/>
      <c r="AE614" s="68"/>
      <c r="AF614" s="68"/>
      <c r="AG614" s="68"/>
      <c r="AH614" s="68"/>
      <c r="AI614" s="68"/>
    </row>
    <row r="615" spans="1:35" ht="12.75" customHeight="1" x14ac:dyDescent="0.2">
      <c r="A615" s="68"/>
      <c r="P615" s="68"/>
      <c r="Q615" s="68"/>
      <c r="R615" s="68"/>
      <c r="S615" s="68"/>
      <c r="T615" s="68"/>
      <c r="U615" s="68"/>
      <c r="V615" s="68"/>
      <c r="W615" s="68"/>
      <c r="X615" s="68"/>
      <c r="Y615" s="68"/>
      <c r="Z615" s="68"/>
      <c r="AA615" s="68"/>
      <c r="AB615" s="68"/>
      <c r="AC615" s="68"/>
      <c r="AD615" s="68"/>
      <c r="AE615" s="68"/>
      <c r="AF615" s="68"/>
      <c r="AG615" s="68"/>
      <c r="AH615" s="68"/>
      <c r="AI615" s="68"/>
    </row>
    <row r="616" spans="1:35" ht="12.75" customHeight="1" x14ac:dyDescent="0.2">
      <c r="A616" s="68"/>
      <c r="P616" s="68"/>
      <c r="Q616" s="68"/>
      <c r="R616" s="68"/>
      <c r="S616" s="68"/>
      <c r="T616" s="68"/>
      <c r="U616" s="68"/>
      <c r="V616" s="68"/>
      <c r="W616" s="68"/>
      <c r="X616" s="68"/>
      <c r="Y616" s="68"/>
      <c r="Z616" s="68"/>
      <c r="AA616" s="68"/>
      <c r="AB616" s="68"/>
      <c r="AC616" s="68"/>
      <c r="AD616" s="68"/>
      <c r="AE616" s="68"/>
      <c r="AF616" s="68"/>
      <c r="AG616" s="68"/>
      <c r="AH616" s="68"/>
      <c r="AI616" s="68"/>
    </row>
    <row r="617" spans="1:35" ht="12.75" customHeight="1" x14ac:dyDescent="0.2">
      <c r="A617" s="68"/>
      <c r="P617" s="68"/>
      <c r="Q617" s="68"/>
      <c r="R617" s="68"/>
      <c r="S617" s="68"/>
      <c r="T617" s="68"/>
      <c r="U617" s="68"/>
      <c r="V617" s="68"/>
      <c r="W617" s="68"/>
      <c r="X617" s="68"/>
      <c r="Y617" s="68"/>
      <c r="Z617" s="68"/>
      <c r="AA617" s="68"/>
      <c r="AB617" s="68"/>
      <c r="AC617" s="68"/>
      <c r="AD617" s="68"/>
      <c r="AE617" s="68"/>
      <c r="AF617" s="68"/>
      <c r="AG617" s="68"/>
      <c r="AH617" s="68"/>
      <c r="AI617" s="68"/>
    </row>
    <row r="618" spans="1:35" ht="12.75" customHeight="1" x14ac:dyDescent="0.2">
      <c r="A618" s="68"/>
      <c r="P618" s="68"/>
      <c r="Q618" s="68"/>
      <c r="R618" s="68"/>
      <c r="S618" s="68"/>
      <c r="T618" s="68"/>
      <c r="U618" s="68"/>
      <c r="V618" s="68"/>
      <c r="W618" s="68"/>
      <c r="X618" s="68"/>
      <c r="Y618" s="68"/>
      <c r="Z618" s="68"/>
      <c r="AA618" s="68"/>
      <c r="AB618" s="68"/>
      <c r="AC618" s="68"/>
      <c r="AD618" s="68"/>
      <c r="AE618" s="68"/>
      <c r="AF618" s="68"/>
      <c r="AG618" s="68"/>
      <c r="AH618" s="68"/>
      <c r="AI618" s="68"/>
    </row>
    <row r="619" spans="1:35" ht="12.75" customHeight="1" x14ac:dyDescent="0.2">
      <c r="A619" s="68"/>
      <c r="P619" s="68"/>
      <c r="Q619" s="68"/>
      <c r="R619" s="68"/>
      <c r="S619" s="68"/>
      <c r="T619" s="68"/>
      <c r="U619" s="68"/>
      <c r="V619" s="68"/>
      <c r="W619" s="68"/>
      <c r="X619" s="68"/>
      <c r="Y619" s="68"/>
      <c r="Z619" s="68"/>
      <c r="AA619" s="68"/>
      <c r="AB619" s="68"/>
      <c r="AC619" s="68"/>
      <c r="AD619" s="68"/>
      <c r="AE619" s="68"/>
      <c r="AF619" s="68"/>
      <c r="AG619" s="68"/>
      <c r="AH619" s="68"/>
      <c r="AI619" s="68"/>
    </row>
    <row r="620" spans="1:35" ht="12.75" customHeight="1" x14ac:dyDescent="0.2">
      <c r="A620" s="68"/>
      <c r="P620" s="68"/>
      <c r="Q620" s="68"/>
      <c r="R620" s="68"/>
      <c r="S620" s="68"/>
      <c r="T620" s="68"/>
      <c r="U620" s="68"/>
      <c r="V620" s="68"/>
      <c r="W620" s="68"/>
      <c r="X620" s="68"/>
      <c r="Y620" s="68"/>
      <c r="Z620" s="68"/>
      <c r="AA620" s="68"/>
      <c r="AB620" s="68"/>
      <c r="AC620" s="68"/>
      <c r="AD620" s="68"/>
      <c r="AE620" s="68"/>
      <c r="AF620" s="68"/>
      <c r="AG620" s="68"/>
      <c r="AH620" s="68"/>
      <c r="AI620" s="68"/>
    </row>
    <row r="621" spans="1:35" ht="12.75" customHeight="1" x14ac:dyDescent="0.2">
      <c r="A621" s="68"/>
      <c r="P621" s="68"/>
      <c r="Q621" s="68"/>
      <c r="R621" s="68"/>
      <c r="S621" s="68"/>
      <c r="T621" s="68"/>
      <c r="U621" s="68"/>
      <c r="V621" s="68"/>
      <c r="W621" s="68"/>
      <c r="X621" s="68"/>
      <c r="Y621" s="68"/>
      <c r="Z621" s="68"/>
      <c r="AA621" s="68"/>
      <c r="AB621" s="68"/>
      <c r="AC621" s="68"/>
      <c r="AD621" s="68"/>
      <c r="AE621" s="68"/>
      <c r="AF621" s="68"/>
      <c r="AG621" s="68"/>
      <c r="AH621" s="68"/>
      <c r="AI621" s="68"/>
    </row>
    <row r="622" spans="1:35" ht="12.75" customHeight="1" x14ac:dyDescent="0.2">
      <c r="A622" s="68"/>
      <c r="P622" s="68"/>
      <c r="Q622" s="68"/>
      <c r="R622" s="68"/>
      <c r="S622" s="68"/>
      <c r="T622" s="68"/>
      <c r="U622" s="68"/>
      <c r="V622" s="68"/>
      <c r="W622" s="68"/>
      <c r="X622" s="68"/>
      <c r="Y622" s="68"/>
      <c r="Z622" s="68"/>
      <c r="AA622" s="68"/>
      <c r="AB622" s="68"/>
      <c r="AC622" s="68"/>
      <c r="AD622" s="68"/>
      <c r="AE622" s="68"/>
      <c r="AF622" s="68"/>
      <c r="AG622" s="68"/>
      <c r="AH622" s="68"/>
      <c r="AI622" s="68"/>
    </row>
    <row r="623" spans="1:35" ht="12.75" customHeight="1" x14ac:dyDescent="0.2">
      <c r="A623" s="68"/>
      <c r="P623" s="68"/>
      <c r="Q623" s="68"/>
      <c r="R623" s="68"/>
      <c r="S623" s="68"/>
      <c r="T623" s="68"/>
      <c r="U623" s="68"/>
      <c r="V623" s="68"/>
      <c r="W623" s="68"/>
      <c r="X623" s="68"/>
      <c r="Y623" s="68"/>
      <c r="Z623" s="68"/>
      <c r="AA623" s="68"/>
      <c r="AB623" s="68"/>
      <c r="AC623" s="68"/>
      <c r="AD623" s="68"/>
      <c r="AE623" s="68"/>
      <c r="AF623" s="68"/>
      <c r="AG623" s="68"/>
      <c r="AH623" s="68"/>
      <c r="AI623" s="68"/>
    </row>
    <row r="624" spans="1:35" ht="12.75" customHeight="1" x14ac:dyDescent="0.2">
      <c r="A624" s="68"/>
      <c r="P624" s="68"/>
      <c r="Q624" s="68"/>
      <c r="R624" s="68"/>
      <c r="S624" s="68"/>
      <c r="T624" s="68"/>
      <c r="U624" s="68"/>
      <c r="V624" s="68"/>
      <c r="W624" s="68"/>
      <c r="X624" s="68"/>
      <c r="Y624" s="68"/>
      <c r="Z624" s="68"/>
      <c r="AA624" s="68"/>
      <c r="AB624" s="68"/>
      <c r="AC624" s="68"/>
      <c r="AD624" s="68"/>
      <c r="AE624" s="68"/>
      <c r="AF624" s="68"/>
      <c r="AG624" s="68"/>
      <c r="AH624" s="68"/>
      <c r="AI624" s="68"/>
    </row>
    <row r="625" spans="1:35" ht="12.75" customHeight="1" x14ac:dyDescent="0.2">
      <c r="A625" s="68"/>
      <c r="P625" s="68"/>
      <c r="Q625" s="68"/>
      <c r="R625" s="68"/>
      <c r="S625" s="68"/>
      <c r="T625" s="68"/>
      <c r="U625" s="68"/>
      <c r="V625" s="68"/>
      <c r="W625" s="68"/>
      <c r="X625" s="68"/>
      <c r="Y625" s="68"/>
      <c r="Z625" s="68"/>
      <c r="AA625" s="68"/>
      <c r="AB625" s="68"/>
      <c r="AC625" s="68"/>
      <c r="AD625" s="68"/>
      <c r="AE625" s="68"/>
      <c r="AF625" s="68"/>
      <c r="AG625" s="68"/>
      <c r="AH625" s="68"/>
      <c r="AI625" s="68"/>
    </row>
    <row r="626" spans="1:35" ht="12.75" customHeight="1" x14ac:dyDescent="0.2">
      <c r="A626" s="68"/>
      <c r="P626" s="68"/>
      <c r="Q626" s="68"/>
      <c r="R626" s="68"/>
      <c r="S626" s="68"/>
      <c r="T626" s="68"/>
      <c r="U626" s="68"/>
      <c r="V626" s="68"/>
      <c r="W626" s="68"/>
      <c r="X626" s="68"/>
      <c r="Y626" s="68"/>
      <c r="Z626" s="68"/>
      <c r="AA626" s="68"/>
      <c r="AB626" s="68"/>
      <c r="AC626" s="68"/>
      <c r="AD626" s="68"/>
      <c r="AE626" s="68"/>
      <c r="AF626" s="68"/>
      <c r="AG626" s="68"/>
      <c r="AH626" s="68"/>
      <c r="AI626" s="68"/>
    </row>
    <row r="627" spans="1:35" ht="12.75" customHeight="1" x14ac:dyDescent="0.2">
      <c r="A627" s="68"/>
      <c r="P627" s="68"/>
      <c r="Q627" s="68"/>
      <c r="R627" s="68"/>
      <c r="S627" s="68"/>
      <c r="T627" s="68"/>
      <c r="U627" s="68"/>
      <c r="V627" s="68"/>
      <c r="W627" s="68"/>
      <c r="X627" s="68"/>
      <c r="Y627" s="68"/>
      <c r="Z627" s="68"/>
      <c r="AA627" s="68"/>
      <c r="AB627" s="68"/>
      <c r="AC627" s="68"/>
      <c r="AD627" s="68"/>
      <c r="AE627" s="68"/>
      <c r="AF627" s="68"/>
      <c r="AG627" s="68"/>
      <c r="AH627" s="68"/>
      <c r="AI627" s="68"/>
    </row>
    <row r="628" spans="1:35" ht="12.75" customHeight="1" x14ac:dyDescent="0.2">
      <c r="A628" s="68"/>
      <c r="P628" s="68"/>
      <c r="Q628" s="68"/>
      <c r="R628" s="68"/>
      <c r="S628" s="68"/>
      <c r="T628" s="68"/>
      <c r="U628" s="68"/>
      <c r="V628" s="68"/>
      <c r="W628" s="68"/>
      <c r="X628" s="68"/>
      <c r="Y628" s="68"/>
      <c r="Z628" s="68"/>
      <c r="AA628" s="68"/>
      <c r="AB628" s="68"/>
      <c r="AC628" s="68"/>
      <c r="AD628" s="68"/>
      <c r="AE628" s="68"/>
      <c r="AF628" s="68"/>
      <c r="AG628" s="68"/>
      <c r="AH628" s="68"/>
      <c r="AI628" s="68"/>
    </row>
    <row r="629" spans="1:35" ht="12.75" customHeight="1" x14ac:dyDescent="0.2">
      <c r="A629" s="68"/>
      <c r="P629" s="68"/>
      <c r="Q629" s="68"/>
      <c r="R629" s="68"/>
      <c r="S629" s="68"/>
      <c r="T629" s="68"/>
      <c r="U629" s="68"/>
      <c r="V629" s="68"/>
      <c r="W629" s="68"/>
      <c r="X629" s="68"/>
      <c r="Y629" s="68"/>
      <c r="Z629" s="68"/>
      <c r="AA629" s="68"/>
      <c r="AB629" s="68"/>
      <c r="AC629" s="68"/>
      <c r="AD629" s="68"/>
      <c r="AE629" s="68"/>
      <c r="AF629" s="68"/>
      <c r="AG629" s="68"/>
      <c r="AH629" s="68"/>
      <c r="AI629" s="68"/>
    </row>
    <row r="630" spans="1:35" ht="12.75" customHeight="1" x14ac:dyDescent="0.2">
      <c r="A630" s="68"/>
      <c r="P630" s="68"/>
      <c r="Q630" s="68"/>
      <c r="R630" s="68"/>
      <c r="S630" s="68"/>
      <c r="T630" s="68"/>
      <c r="U630" s="68"/>
      <c r="V630" s="68"/>
      <c r="W630" s="68"/>
      <c r="X630" s="68"/>
      <c r="Y630" s="68"/>
      <c r="Z630" s="68"/>
      <c r="AA630" s="68"/>
      <c r="AB630" s="68"/>
      <c r="AC630" s="68"/>
      <c r="AD630" s="68"/>
      <c r="AE630" s="68"/>
      <c r="AF630" s="68"/>
      <c r="AG630" s="68"/>
      <c r="AH630" s="68"/>
      <c r="AI630" s="68"/>
    </row>
    <row r="631" spans="1:35" ht="12.75" customHeight="1" x14ac:dyDescent="0.2">
      <c r="A631" s="68"/>
      <c r="P631" s="68"/>
      <c r="Q631" s="68"/>
      <c r="R631" s="68"/>
      <c r="S631" s="68"/>
      <c r="T631" s="68"/>
      <c r="U631" s="68"/>
      <c r="V631" s="68"/>
      <c r="W631" s="68"/>
      <c r="X631" s="68"/>
      <c r="Y631" s="68"/>
      <c r="Z631" s="68"/>
      <c r="AA631" s="68"/>
      <c r="AB631" s="68"/>
      <c r="AC631" s="68"/>
      <c r="AD631" s="68"/>
      <c r="AE631" s="68"/>
      <c r="AF631" s="68"/>
      <c r="AG631" s="68"/>
      <c r="AH631" s="68"/>
      <c r="AI631" s="68"/>
    </row>
    <row r="632" spans="1:35" ht="12.75" customHeight="1" x14ac:dyDescent="0.2">
      <c r="A632" s="68"/>
      <c r="P632" s="68"/>
      <c r="Q632" s="68"/>
      <c r="R632" s="68"/>
      <c r="S632" s="68"/>
      <c r="T632" s="68"/>
      <c r="U632" s="68"/>
      <c r="V632" s="68"/>
      <c r="W632" s="68"/>
      <c r="X632" s="68"/>
      <c r="Y632" s="68"/>
      <c r="Z632" s="68"/>
      <c r="AA632" s="68"/>
      <c r="AB632" s="68"/>
      <c r="AC632" s="68"/>
      <c r="AD632" s="68"/>
      <c r="AE632" s="68"/>
      <c r="AF632" s="68"/>
      <c r="AG632" s="68"/>
      <c r="AH632" s="68"/>
      <c r="AI632" s="68"/>
    </row>
    <row r="633" spans="1:35" ht="12.75" customHeight="1" x14ac:dyDescent="0.2">
      <c r="A633" s="68"/>
      <c r="P633" s="68"/>
      <c r="Q633" s="68"/>
      <c r="R633" s="68"/>
      <c r="S633" s="68"/>
      <c r="T633" s="68"/>
      <c r="U633" s="68"/>
      <c r="V633" s="68"/>
      <c r="W633" s="68"/>
      <c r="X633" s="68"/>
      <c r="Y633" s="68"/>
      <c r="Z633" s="68"/>
      <c r="AA633" s="68"/>
      <c r="AB633" s="68"/>
      <c r="AC633" s="68"/>
      <c r="AD633" s="68"/>
      <c r="AE633" s="68"/>
      <c r="AF633" s="68"/>
      <c r="AG633" s="68"/>
      <c r="AH633" s="68"/>
      <c r="AI633" s="68"/>
    </row>
    <row r="634" spans="1:35" ht="12.75" customHeight="1" x14ac:dyDescent="0.2">
      <c r="A634" s="68"/>
      <c r="P634" s="68"/>
      <c r="Q634" s="68"/>
      <c r="R634" s="68"/>
      <c r="S634" s="68"/>
      <c r="T634" s="68"/>
      <c r="U634" s="68"/>
      <c r="V634" s="68"/>
      <c r="W634" s="68"/>
      <c r="X634" s="68"/>
      <c r="Y634" s="68"/>
      <c r="Z634" s="68"/>
      <c r="AA634" s="68"/>
      <c r="AB634" s="68"/>
      <c r="AC634" s="68"/>
      <c r="AD634" s="68"/>
      <c r="AE634" s="68"/>
      <c r="AF634" s="68"/>
      <c r="AG634" s="68"/>
      <c r="AH634" s="68"/>
      <c r="AI634" s="68"/>
    </row>
    <row r="635" spans="1:35" ht="12.75" customHeight="1" x14ac:dyDescent="0.2">
      <c r="A635" s="68"/>
      <c r="P635" s="68"/>
      <c r="Q635" s="68"/>
      <c r="R635" s="68"/>
      <c r="S635" s="68"/>
      <c r="T635" s="68"/>
      <c r="U635" s="68"/>
      <c r="V635" s="68"/>
      <c r="W635" s="68"/>
      <c r="X635" s="68"/>
      <c r="Y635" s="68"/>
      <c r="Z635" s="68"/>
      <c r="AA635" s="68"/>
      <c r="AB635" s="68"/>
      <c r="AC635" s="68"/>
      <c r="AD635" s="68"/>
      <c r="AE635" s="68"/>
      <c r="AF635" s="68"/>
      <c r="AG635" s="68"/>
      <c r="AH635" s="68"/>
      <c r="AI635" s="68"/>
    </row>
    <row r="636" spans="1:35" ht="12.75" customHeight="1" x14ac:dyDescent="0.2">
      <c r="A636" s="68"/>
      <c r="P636" s="68"/>
      <c r="Q636" s="68"/>
      <c r="R636" s="68"/>
      <c r="S636" s="68"/>
      <c r="T636" s="68"/>
      <c r="U636" s="68"/>
      <c r="V636" s="68"/>
      <c r="W636" s="68"/>
      <c r="X636" s="68"/>
      <c r="Y636" s="68"/>
      <c r="Z636" s="68"/>
      <c r="AA636" s="68"/>
      <c r="AB636" s="68"/>
      <c r="AC636" s="68"/>
      <c r="AD636" s="68"/>
      <c r="AE636" s="68"/>
      <c r="AF636" s="68"/>
      <c r="AG636" s="68"/>
      <c r="AH636" s="68"/>
      <c r="AI636" s="68"/>
    </row>
    <row r="637" spans="1:35" ht="12.75" customHeight="1" x14ac:dyDescent="0.2">
      <c r="A637" s="68"/>
      <c r="P637" s="68"/>
      <c r="Q637" s="68"/>
      <c r="R637" s="68"/>
      <c r="S637" s="68"/>
      <c r="T637" s="68"/>
      <c r="U637" s="68"/>
      <c r="V637" s="68"/>
      <c r="W637" s="68"/>
      <c r="X637" s="68"/>
      <c r="Y637" s="68"/>
      <c r="Z637" s="68"/>
      <c r="AA637" s="68"/>
      <c r="AB637" s="68"/>
      <c r="AC637" s="68"/>
      <c r="AD637" s="68"/>
      <c r="AE637" s="68"/>
      <c r="AF637" s="68"/>
      <c r="AG637" s="68"/>
      <c r="AH637" s="68"/>
      <c r="AI637" s="68"/>
    </row>
    <row r="638" spans="1:35" ht="12.75" customHeight="1" x14ac:dyDescent="0.2">
      <c r="A638" s="68"/>
      <c r="P638" s="68"/>
      <c r="Q638" s="68"/>
      <c r="R638" s="68"/>
      <c r="S638" s="68"/>
      <c r="T638" s="68"/>
      <c r="U638" s="68"/>
      <c r="V638" s="68"/>
      <c r="W638" s="68"/>
      <c r="X638" s="68"/>
      <c r="Y638" s="68"/>
      <c r="Z638" s="68"/>
      <c r="AA638" s="68"/>
      <c r="AB638" s="68"/>
      <c r="AC638" s="68"/>
      <c r="AD638" s="68"/>
      <c r="AE638" s="68"/>
      <c r="AF638" s="68"/>
      <c r="AG638" s="68"/>
      <c r="AH638" s="68"/>
      <c r="AI638" s="68"/>
    </row>
    <row r="639" spans="1:35" ht="12.75" customHeight="1" x14ac:dyDescent="0.2">
      <c r="A639" s="68"/>
      <c r="P639" s="68"/>
      <c r="Q639" s="68"/>
      <c r="R639" s="68"/>
      <c r="S639" s="68"/>
      <c r="T639" s="68"/>
      <c r="U639" s="68"/>
      <c r="V639" s="68"/>
      <c r="W639" s="68"/>
      <c r="X639" s="68"/>
      <c r="Y639" s="68"/>
      <c r="Z639" s="68"/>
      <c r="AA639" s="68"/>
      <c r="AB639" s="68"/>
      <c r="AC639" s="68"/>
      <c r="AD639" s="68"/>
      <c r="AE639" s="68"/>
      <c r="AF639" s="68"/>
      <c r="AG639" s="68"/>
      <c r="AH639" s="68"/>
      <c r="AI639" s="68"/>
    </row>
    <row r="640" spans="1:35" ht="12.75" customHeight="1" x14ac:dyDescent="0.2">
      <c r="A640" s="68"/>
      <c r="P640" s="68"/>
      <c r="Q640" s="68"/>
      <c r="R640" s="68"/>
      <c r="S640" s="68"/>
      <c r="T640" s="68"/>
      <c r="U640" s="68"/>
      <c r="V640" s="68"/>
      <c r="W640" s="68"/>
      <c r="X640" s="68"/>
      <c r="Y640" s="68"/>
      <c r="Z640" s="68"/>
      <c r="AA640" s="68"/>
      <c r="AB640" s="68"/>
      <c r="AC640" s="68"/>
      <c r="AD640" s="68"/>
      <c r="AE640" s="68"/>
      <c r="AF640" s="68"/>
      <c r="AG640" s="68"/>
      <c r="AH640" s="68"/>
      <c r="AI640" s="68"/>
    </row>
    <row r="641" spans="1:35" ht="12.75" customHeight="1" x14ac:dyDescent="0.2">
      <c r="A641" s="68"/>
      <c r="P641" s="68"/>
      <c r="Q641" s="68"/>
      <c r="R641" s="68"/>
      <c r="S641" s="68"/>
      <c r="T641" s="68"/>
      <c r="U641" s="68"/>
      <c r="V641" s="68"/>
      <c r="W641" s="68"/>
      <c r="X641" s="68"/>
      <c r="Y641" s="68"/>
      <c r="Z641" s="68"/>
      <c r="AA641" s="68"/>
      <c r="AB641" s="68"/>
      <c r="AC641" s="68"/>
      <c r="AD641" s="68"/>
      <c r="AE641" s="68"/>
      <c r="AF641" s="68"/>
      <c r="AG641" s="68"/>
      <c r="AH641" s="68"/>
      <c r="AI641" s="68"/>
    </row>
    <row r="642" spans="1:35" ht="12.75" customHeight="1" x14ac:dyDescent="0.2">
      <c r="A642" s="68"/>
      <c r="P642" s="68"/>
      <c r="Q642" s="68"/>
      <c r="R642" s="68"/>
      <c r="S642" s="68"/>
      <c r="T642" s="68"/>
      <c r="U642" s="68"/>
      <c r="V642" s="68"/>
      <c r="W642" s="68"/>
      <c r="X642" s="68"/>
      <c r="Y642" s="68"/>
      <c r="Z642" s="68"/>
      <c r="AA642" s="68"/>
      <c r="AB642" s="68"/>
      <c r="AC642" s="68"/>
      <c r="AD642" s="68"/>
      <c r="AE642" s="68"/>
      <c r="AF642" s="68"/>
      <c r="AG642" s="68"/>
      <c r="AH642" s="68"/>
      <c r="AI642" s="68"/>
    </row>
    <row r="643" spans="1:35" ht="12.75" customHeight="1" x14ac:dyDescent="0.2">
      <c r="A643" s="68"/>
      <c r="P643" s="68"/>
      <c r="Q643" s="68"/>
      <c r="R643" s="68"/>
      <c r="S643" s="68"/>
      <c r="T643" s="68"/>
      <c r="U643" s="68"/>
      <c r="V643" s="68"/>
      <c r="W643" s="68"/>
      <c r="X643" s="68"/>
      <c r="Y643" s="68"/>
      <c r="Z643" s="68"/>
      <c r="AA643" s="68"/>
      <c r="AB643" s="68"/>
      <c r="AC643" s="68"/>
      <c r="AD643" s="68"/>
      <c r="AE643" s="68"/>
      <c r="AF643" s="68"/>
      <c r="AG643" s="68"/>
      <c r="AH643" s="68"/>
      <c r="AI643" s="68"/>
    </row>
    <row r="644" spans="1:35" ht="12.75" customHeight="1" x14ac:dyDescent="0.2">
      <c r="A644" s="68"/>
      <c r="P644" s="68"/>
      <c r="Q644" s="68"/>
      <c r="R644" s="68"/>
      <c r="S644" s="68"/>
      <c r="T644" s="68"/>
      <c r="U644" s="68"/>
      <c r="V644" s="68"/>
      <c r="W644" s="68"/>
      <c r="X644" s="68"/>
      <c r="Y644" s="68"/>
      <c r="Z644" s="68"/>
      <c r="AA644" s="68"/>
      <c r="AB644" s="68"/>
      <c r="AC644" s="68"/>
      <c r="AD644" s="68"/>
      <c r="AE644" s="68"/>
      <c r="AF644" s="68"/>
      <c r="AG644" s="68"/>
      <c r="AH644" s="68"/>
      <c r="AI644" s="68"/>
    </row>
    <row r="645" spans="1:35" ht="12.75" customHeight="1" x14ac:dyDescent="0.2">
      <c r="A645" s="68"/>
      <c r="P645" s="68"/>
      <c r="Q645" s="68"/>
      <c r="R645" s="68"/>
      <c r="S645" s="68"/>
      <c r="T645" s="68"/>
      <c r="U645" s="68"/>
      <c r="V645" s="68"/>
      <c r="W645" s="68"/>
      <c r="X645" s="68"/>
      <c r="Y645" s="68"/>
      <c r="Z645" s="68"/>
      <c r="AA645" s="68"/>
      <c r="AB645" s="68"/>
      <c r="AC645" s="68"/>
      <c r="AD645" s="68"/>
      <c r="AE645" s="68"/>
      <c r="AF645" s="68"/>
      <c r="AG645" s="68"/>
      <c r="AH645" s="68"/>
      <c r="AI645" s="68"/>
    </row>
    <row r="646" spans="1:35" ht="12.75" customHeight="1" x14ac:dyDescent="0.2">
      <c r="A646" s="68"/>
      <c r="P646" s="68"/>
      <c r="Q646" s="68"/>
      <c r="R646" s="68"/>
      <c r="S646" s="68"/>
      <c r="T646" s="68"/>
      <c r="U646" s="68"/>
      <c r="V646" s="68"/>
      <c r="W646" s="68"/>
      <c r="X646" s="68"/>
      <c r="Y646" s="68"/>
      <c r="Z646" s="68"/>
      <c r="AA646" s="68"/>
      <c r="AB646" s="68"/>
      <c r="AC646" s="68"/>
      <c r="AD646" s="68"/>
      <c r="AE646" s="68"/>
      <c r="AF646" s="68"/>
      <c r="AG646" s="68"/>
      <c r="AH646" s="68"/>
      <c r="AI646" s="68"/>
    </row>
    <row r="647" spans="1:35" ht="12.75" customHeight="1" x14ac:dyDescent="0.2">
      <c r="A647" s="68"/>
      <c r="P647" s="68"/>
      <c r="Q647" s="68"/>
      <c r="R647" s="68"/>
      <c r="S647" s="68"/>
      <c r="T647" s="68"/>
      <c r="U647" s="68"/>
      <c r="V647" s="68"/>
      <c r="W647" s="68"/>
      <c r="X647" s="68"/>
      <c r="Y647" s="68"/>
      <c r="Z647" s="68"/>
      <c r="AA647" s="68"/>
      <c r="AB647" s="68"/>
      <c r="AC647" s="68"/>
      <c r="AD647" s="68"/>
      <c r="AE647" s="68"/>
      <c r="AF647" s="68"/>
      <c r="AG647" s="68"/>
      <c r="AH647" s="68"/>
      <c r="AI647" s="68"/>
    </row>
    <row r="648" spans="1:35" ht="12.75" customHeight="1" x14ac:dyDescent="0.2">
      <c r="A648" s="68"/>
      <c r="P648" s="68"/>
      <c r="Q648" s="68"/>
      <c r="R648" s="68"/>
      <c r="S648" s="68"/>
      <c r="T648" s="68"/>
      <c r="U648" s="68"/>
      <c r="V648" s="68"/>
      <c r="W648" s="68"/>
      <c r="X648" s="68"/>
      <c r="Y648" s="68"/>
      <c r="Z648" s="68"/>
      <c r="AA648" s="68"/>
      <c r="AB648" s="68"/>
      <c r="AC648" s="68"/>
      <c r="AD648" s="68"/>
      <c r="AE648" s="68"/>
      <c r="AF648" s="68"/>
      <c r="AG648" s="68"/>
      <c r="AH648" s="68"/>
      <c r="AI648" s="68"/>
    </row>
    <row r="649" spans="1:35" ht="12.75" customHeight="1" x14ac:dyDescent="0.2">
      <c r="A649" s="68"/>
      <c r="P649" s="68"/>
      <c r="Q649" s="68"/>
      <c r="R649" s="68"/>
      <c r="S649" s="68"/>
      <c r="T649" s="68"/>
      <c r="U649" s="68"/>
      <c r="V649" s="68"/>
      <c r="W649" s="68"/>
      <c r="X649" s="68"/>
      <c r="Y649" s="68"/>
      <c r="Z649" s="68"/>
      <c r="AA649" s="68"/>
      <c r="AB649" s="68"/>
      <c r="AC649" s="68"/>
      <c r="AD649" s="68"/>
      <c r="AE649" s="68"/>
      <c r="AF649" s="68"/>
      <c r="AG649" s="68"/>
      <c r="AH649" s="68"/>
      <c r="AI649" s="68"/>
    </row>
    <row r="650" spans="1:35" ht="12.75" customHeight="1" x14ac:dyDescent="0.2">
      <c r="A650" s="68"/>
      <c r="P650" s="68"/>
      <c r="Q650" s="68"/>
      <c r="R650" s="68"/>
      <c r="S650" s="68"/>
      <c r="T650" s="68"/>
      <c r="U650" s="68"/>
      <c r="V650" s="68"/>
      <c r="W650" s="68"/>
      <c r="X650" s="68"/>
      <c r="Y650" s="68"/>
      <c r="Z650" s="68"/>
      <c r="AA650" s="68"/>
      <c r="AB650" s="68"/>
      <c r="AC650" s="68"/>
      <c r="AD650" s="68"/>
      <c r="AE650" s="68"/>
      <c r="AF650" s="68"/>
      <c r="AG650" s="68"/>
      <c r="AH650" s="68"/>
      <c r="AI650" s="68"/>
    </row>
    <row r="651" spans="1:35" ht="12.75" customHeight="1" x14ac:dyDescent="0.2">
      <c r="A651" s="68"/>
      <c r="P651" s="68"/>
      <c r="Q651" s="68"/>
      <c r="R651" s="68"/>
      <c r="S651" s="68"/>
      <c r="T651" s="68"/>
      <c r="U651" s="68"/>
      <c r="V651" s="68"/>
      <c r="W651" s="68"/>
      <c r="X651" s="68"/>
      <c r="Y651" s="68"/>
      <c r="Z651" s="68"/>
      <c r="AA651" s="68"/>
      <c r="AB651" s="68"/>
      <c r="AC651" s="68"/>
      <c r="AD651" s="68"/>
      <c r="AE651" s="68"/>
      <c r="AF651" s="68"/>
      <c r="AG651" s="68"/>
      <c r="AH651" s="68"/>
      <c r="AI651" s="68"/>
    </row>
    <row r="652" spans="1:35" ht="12.75" customHeight="1" x14ac:dyDescent="0.2">
      <c r="A652" s="68"/>
      <c r="P652" s="68"/>
      <c r="Q652" s="68"/>
      <c r="R652" s="68"/>
      <c r="S652" s="68"/>
      <c r="T652" s="68"/>
      <c r="U652" s="68"/>
      <c r="V652" s="68"/>
      <c r="W652" s="68"/>
      <c r="X652" s="68"/>
      <c r="Y652" s="68"/>
      <c r="Z652" s="68"/>
      <c r="AA652" s="68"/>
      <c r="AB652" s="68"/>
      <c r="AC652" s="68"/>
      <c r="AD652" s="68"/>
      <c r="AE652" s="68"/>
      <c r="AF652" s="68"/>
      <c r="AG652" s="68"/>
      <c r="AH652" s="68"/>
      <c r="AI652" s="68"/>
    </row>
    <row r="653" spans="1:35" ht="12.75" customHeight="1" x14ac:dyDescent="0.2">
      <c r="A653" s="68"/>
      <c r="P653" s="68"/>
      <c r="Q653" s="68"/>
      <c r="R653" s="68"/>
      <c r="S653" s="68"/>
      <c r="T653" s="68"/>
      <c r="U653" s="68"/>
      <c r="V653" s="68"/>
      <c r="W653" s="68"/>
      <c r="X653" s="68"/>
      <c r="Y653" s="68"/>
      <c r="Z653" s="68"/>
      <c r="AA653" s="68"/>
      <c r="AB653" s="68"/>
      <c r="AC653" s="68"/>
      <c r="AD653" s="68"/>
      <c r="AE653" s="68"/>
      <c r="AF653" s="68"/>
      <c r="AG653" s="68"/>
      <c r="AH653" s="68"/>
      <c r="AI653" s="68"/>
    </row>
    <row r="654" spans="1:35" ht="12.75" customHeight="1" x14ac:dyDescent="0.2">
      <c r="A654" s="68"/>
      <c r="P654" s="68"/>
      <c r="Q654" s="68"/>
      <c r="R654" s="68"/>
      <c r="S654" s="68"/>
      <c r="T654" s="68"/>
      <c r="U654" s="68"/>
      <c r="V654" s="68"/>
      <c r="W654" s="68"/>
      <c r="X654" s="68"/>
      <c r="Y654" s="68"/>
      <c r="Z654" s="68"/>
      <c r="AA654" s="68"/>
      <c r="AB654" s="68"/>
      <c r="AC654" s="68"/>
      <c r="AD654" s="68"/>
      <c r="AE654" s="68"/>
      <c r="AF654" s="68"/>
      <c r="AG654" s="68"/>
      <c r="AH654" s="68"/>
      <c r="AI654" s="68"/>
    </row>
    <row r="655" spans="1:35" ht="12.75" customHeight="1" x14ac:dyDescent="0.2">
      <c r="A655" s="68"/>
      <c r="P655" s="68"/>
      <c r="Q655" s="68"/>
      <c r="R655" s="68"/>
      <c r="S655" s="68"/>
      <c r="T655" s="68"/>
      <c r="U655" s="68"/>
      <c r="V655" s="68"/>
      <c r="W655" s="68"/>
      <c r="X655" s="68"/>
      <c r="Y655" s="68"/>
      <c r="Z655" s="68"/>
      <c r="AA655" s="68"/>
      <c r="AB655" s="68"/>
      <c r="AC655" s="68"/>
      <c r="AD655" s="68"/>
      <c r="AE655" s="68"/>
      <c r="AF655" s="68"/>
      <c r="AG655" s="68"/>
      <c r="AH655" s="68"/>
      <c r="AI655" s="68"/>
    </row>
    <row r="656" spans="1:35" ht="12.75" customHeight="1" x14ac:dyDescent="0.2">
      <c r="A656" s="68"/>
      <c r="P656" s="68"/>
      <c r="Q656" s="68"/>
      <c r="R656" s="68"/>
      <c r="S656" s="68"/>
      <c r="T656" s="68"/>
      <c r="U656" s="68"/>
      <c r="V656" s="68"/>
      <c r="W656" s="68"/>
      <c r="X656" s="68"/>
      <c r="Y656" s="68"/>
      <c r="Z656" s="68"/>
      <c r="AA656" s="68"/>
      <c r="AB656" s="68"/>
      <c r="AC656" s="68"/>
      <c r="AD656" s="68"/>
      <c r="AE656" s="68"/>
      <c r="AF656" s="68"/>
      <c r="AG656" s="68"/>
      <c r="AH656" s="68"/>
      <c r="AI656" s="68"/>
    </row>
    <row r="657" spans="1:35" ht="12.75" customHeight="1" x14ac:dyDescent="0.2">
      <c r="A657" s="68"/>
      <c r="P657" s="68"/>
      <c r="Q657" s="68"/>
      <c r="R657" s="68"/>
      <c r="S657" s="68"/>
      <c r="T657" s="68"/>
      <c r="U657" s="68"/>
      <c r="V657" s="68"/>
      <c r="W657" s="68"/>
      <c r="X657" s="68"/>
      <c r="Y657" s="68"/>
      <c r="Z657" s="68"/>
      <c r="AA657" s="68"/>
      <c r="AB657" s="68"/>
      <c r="AC657" s="68"/>
      <c r="AD657" s="68"/>
      <c r="AE657" s="68"/>
      <c r="AF657" s="68"/>
      <c r="AG657" s="68"/>
      <c r="AH657" s="68"/>
      <c r="AI657" s="68"/>
    </row>
    <row r="658" spans="1:35" ht="12.75" customHeight="1" x14ac:dyDescent="0.2">
      <c r="A658" s="68"/>
      <c r="P658" s="68"/>
      <c r="Q658" s="68"/>
      <c r="R658" s="68"/>
      <c r="S658" s="68"/>
      <c r="T658" s="68"/>
      <c r="U658" s="68"/>
      <c r="V658" s="68"/>
      <c r="W658" s="68"/>
      <c r="X658" s="68"/>
      <c r="Y658" s="68"/>
      <c r="Z658" s="68"/>
      <c r="AA658" s="68"/>
      <c r="AB658" s="68"/>
      <c r="AC658" s="68"/>
      <c r="AD658" s="68"/>
      <c r="AE658" s="68"/>
      <c r="AF658" s="68"/>
      <c r="AG658" s="68"/>
      <c r="AH658" s="68"/>
      <c r="AI658" s="68"/>
    </row>
    <row r="659" spans="1:35" ht="12.75" customHeight="1" x14ac:dyDescent="0.2">
      <c r="A659" s="68"/>
      <c r="P659" s="68"/>
      <c r="Q659" s="68"/>
      <c r="R659" s="68"/>
      <c r="S659" s="68"/>
      <c r="T659" s="68"/>
      <c r="U659" s="68"/>
      <c r="V659" s="68"/>
      <c r="W659" s="68"/>
      <c r="X659" s="68"/>
      <c r="Y659" s="68"/>
      <c r="Z659" s="68"/>
      <c r="AA659" s="68"/>
      <c r="AB659" s="68"/>
      <c r="AC659" s="68"/>
      <c r="AD659" s="68"/>
      <c r="AE659" s="68"/>
      <c r="AF659" s="68"/>
      <c r="AG659" s="68"/>
      <c r="AH659" s="68"/>
      <c r="AI659" s="68"/>
    </row>
    <row r="660" spans="1:35" ht="12.75" customHeight="1" x14ac:dyDescent="0.2">
      <c r="A660" s="68"/>
      <c r="P660" s="68"/>
      <c r="Q660" s="68"/>
      <c r="R660" s="68"/>
      <c r="S660" s="68"/>
      <c r="T660" s="68"/>
      <c r="U660" s="68"/>
      <c r="V660" s="68"/>
      <c r="W660" s="68"/>
      <c r="X660" s="68"/>
      <c r="Y660" s="68"/>
      <c r="Z660" s="68"/>
      <c r="AA660" s="68"/>
      <c r="AB660" s="68"/>
      <c r="AC660" s="68"/>
      <c r="AD660" s="68"/>
      <c r="AE660" s="68"/>
      <c r="AF660" s="68"/>
      <c r="AG660" s="68"/>
      <c r="AH660" s="68"/>
      <c r="AI660" s="68"/>
    </row>
    <row r="661" spans="1:35" ht="12.75" customHeight="1" x14ac:dyDescent="0.2">
      <c r="A661" s="68"/>
      <c r="P661" s="68"/>
      <c r="Q661" s="68"/>
      <c r="R661" s="68"/>
      <c r="S661" s="68"/>
      <c r="T661" s="68"/>
      <c r="U661" s="68"/>
      <c r="V661" s="68"/>
      <c r="W661" s="68"/>
      <c r="X661" s="68"/>
      <c r="Y661" s="68"/>
      <c r="Z661" s="68"/>
      <c r="AA661" s="68"/>
      <c r="AB661" s="68"/>
      <c r="AC661" s="68"/>
      <c r="AD661" s="68"/>
      <c r="AE661" s="68"/>
      <c r="AF661" s="68"/>
      <c r="AG661" s="68"/>
      <c r="AH661" s="68"/>
      <c r="AI661" s="68"/>
    </row>
    <row r="662" spans="1:35" ht="12.75" customHeight="1" x14ac:dyDescent="0.2">
      <c r="A662" s="68"/>
      <c r="P662" s="68"/>
      <c r="Q662" s="68"/>
      <c r="R662" s="68"/>
      <c r="S662" s="68"/>
      <c r="T662" s="68"/>
      <c r="U662" s="68"/>
      <c r="V662" s="68"/>
      <c r="W662" s="68"/>
      <c r="X662" s="68"/>
      <c r="Y662" s="68"/>
      <c r="Z662" s="68"/>
      <c r="AA662" s="68"/>
      <c r="AB662" s="68"/>
      <c r="AC662" s="68"/>
      <c r="AD662" s="68"/>
      <c r="AE662" s="68"/>
      <c r="AF662" s="68"/>
      <c r="AG662" s="68"/>
      <c r="AH662" s="68"/>
      <c r="AI662" s="68"/>
    </row>
    <row r="663" spans="1:35" ht="12.75" customHeight="1" x14ac:dyDescent="0.2">
      <c r="A663" s="68"/>
      <c r="P663" s="68"/>
      <c r="Q663" s="68"/>
      <c r="R663" s="68"/>
      <c r="S663" s="68"/>
      <c r="T663" s="68"/>
      <c r="U663" s="68"/>
      <c r="V663" s="68"/>
      <c r="W663" s="68"/>
      <c r="X663" s="68"/>
      <c r="Y663" s="68"/>
      <c r="Z663" s="68"/>
      <c r="AA663" s="68"/>
      <c r="AB663" s="68"/>
      <c r="AC663" s="68"/>
      <c r="AD663" s="68"/>
      <c r="AE663" s="68"/>
      <c r="AF663" s="68"/>
      <c r="AG663" s="68"/>
      <c r="AH663" s="68"/>
      <c r="AI663" s="68"/>
    </row>
    <row r="664" spans="1:35" ht="12.75" customHeight="1" x14ac:dyDescent="0.2">
      <c r="A664" s="68"/>
      <c r="P664" s="68"/>
      <c r="Q664" s="68"/>
      <c r="R664" s="68"/>
      <c r="S664" s="68"/>
      <c r="T664" s="68"/>
      <c r="U664" s="68"/>
      <c r="V664" s="68"/>
      <c r="W664" s="68"/>
      <c r="X664" s="68"/>
      <c r="Y664" s="68"/>
      <c r="Z664" s="68"/>
      <c r="AA664" s="68"/>
      <c r="AB664" s="68"/>
      <c r="AC664" s="68"/>
      <c r="AD664" s="68"/>
      <c r="AE664" s="68"/>
      <c r="AF664" s="68"/>
      <c r="AG664" s="68"/>
      <c r="AH664" s="68"/>
      <c r="AI664" s="68"/>
    </row>
    <row r="665" spans="1:35" ht="12.75" customHeight="1" x14ac:dyDescent="0.2">
      <c r="A665" s="68"/>
      <c r="P665" s="68"/>
      <c r="Q665" s="68"/>
      <c r="R665" s="68"/>
      <c r="S665" s="68"/>
      <c r="T665" s="68"/>
      <c r="U665" s="68"/>
      <c r="V665" s="68"/>
      <c r="W665" s="68"/>
      <c r="X665" s="68"/>
      <c r="Y665" s="68"/>
      <c r="Z665" s="68"/>
      <c r="AA665" s="68"/>
      <c r="AB665" s="68"/>
      <c r="AC665" s="68"/>
      <c r="AD665" s="68"/>
      <c r="AE665" s="68"/>
      <c r="AF665" s="68"/>
      <c r="AG665" s="68"/>
      <c r="AH665" s="68"/>
      <c r="AI665" s="68"/>
    </row>
    <row r="666" spans="1:35" ht="12.75" customHeight="1" x14ac:dyDescent="0.2">
      <c r="A666" s="68"/>
      <c r="P666" s="68"/>
      <c r="Q666" s="68"/>
      <c r="R666" s="68"/>
      <c r="S666" s="68"/>
      <c r="T666" s="68"/>
      <c r="U666" s="68"/>
      <c r="V666" s="68"/>
      <c r="W666" s="68"/>
      <c r="X666" s="68"/>
      <c r="Y666" s="68"/>
      <c r="Z666" s="68"/>
      <c r="AA666" s="68"/>
      <c r="AB666" s="68"/>
      <c r="AC666" s="68"/>
      <c r="AD666" s="68"/>
      <c r="AE666" s="68"/>
      <c r="AF666" s="68"/>
      <c r="AG666" s="68"/>
      <c r="AH666" s="68"/>
      <c r="AI666" s="68"/>
    </row>
    <row r="667" spans="1:35" ht="12.75" customHeight="1" x14ac:dyDescent="0.2">
      <c r="A667" s="68"/>
      <c r="P667" s="68"/>
      <c r="Q667" s="68"/>
      <c r="R667" s="68"/>
      <c r="S667" s="68"/>
      <c r="T667" s="68"/>
      <c r="U667" s="68"/>
      <c r="V667" s="68"/>
      <c r="W667" s="68"/>
      <c r="X667" s="68"/>
      <c r="Y667" s="68"/>
      <c r="Z667" s="68"/>
      <c r="AA667" s="68"/>
      <c r="AB667" s="68"/>
      <c r="AC667" s="68"/>
      <c r="AD667" s="68"/>
      <c r="AE667" s="68"/>
      <c r="AF667" s="68"/>
      <c r="AG667" s="68"/>
      <c r="AH667" s="68"/>
      <c r="AI667" s="68"/>
    </row>
    <row r="668" spans="1:35" ht="12.75" customHeight="1" x14ac:dyDescent="0.2">
      <c r="A668" s="68"/>
      <c r="P668" s="68"/>
      <c r="Q668" s="68"/>
      <c r="R668" s="68"/>
      <c r="S668" s="68"/>
      <c r="T668" s="68"/>
      <c r="U668" s="68"/>
      <c r="V668" s="68"/>
      <c r="W668" s="68"/>
      <c r="X668" s="68"/>
      <c r="Y668" s="68"/>
      <c r="Z668" s="68"/>
      <c r="AA668" s="68"/>
      <c r="AB668" s="68"/>
      <c r="AC668" s="68"/>
      <c r="AD668" s="68"/>
      <c r="AE668" s="68"/>
      <c r="AF668" s="68"/>
      <c r="AG668" s="68"/>
      <c r="AH668" s="68"/>
      <c r="AI668" s="68"/>
    </row>
    <row r="669" spans="1:35" ht="12.75" customHeight="1" x14ac:dyDescent="0.2">
      <c r="A669" s="68"/>
      <c r="P669" s="68"/>
      <c r="Q669" s="68"/>
      <c r="R669" s="68"/>
      <c r="S669" s="68"/>
      <c r="T669" s="68"/>
      <c r="U669" s="68"/>
      <c r="V669" s="68"/>
      <c r="W669" s="68"/>
      <c r="X669" s="68"/>
      <c r="Y669" s="68"/>
      <c r="Z669" s="68"/>
      <c r="AA669" s="68"/>
      <c r="AB669" s="68"/>
      <c r="AC669" s="68"/>
      <c r="AD669" s="68"/>
      <c r="AE669" s="68"/>
      <c r="AF669" s="68"/>
      <c r="AG669" s="68"/>
      <c r="AH669" s="68"/>
      <c r="AI669" s="68"/>
    </row>
    <row r="670" spans="1:35" ht="12.75" customHeight="1" x14ac:dyDescent="0.2">
      <c r="A670" s="68"/>
      <c r="P670" s="68"/>
      <c r="Q670" s="68"/>
      <c r="R670" s="68"/>
      <c r="S670" s="68"/>
      <c r="T670" s="68"/>
      <c r="U670" s="68"/>
      <c r="V670" s="68"/>
      <c r="W670" s="68"/>
      <c r="X670" s="68"/>
      <c r="Y670" s="68"/>
      <c r="Z670" s="68"/>
      <c r="AA670" s="68"/>
      <c r="AB670" s="68"/>
      <c r="AC670" s="68"/>
      <c r="AD670" s="68"/>
      <c r="AE670" s="68"/>
      <c r="AF670" s="68"/>
      <c r="AG670" s="68"/>
      <c r="AH670" s="68"/>
      <c r="AI670" s="68"/>
    </row>
    <row r="671" spans="1:35" ht="12.75" customHeight="1" x14ac:dyDescent="0.2">
      <c r="A671" s="68"/>
      <c r="P671" s="68"/>
      <c r="Q671" s="68"/>
      <c r="R671" s="68"/>
      <c r="S671" s="68"/>
      <c r="T671" s="68"/>
      <c r="U671" s="68"/>
      <c r="V671" s="68"/>
      <c r="W671" s="68"/>
      <c r="X671" s="68"/>
      <c r="Y671" s="68"/>
      <c r="Z671" s="68"/>
      <c r="AA671" s="68"/>
      <c r="AB671" s="68"/>
      <c r="AC671" s="68"/>
      <c r="AD671" s="68"/>
      <c r="AE671" s="68"/>
      <c r="AF671" s="68"/>
      <c r="AG671" s="68"/>
      <c r="AH671" s="68"/>
      <c r="AI671" s="68"/>
    </row>
    <row r="672" spans="1:35" ht="12.75" customHeight="1" x14ac:dyDescent="0.2">
      <c r="A672" s="68"/>
      <c r="P672" s="68"/>
      <c r="Q672" s="68"/>
      <c r="R672" s="68"/>
      <c r="S672" s="68"/>
      <c r="T672" s="68"/>
      <c r="U672" s="68"/>
      <c r="V672" s="68"/>
      <c r="W672" s="68"/>
      <c r="X672" s="68"/>
      <c r="Y672" s="68"/>
      <c r="Z672" s="68"/>
      <c r="AA672" s="68"/>
      <c r="AB672" s="68"/>
      <c r="AC672" s="68"/>
      <c r="AD672" s="68"/>
      <c r="AE672" s="68"/>
      <c r="AF672" s="68"/>
      <c r="AG672" s="68"/>
      <c r="AH672" s="68"/>
      <c r="AI672" s="68"/>
    </row>
    <row r="673" spans="1:35" ht="12.75" customHeight="1" x14ac:dyDescent="0.2">
      <c r="A673" s="68"/>
      <c r="P673" s="68"/>
      <c r="Q673" s="68"/>
      <c r="R673" s="68"/>
      <c r="S673" s="68"/>
      <c r="T673" s="68"/>
      <c r="U673" s="68"/>
      <c r="V673" s="68"/>
      <c r="W673" s="68"/>
      <c r="X673" s="68"/>
      <c r="Y673" s="68"/>
      <c r="Z673" s="68"/>
      <c r="AA673" s="68"/>
      <c r="AB673" s="68"/>
      <c r="AC673" s="68"/>
      <c r="AD673" s="68"/>
      <c r="AE673" s="68"/>
      <c r="AF673" s="68"/>
      <c r="AG673" s="68"/>
      <c r="AH673" s="68"/>
      <c r="AI673" s="68"/>
    </row>
    <row r="674" spans="1:35" ht="12.75" customHeight="1" x14ac:dyDescent="0.2">
      <c r="A674" s="68"/>
      <c r="P674" s="68"/>
      <c r="Q674" s="68"/>
      <c r="R674" s="68"/>
      <c r="S674" s="68"/>
      <c r="T674" s="68"/>
      <c r="U674" s="68"/>
      <c r="V674" s="68"/>
      <c r="W674" s="68"/>
      <c r="X674" s="68"/>
      <c r="Y674" s="68"/>
      <c r="Z674" s="68"/>
      <c r="AA674" s="68"/>
      <c r="AB674" s="68"/>
      <c r="AC674" s="68"/>
      <c r="AD674" s="68"/>
      <c r="AE674" s="68"/>
      <c r="AF674" s="68"/>
      <c r="AG674" s="68"/>
      <c r="AH674" s="68"/>
      <c r="AI674" s="68"/>
    </row>
    <row r="675" spans="1:35" ht="12.75" customHeight="1" x14ac:dyDescent="0.2">
      <c r="A675" s="68"/>
      <c r="P675" s="68"/>
      <c r="Q675" s="68"/>
      <c r="R675" s="68"/>
      <c r="S675" s="68"/>
      <c r="T675" s="68"/>
      <c r="U675" s="68"/>
      <c r="V675" s="68"/>
      <c r="W675" s="68"/>
      <c r="X675" s="68"/>
      <c r="Y675" s="68"/>
      <c r="Z675" s="68"/>
      <c r="AA675" s="68"/>
      <c r="AB675" s="68"/>
      <c r="AC675" s="68"/>
      <c r="AD675" s="68"/>
      <c r="AE675" s="68"/>
      <c r="AF675" s="68"/>
      <c r="AG675" s="68"/>
      <c r="AH675" s="68"/>
      <c r="AI675" s="68"/>
    </row>
    <row r="676" spans="1:35" ht="12.75" customHeight="1" x14ac:dyDescent="0.2">
      <c r="A676" s="68"/>
      <c r="P676" s="68"/>
      <c r="Q676" s="68"/>
      <c r="R676" s="68"/>
      <c r="S676" s="68"/>
      <c r="T676" s="68"/>
      <c r="U676" s="68"/>
      <c r="V676" s="68"/>
      <c r="W676" s="68"/>
      <c r="X676" s="68"/>
      <c r="Y676" s="68"/>
      <c r="Z676" s="68"/>
      <c r="AA676" s="68"/>
      <c r="AB676" s="68"/>
      <c r="AC676" s="68"/>
      <c r="AD676" s="68"/>
      <c r="AE676" s="68"/>
      <c r="AF676" s="68"/>
      <c r="AG676" s="68"/>
      <c r="AH676" s="68"/>
      <c r="AI676" s="68"/>
    </row>
    <row r="677" spans="1:35" ht="12.75" customHeight="1" x14ac:dyDescent="0.2">
      <c r="A677" s="68"/>
      <c r="P677" s="68"/>
      <c r="Q677" s="68"/>
      <c r="R677" s="68"/>
      <c r="S677" s="68"/>
      <c r="T677" s="68"/>
      <c r="U677" s="68"/>
      <c r="V677" s="68"/>
      <c r="W677" s="68"/>
      <c r="X677" s="68"/>
      <c r="Y677" s="68"/>
      <c r="Z677" s="68"/>
      <c r="AA677" s="68"/>
      <c r="AB677" s="68"/>
      <c r="AC677" s="68"/>
      <c r="AD677" s="68"/>
      <c r="AE677" s="68"/>
      <c r="AF677" s="68"/>
      <c r="AG677" s="68"/>
      <c r="AH677" s="68"/>
      <c r="AI677" s="68"/>
    </row>
    <row r="678" spans="1:35" ht="12.75" customHeight="1" x14ac:dyDescent="0.2">
      <c r="A678" s="68"/>
      <c r="P678" s="68"/>
      <c r="Q678" s="68"/>
      <c r="R678" s="68"/>
      <c r="S678" s="68"/>
      <c r="T678" s="68"/>
      <c r="U678" s="68"/>
      <c r="V678" s="68"/>
      <c r="W678" s="68"/>
      <c r="X678" s="68"/>
      <c r="Y678" s="68"/>
      <c r="Z678" s="68"/>
      <c r="AA678" s="68"/>
      <c r="AB678" s="68"/>
      <c r="AC678" s="68"/>
      <c r="AD678" s="68"/>
      <c r="AE678" s="68"/>
      <c r="AF678" s="68"/>
      <c r="AG678" s="68"/>
      <c r="AH678" s="68"/>
      <c r="AI678" s="68"/>
    </row>
    <row r="679" spans="1:35" ht="12.75" customHeight="1" x14ac:dyDescent="0.2">
      <c r="A679" s="68"/>
      <c r="P679" s="68"/>
      <c r="Q679" s="68"/>
      <c r="R679" s="68"/>
      <c r="S679" s="68"/>
      <c r="T679" s="68"/>
      <c r="U679" s="68"/>
      <c r="V679" s="68"/>
      <c r="W679" s="68"/>
      <c r="X679" s="68"/>
      <c r="Y679" s="68"/>
      <c r="Z679" s="68"/>
      <c r="AA679" s="68"/>
      <c r="AB679" s="68"/>
      <c r="AC679" s="68"/>
      <c r="AD679" s="68"/>
      <c r="AE679" s="68"/>
      <c r="AF679" s="68"/>
      <c r="AG679" s="68"/>
      <c r="AH679" s="68"/>
      <c r="AI679" s="68"/>
    </row>
    <row r="680" spans="1:35" ht="12.75" customHeight="1" x14ac:dyDescent="0.2">
      <c r="A680" s="68"/>
      <c r="P680" s="68"/>
      <c r="Q680" s="68"/>
      <c r="R680" s="68"/>
      <c r="S680" s="68"/>
      <c r="T680" s="68"/>
      <c r="U680" s="68"/>
      <c r="V680" s="68"/>
      <c r="W680" s="68"/>
      <c r="X680" s="68"/>
      <c r="Y680" s="68"/>
      <c r="Z680" s="68"/>
      <c r="AA680" s="68"/>
      <c r="AB680" s="68"/>
      <c r="AC680" s="68"/>
      <c r="AD680" s="68"/>
      <c r="AE680" s="68"/>
      <c r="AF680" s="68"/>
      <c r="AG680" s="68"/>
      <c r="AH680" s="68"/>
      <c r="AI680" s="68"/>
    </row>
    <row r="681" spans="1:35" ht="12.75" customHeight="1" x14ac:dyDescent="0.2">
      <c r="A681" s="68"/>
      <c r="P681" s="68"/>
      <c r="Q681" s="68"/>
      <c r="R681" s="68"/>
      <c r="S681" s="68"/>
      <c r="T681" s="68"/>
      <c r="U681" s="68"/>
      <c r="V681" s="68"/>
      <c r="W681" s="68"/>
      <c r="X681" s="68"/>
      <c r="Y681" s="68"/>
      <c r="Z681" s="68"/>
      <c r="AA681" s="68"/>
      <c r="AB681" s="68"/>
      <c r="AC681" s="68"/>
      <c r="AD681" s="68"/>
      <c r="AE681" s="68"/>
      <c r="AF681" s="68"/>
      <c r="AG681" s="68"/>
      <c r="AH681" s="68"/>
      <c r="AI681" s="68"/>
    </row>
    <row r="682" spans="1:35" ht="12.75" customHeight="1" x14ac:dyDescent="0.2">
      <c r="A682" s="68"/>
      <c r="P682" s="68"/>
      <c r="Q682" s="68"/>
      <c r="R682" s="68"/>
      <c r="S682" s="68"/>
      <c r="T682" s="68"/>
      <c r="U682" s="68"/>
      <c r="V682" s="68"/>
      <c r="W682" s="68"/>
      <c r="X682" s="68"/>
      <c r="Y682" s="68"/>
      <c r="Z682" s="68"/>
      <c r="AA682" s="68"/>
      <c r="AB682" s="68"/>
      <c r="AC682" s="68"/>
      <c r="AD682" s="68"/>
      <c r="AE682" s="68"/>
      <c r="AF682" s="68"/>
      <c r="AG682" s="68"/>
      <c r="AH682" s="68"/>
      <c r="AI682" s="68"/>
    </row>
    <row r="683" spans="1:35" ht="12.75" customHeight="1" x14ac:dyDescent="0.2">
      <c r="A683" s="68"/>
      <c r="P683" s="68"/>
      <c r="Q683" s="68"/>
      <c r="R683" s="68"/>
      <c r="S683" s="68"/>
      <c r="T683" s="68"/>
      <c r="U683" s="68"/>
      <c r="V683" s="68"/>
      <c r="W683" s="68"/>
      <c r="X683" s="68"/>
      <c r="Y683" s="68"/>
      <c r="Z683" s="68"/>
      <c r="AA683" s="68"/>
      <c r="AB683" s="68"/>
      <c r="AC683" s="68"/>
      <c r="AD683" s="68"/>
      <c r="AE683" s="68"/>
      <c r="AF683" s="68"/>
      <c r="AG683" s="68"/>
      <c r="AH683" s="68"/>
      <c r="AI683" s="68"/>
    </row>
    <row r="684" spans="1:35" ht="12.75" customHeight="1" x14ac:dyDescent="0.2">
      <c r="A684" s="68"/>
      <c r="P684" s="68"/>
      <c r="Q684" s="68"/>
      <c r="R684" s="68"/>
      <c r="S684" s="68"/>
      <c r="T684" s="68"/>
      <c r="U684" s="68"/>
      <c r="V684" s="68"/>
      <c r="W684" s="68"/>
      <c r="X684" s="68"/>
      <c r="Y684" s="68"/>
      <c r="Z684" s="68"/>
      <c r="AA684" s="68"/>
      <c r="AB684" s="68"/>
      <c r="AC684" s="68"/>
      <c r="AD684" s="68"/>
      <c r="AE684" s="68"/>
      <c r="AF684" s="68"/>
      <c r="AG684" s="68"/>
      <c r="AH684" s="68"/>
      <c r="AI684" s="68"/>
    </row>
    <row r="685" spans="1:35" ht="12.75" customHeight="1" x14ac:dyDescent="0.2">
      <c r="A685" s="68"/>
      <c r="P685" s="68"/>
      <c r="Q685" s="68"/>
      <c r="R685" s="68"/>
      <c r="S685" s="68"/>
      <c r="T685" s="68"/>
      <c r="U685" s="68"/>
      <c r="V685" s="68"/>
      <c r="W685" s="68"/>
      <c r="X685" s="68"/>
      <c r="Y685" s="68"/>
      <c r="Z685" s="68"/>
      <c r="AA685" s="68"/>
      <c r="AB685" s="68"/>
      <c r="AC685" s="68"/>
      <c r="AD685" s="68"/>
      <c r="AE685" s="68"/>
      <c r="AF685" s="68"/>
      <c r="AG685" s="68"/>
      <c r="AH685" s="68"/>
      <c r="AI685" s="68"/>
    </row>
    <row r="686" spans="1:35" ht="12.75" customHeight="1" x14ac:dyDescent="0.2">
      <c r="A686" s="68"/>
      <c r="P686" s="68"/>
      <c r="Q686" s="68"/>
      <c r="R686" s="68"/>
      <c r="S686" s="68"/>
      <c r="T686" s="68"/>
      <c r="U686" s="68"/>
      <c r="V686" s="68"/>
      <c r="W686" s="68"/>
      <c r="X686" s="68"/>
      <c r="Y686" s="68"/>
      <c r="Z686" s="68"/>
      <c r="AA686" s="68"/>
      <c r="AB686" s="68"/>
      <c r="AC686" s="68"/>
      <c r="AD686" s="68"/>
      <c r="AE686" s="68"/>
      <c r="AF686" s="68"/>
      <c r="AG686" s="68"/>
      <c r="AH686" s="68"/>
      <c r="AI686" s="68"/>
    </row>
    <row r="687" spans="1:35" ht="12.75" customHeight="1" x14ac:dyDescent="0.2">
      <c r="A687" s="68"/>
      <c r="P687" s="68"/>
      <c r="Q687" s="68"/>
      <c r="R687" s="68"/>
      <c r="S687" s="68"/>
      <c r="T687" s="68"/>
      <c r="U687" s="68"/>
      <c r="V687" s="68"/>
      <c r="W687" s="68"/>
      <c r="X687" s="68"/>
      <c r="Y687" s="68"/>
      <c r="Z687" s="68"/>
      <c r="AA687" s="68"/>
      <c r="AB687" s="68"/>
      <c r="AC687" s="68"/>
      <c r="AD687" s="68"/>
      <c r="AE687" s="68"/>
      <c r="AF687" s="68"/>
      <c r="AG687" s="68"/>
      <c r="AH687" s="68"/>
      <c r="AI687" s="68"/>
    </row>
    <row r="688" spans="1:35" ht="12.75" customHeight="1" x14ac:dyDescent="0.2">
      <c r="A688" s="68"/>
      <c r="P688" s="68"/>
      <c r="Q688" s="68"/>
      <c r="R688" s="68"/>
      <c r="S688" s="68"/>
      <c r="T688" s="68"/>
      <c r="U688" s="68"/>
      <c r="V688" s="68"/>
      <c r="W688" s="68"/>
      <c r="X688" s="68"/>
      <c r="Y688" s="68"/>
      <c r="Z688" s="68"/>
      <c r="AA688" s="68"/>
      <c r="AB688" s="68"/>
      <c r="AC688" s="68"/>
      <c r="AD688" s="68"/>
      <c r="AE688" s="68"/>
      <c r="AF688" s="68"/>
      <c r="AG688" s="68"/>
      <c r="AH688" s="68"/>
      <c r="AI688" s="68"/>
    </row>
    <row r="689" spans="1:35" ht="12.75" customHeight="1" x14ac:dyDescent="0.2">
      <c r="A689" s="68"/>
      <c r="P689" s="68"/>
      <c r="Q689" s="68"/>
      <c r="R689" s="68"/>
      <c r="S689" s="68"/>
      <c r="T689" s="68"/>
      <c r="U689" s="68"/>
      <c r="V689" s="68"/>
      <c r="W689" s="68"/>
      <c r="X689" s="68"/>
      <c r="Y689" s="68"/>
      <c r="Z689" s="68"/>
      <c r="AA689" s="68"/>
      <c r="AB689" s="68"/>
      <c r="AC689" s="68"/>
      <c r="AD689" s="68"/>
      <c r="AE689" s="68"/>
      <c r="AF689" s="68"/>
      <c r="AG689" s="68"/>
      <c r="AH689" s="68"/>
      <c r="AI689" s="68"/>
    </row>
    <row r="690" spans="1:35" ht="12.75" customHeight="1" x14ac:dyDescent="0.2">
      <c r="A690" s="68"/>
      <c r="P690" s="68"/>
      <c r="Q690" s="68"/>
      <c r="R690" s="68"/>
      <c r="S690" s="68"/>
      <c r="T690" s="68"/>
      <c r="U690" s="68"/>
      <c r="V690" s="68"/>
      <c r="W690" s="68"/>
      <c r="X690" s="68"/>
      <c r="Y690" s="68"/>
      <c r="Z690" s="68"/>
      <c r="AA690" s="68"/>
      <c r="AB690" s="68"/>
      <c r="AC690" s="68"/>
      <c r="AD690" s="68"/>
      <c r="AE690" s="68"/>
      <c r="AF690" s="68"/>
      <c r="AG690" s="68"/>
      <c r="AH690" s="68"/>
      <c r="AI690" s="68"/>
    </row>
    <row r="691" spans="1:35" ht="12.75" customHeight="1" x14ac:dyDescent="0.2">
      <c r="A691" s="68"/>
      <c r="P691" s="68"/>
      <c r="Q691" s="68"/>
      <c r="R691" s="68"/>
      <c r="S691" s="68"/>
      <c r="T691" s="68"/>
      <c r="U691" s="68"/>
      <c r="V691" s="68"/>
      <c r="W691" s="68"/>
      <c r="X691" s="68"/>
      <c r="Y691" s="68"/>
      <c r="Z691" s="68"/>
      <c r="AA691" s="68"/>
      <c r="AB691" s="68"/>
      <c r="AC691" s="68"/>
      <c r="AD691" s="68"/>
      <c r="AE691" s="68"/>
      <c r="AF691" s="68"/>
      <c r="AG691" s="68"/>
      <c r="AH691" s="68"/>
      <c r="AI691" s="68"/>
    </row>
    <row r="692" spans="1:35" ht="12.75" customHeight="1" x14ac:dyDescent="0.2">
      <c r="A692" s="68"/>
      <c r="P692" s="68"/>
      <c r="Q692" s="68"/>
      <c r="R692" s="68"/>
      <c r="S692" s="68"/>
      <c r="T692" s="68"/>
      <c r="U692" s="68"/>
      <c r="V692" s="68"/>
      <c r="W692" s="68"/>
      <c r="X692" s="68"/>
      <c r="Y692" s="68"/>
      <c r="Z692" s="68"/>
      <c r="AA692" s="68"/>
      <c r="AB692" s="68"/>
      <c r="AC692" s="68"/>
      <c r="AD692" s="68"/>
      <c r="AE692" s="68"/>
      <c r="AF692" s="68"/>
      <c r="AG692" s="68"/>
      <c r="AH692" s="68"/>
      <c r="AI692" s="68"/>
    </row>
    <row r="693" spans="1:35" ht="12.75" customHeight="1" x14ac:dyDescent="0.2">
      <c r="A693" s="68"/>
      <c r="P693" s="68"/>
      <c r="Q693" s="68"/>
      <c r="R693" s="68"/>
      <c r="S693" s="68"/>
      <c r="T693" s="68"/>
      <c r="U693" s="68"/>
      <c r="V693" s="68"/>
      <c r="W693" s="68"/>
      <c r="X693" s="68"/>
      <c r="Y693" s="68"/>
      <c r="Z693" s="68"/>
      <c r="AA693" s="68"/>
      <c r="AB693" s="68"/>
      <c r="AC693" s="68"/>
      <c r="AD693" s="68"/>
      <c r="AE693" s="68"/>
      <c r="AF693" s="68"/>
      <c r="AG693" s="68"/>
      <c r="AH693" s="68"/>
      <c r="AI693" s="68"/>
    </row>
    <row r="694" spans="1:35" ht="12.75" customHeight="1" x14ac:dyDescent="0.2">
      <c r="A694" s="68"/>
      <c r="P694" s="68"/>
      <c r="Q694" s="68"/>
      <c r="R694" s="68"/>
      <c r="S694" s="68"/>
      <c r="T694" s="68"/>
      <c r="U694" s="68"/>
      <c r="V694" s="68"/>
      <c r="W694" s="68"/>
      <c r="X694" s="68"/>
      <c r="Y694" s="68"/>
      <c r="Z694" s="68"/>
      <c r="AA694" s="68"/>
      <c r="AB694" s="68"/>
      <c r="AC694" s="68"/>
      <c r="AD694" s="68"/>
      <c r="AE694" s="68"/>
      <c r="AF694" s="68"/>
      <c r="AG694" s="68"/>
      <c r="AH694" s="68"/>
      <c r="AI694" s="68"/>
    </row>
    <row r="695" spans="1:35" ht="12.75" customHeight="1" x14ac:dyDescent="0.2">
      <c r="A695" s="68"/>
      <c r="P695" s="68"/>
      <c r="Q695" s="68"/>
      <c r="R695" s="68"/>
      <c r="S695" s="68"/>
      <c r="T695" s="68"/>
      <c r="U695" s="68"/>
      <c r="V695" s="68"/>
      <c r="W695" s="68"/>
      <c r="X695" s="68"/>
      <c r="Y695" s="68"/>
      <c r="Z695" s="68"/>
      <c r="AA695" s="68"/>
      <c r="AB695" s="68"/>
      <c r="AC695" s="68"/>
      <c r="AD695" s="68"/>
      <c r="AE695" s="68"/>
      <c r="AF695" s="68"/>
      <c r="AG695" s="68"/>
      <c r="AH695" s="68"/>
      <c r="AI695" s="68"/>
    </row>
    <row r="696" spans="1:35" ht="12.75" customHeight="1" x14ac:dyDescent="0.2">
      <c r="A696" s="68"/>
      <c r="P696" s="68"/>
      <c r="Q696" s="68"/>
      <c r="R696" s="68"/>
      <c r="S696" s="68"/>
      <c r="T696" s="68"/>
      <c r="U696" s="68"/>
      <c r="V696" s="68"/>
      <c r="W696" s="68"/>
      <c r="X696" s="68"/>
      <c r="Y696" s="68"/>
      <c r="Z696" s="68"/>
      <c r="AA696" s="68"/>
      <c r="AB696" s="68"/>
      <c r="AC696" s="68"/>
      <c r="AD696" s="68"/>
      <c r="AE696" s="68"/>
      <c r="AF696" s="68"/>
      <c r="AG696" s="68"/>
      <c r="AH696" s="68"/>
      <c r="AI696" s="68"/>
    </row>
    <row r="697" spans="1:35" ht="12.75" customHeight="1" x14ac:dyDescent="0.2">
      <c r="A697" s="68"/>
      <c r="P697" s="68"/>
      <c r="Q697" s="68"/>
      <c r="R697" s="68"/>
      <c r="S697" s="68"/>
      <c r="T697" s="68"/>
      <c r="U697" s="68"/>
      <c r="V697" s="68"/>
      <c r="W697" s="68"/>
      <c r="X697" s="68"/>
      <c r="Y697" s="68"/>
      <c r="Z697" s="68"/>
      <c r="AA697" s="68"/>
      <c r="AB697" s="68"/>
      <c r="AC697" s="68"/>
      <c r="AD697" s="68"/>
      <c r="AE697" s="68"/>
      <c r="AF697" s="68"/>
      <c r="AG697" s="68"/>
      <c r="AH697" s="68"/>
      <c r="AI697" s="68"/>
    </row>
    <row r="698" spans="1:35" ht="12.75" customHeight="1" x14ac:dyDescent="0.2">
      <c r="A698" s="68"/>
      <c r="P698" s="68"/>
      <c r="Q698" s="68"/>
      <c r="R698" s="68"/>
      <c r="S698" s="68"/>
      <c r="T698" s="68"/>
      <c r="U698" s="68"/>
      <c r="V698" s="68"/>
      <c r="W698" s="68"/>
      <c r="X698" s="68"/>
      <c r="Y698" s="68"/>
      <c r="Z698" s="68"/>
      <c r="AA698" s="68"/>
      <c r="AB698" s="68"/>
      <c r="AC698" s="68"/>
      <c r="AD698" s="68"/>
      <c r="AE698" s="68"/>
      <c r="AF698" s="68"/>
      <c r="AG698" s="68"/>
      <c r="AH698" s="68"/>
      <c r="AI698" s="68"/>
    </row>
    <row r="699" spans="1:35" ht="12.75" customHeight="1" x14ac:dyDescent="0.2">
      <c r="A699" s="68"/>
      <c r="P699" s="68"/>
      <c r="Q699" s="68"/>
      <c r="R699" s="68"/>
      <c r="S699" s="68"/>
      <c r="T699" s="68"/>
      <c r="U699" s="68"/>
      <c r="V699" s="68"/>
      <c r="W699" s="68"/>
      <c r="X699" s="68"/>
      <c r="Y699" s="68"/>
      <c r="Z699" s="68"/>
      <c r="AA699" s="68"/>
      <c r="AB699" s="68"/>
      <c r="AC699" s="68"/>
      <c r="AD699" s="68"/>
      <c r="AE699" s="68"/>
      <c r="AF699" s="68"/>
      <c r="AG699" s="68"/>
      <c r="AH699" s="68"/>
      <c r="AI699" s="68"/>
    </row>
    <row r="700" spans="1:35" ht="12.75" customHeight="1" x14ac:dyDescent="0.2">
      <c r="A700" s="68"/>
      <c r="P700" s="68"/>
      <c r="Q700" s="68"/>
      <c r="R700" s="68"/>
      <c r="S700" s="68"/>
      <c r="T700" s="68"/>
      <c r="U700" s="68"/>
      <c r="V700" s="68"/>
      <c r="W700" s="68"/>
      <c r="X700" s="68"/>
      <c r="Y700" s="68"/>
      <c r="Z700" s="68"/>
      <c r="AA700" s="68"/>
      <c r="AB700" s="68"/>
      <c r="AC700" s="68"/>
      <c r="AD700" s="68"/>
      <c r="AE700" s="68"/>
      <c r="AF700" s="68"/>
      <c r="AG700" s="68"/>
      <c r="AH700" s="68"/>
      <c r="AI700" s="68"/>
    </row>
    <row r="701" spans="1:35" ht="12.75" customHeight="1" x14ac:dyDescent="0.2">
      <c r="A701" s="68"/>
      <c r="P701" s="68"/>
      <c r="Q701" s="68"/>
      <c r="R701" s="68"/>
      <c r="S701" s="68"/>
      <c r="T701" s="68"/>
      <c r="U701" s="68"/>
      <c r="V701" s="68"/>
      <c r="W701" s="68"/>
      <c r="X701" s="68"/>
      <c r="Y701" s="68"/>
      <c r="Z701" s="68"/>
      <c r="AA701" s="68"/>
      <c r="AB701" s="68"/>
      <c r="AC701" s="68"/>
      <c r="AD701" s="68"/>
      <c r="AE701" s="68"/>
      <c r="AF701" s="68"/>
      <c r="AG701" s="68"/>
      <c r="AH701" s="68"/>
      <c r="AI701" s="68"/>
    </row>
    <row r="702" spans="1:35" ht="12.75" customHeight="1" x14ac:dyDescent="0.2">
      <c r="A702" s="68"/>
      <c r="P702" s="68"/>
      <c r="Q702" s="68"/>
      <c r="R702" s="68"/>
      <c r="S702" s="68"/>
      <c r="T702" s="68"/>
      <c r="U702" s="68"/>
      <c r="V702" s="68"/>
      <c r="W702" s="68"/>
      <c r="X702" s="68"/>
      <c r="Y702" s="68"/>
      <c r="Z702" s="68"/>
      <c r="AA702" s="68"/>
      <c r="AB702" s="68"/>
      <c r="AC702" s="68"/>
      <c r="AD702" s="68"/>
      <c r="AE702" s="68"/>
      <c r="AF702" s="68"/>
      <c r="AG702" s="68"/>
      <c r="AH702" s="68"/>
      <c r="AI702" s="68"/>
    </row>
    <row r="703" spans="1:35" ht="12.75" customHeight="1" x14ac:dyDescent="0.2">
      <c r="A703" s="68"/>
      <c r="P703" s="68"/>
      <c r="Q703" s="68"/>
      <c r="R703" s="68"/>
      <c r="S703" s="68"/>
      <c r="T703" s="68"/>
      <c r="U703" s="68"/>
      <c r="V703" s="68"/>
      <c r="W703" s="68"/>
      <c r="X703" s="68"/>
      <c r="Y703" s="68"/>
      <c r="Z703" s="68"/>
      <c r="AA703" s="68"/>
      <c r="AB703" s="68"/>
      <c r="AC703" s="68"/>
      <c r="AD703" s="68"/>
      <c r="AE703" s="68"/>
      <c r="AF703" s="68"/>
      <c r="AG703" s="68"/>
      <c r="AH703" s="68"/>
      <c r="AI703" s="68"/>
    </row>
    <row r="704" spans="1:35" ht="12.75" customHeight="1" x14ac:dyDescent="0.2">
      <c r="A704" s="68"/>
      <c r="P704" s="68"/>
      <c r="Q704" s="68"/>
      <c r="R704" s="68"/>
      <c r="S704" s="68"/>
      <c r="T704" s="68"/>
      <c r="U704" s="68"/>
      <c r="V704" s="68"/>
      <c r="W704" s="68"/>
      <c r="X704" s="68"/>
      <c r="Y704" s="68"/>
      <c r="Z704" s="68"/>
      <c r="AA704" s="68"/>
      <c r="AB704" s="68"/>
      <c r="AC704" s="68"/>
      <c r="AD704" s="68"/>
      <c r="AE704" s="68"/>
      <c r="AF704" s="68"/>
      <c r="AG704" s="68"/>
      <c r="AH704" s="68"/>
      <c r="AI704" s="68"/>
    </row>
    <row r="705" spans="1:35" ht="12.75" customHeight="1" x14ac:dyDescent="0.2">
      <c r="A705" s="68"/>
      <c r="P705" s="68"/>
      <c r="Q705" s="68"/>
      <c r="R705" s="68"/>
      <c r="S705" s="68"/>
      <c r="T705" s="68"/>
      <c r="U705" s="68"/>
      <c r="V705" s="68"/>
      <c r="W705" s="68"/>
      <c r="X705" s="68"/>
      <c r="Y705" s="68"/>
      <c r="Z705" s="68"/>
      <c r="AA705" s="68"/>
      <c r="AB705" s="68"/>
      <c r="AC705" s="68"/>
      <c r="AD705" s="68"/>
      <c r="AE705" s="68"/>
      <c r="AF705" s="68"/>
      <c r="AG705" s="68"/>
      <c r="AH705" s="68"/>
      <c r="AI705" s="68"/>
    </row>
    <row r="706" spans="1:35" ht="12.75" customHeight="1" x14ac:dyDescent="0.2">
      <c r="A706" s="68"/>
      <c r="P706" s="68"/>
      <c r="Q706" s="68"/>
      <c r="R706" s="68"/>
      <c r="S706" s="68"/>
      <c r="T706" s="68"/>
      <c r="U706" s="68"/>
      <c r="V706" s="68"/>
      <c r="W706" s="68"/>
      <c r="X706" s="68"/>
      <c r="Y706" s="68"/>
      <c r="Z706" s="68"/>
      <c r="AA706" s="68"/>
      <c r="AB706" s="68"/>
      <c r="AC706" s="68"/>
      <c r="AD706" s="68"/>
      <c r="AE706" s="68"/>
      <c r="AF706" s="68"/>
      <c r="AG706" s="68"/>
      <c r="AH706" s="68"/>
      <c r="AI706" s="68"/>
    </row>
    <row r="707" spans="1:35" ht="12.75" customHeight="1" x14ac:dyDescent="0.2">
      <c r="A707" s="68"/>
      <c r="P707" s="68"/>
      <c r="Q707" s="68"/>
      <c r="R707" s="68"/>
      <c r="S707" s="68"/>
      <c r="T707" s="68"/>
      <c r="U707" s="68"/>
      <c r="V707" s="68"/>
      <c r="W707" s="68"/>
      <c r="X707" s="68"/>
      <c r="Y707" s="68"/>
      <c r="Z707" s="68"/>
      <c r="AA707" s="68"/>
      <c r="AB707" s="68"/>
      <c r="AC707" s="68"/>
      <c r="AD707" s="68"/>
      <c r="AE707" s="68"/>
      <c r="AF707" s="68"/>
      <c r="AG707" s="68"/>
      <c r="AH707" s="68"/>
      <c r="AI707" s="68"/>
    </row>
    <row r="708" spans="1:35" ht="12.75" customHeight="1" x14ac:dyDescent="0.2">
      <c r="A708" s="68"/>
      <c r="P708" s="68"/>
      <c r="Q708" s="68"/>
      <c r="R708" s="68"/>
      <c r="S708" s="68"/>
      <c r="T708" s="68"/>
      <c r="U708" s="68"/>
      <c r="V708" s="68"/>
      <c r="W708" s="68"/>
      <c r="X708" s="68"/>
      <c r="Y708" s="68"/>
      <c r="Z708" s="68"/>
      <c r="AA708" s="68"/>
      <c r="AB708" s="68"/>
      <c r="AC708" s="68"/>
      <c r="AD708" s="68"/>
      <c r="AE708" s="68"/>
      <c r="AF708" s="68"/>
      <c r="AG708" s="68"/>
      <c r="AH708" s="68"/>
      <c r="AI708" s="68"/>
    </row>
    <row r="709" spans="1:35" ht="12.75" customHeight="1" x14ac:dyDescent="0.2">
      <c r="A709" s="68"/>
      <c r="P709" s="68"/>
      <c r="Q709" s="68"/>
      <c r="R709" s="68"/>
      <c r="S709" s="68"/>
      <c r="T709" s="68"/>
      <c r="U709" s="68"/>
      <c r="V709" s="68"/>
      <c r="W709" s="68"/>
      <c r="X709" s="68"/>
      <c r="Y709" s="68"/>
      <c r="Z709" s="68"/>
      <c r="AA709" s="68"/>
      <c r="AB709" s="68"/>
      <c r="AC709" s="68"/>
      <c r="AD709" s="68"/>
      <c r="AE709" s="68"/>
      <c r="AF709" s="68"/>
      <c r="AG709" s="68"/>
      <c r="AH709" s="68"/>
      <c r="AI709" s="68"/>
    </row>
    <row r="710" spans="1:35" ht="12.75" customHeight="1" x14ac:dyDescent="0.2">
      <c r="A710" s="68"/>
      <c r="P710" s="68"/>
      <c r="Q710" s="68"/>
      <c r="R710" s="68"/>
      <c r="S710" s="68"/>
      <c r="T710" s="68"/>
      <c r="U710" s="68"/>
      <c r="V710" s="68"/>
      <c r="W710" s="68"/>
      <c r="X710" s="68"/>
      <c r="Y710" s="68"/>
      <c r="Z710" s="68"/>
      <c r="AA710" s="68"/>
      <c r="AB710" s="68"/>
      <c r="AC710" s="68"/>
      <c r="AD710" s="68"/>
      <c r="AE710" s="68"/>
      <c r="AF710" s="68"/>
      <c r="AG710" s="68"/>
      <c r="AH710" s="68"/>
      <c r="AI710" s="68"/>
    </row>
    <row r="711" spans="1:35" ht="12.75" customHeight="1" x14ac:dyDescent="0.2">
      <c r="A711" s="68"/>
      <c r="P711" s="68"/>
      <c r="Q711" s="68"/>
      <c r="R711" s="68"/>
      <c r="S711" s="68"/>
      <c r="T711" s="68"/>
      <c r="U711" s="68"/>
      <c r="V711" s="68"/>
      <c r="W711" s="68"/>
      <c r="X711" s="68"/>
      <c r="Y711" s="68"/>
      <c r="Z711" s="68"/>
      <c r="AA711" s="68"/>
      <c r="AB711" s="68"/>
      <c r="AC711" s="68"/>
      <c r="AD711" s="68"/>
      <c r="AE711" s="68"/>
      <c r="AF711" s="68"/>
      <c r="AG711" s="68"/>
      <c r="AH711" s="68"/>
      <c r="AI711" s="68"/>
    </row>
    <row r="712" spans="1:35" ht="12.75" customHeight="1" x14ac:dyDescent="0.2">
      <c r="A712" s="68"/>
      <c r="P712" s="68"/>
      <c r="Q712" s="68"/>
      <c r="R712" s="68"/>
      <c r="S712" s="68"/>
      <c r="T712" s="68"/>
      <c r="U712" s="68"/>
      <c r="V712" s="68"/>
      <c r="W712" s="68"/>
      <c r="X712" s="68"/>
      <c r="Y712" s="68"/>
      <c r="Z712" s="68"/>
      <c r="AA712" s="68"/>
      <c r="AB712" s="68"/>
      <c r="AC712" s="68"/>
      <c r="AD712" s="68"/>
      <c r="AE712" s="68"/>
      <c r="AF712" s="68"/>
      <c r="AG712" s="68"/>
      <c r="AH712" s="68"/>
      <c r="AI712" s="68"/>
    </row>
    <row r="713" spans="1:35" ht="12.75" customHeight="1" x14ac:dyDescent="0.2">
      <c r="A713" s="68"/>
      <c r="P713" s="68"/>
      <c r="Q713" s="68"/>
      <c r="R713" s="68"/>
      <c r="S713" s="68"/>
      <c r="T713" s="68"/>
      <c r="U713" s="68"/>
      <c r="V713" s="68"/>
      <c r="W713" s="68"/>
      <c r="X713" s="68"/>
      <c r="Y713" s="68"/>
      <c r="Z713" s="68"/>
      <c r="AA713" s="68"/>
      <c r="AB713" s="68"/>
      <c r="AC713" s="68"/>
      <c r="AD713" s="68"/>
      <c r="AE713" s="68"/>
      <c r="AF713" s="68"/>
      <c r="AG713" s="68"/>
      <c r="AH713" s="68"/>
      <c r="AI713" s="68"/>
    </row>
    <row r="714" spans="1:35" ht="12.75" customHeight="1" x14ac:dyDescent="0.2">
      <c r="A714" s="68"/>
      <c r="P714" s="68"/>
      <c r="Q714" s="68"/>
      <c r="R714" s="68"/>
      <c r="S714" s="68"/>
      <c r="T714" s="68"/>
      <c r="U714" s="68"/>
      <c r="V714" s="68"/>
      <c r="W714" s="68"/>
      <c r="X714" s="68"/>
      <c r="Y714" s="68"/>
      <c r="Z714" s="68"/>
      <c r="AA714" s="68"/>
      <c r="AB714" s="68"/>
      <c r="AC714" s="68"/>
      <c r="AD714" s="68"/>
      <c r="AE714" s="68"/>
      <c r="AF714" s="68"/>
      <c r="AG714" s="68"/>
      <c r="AH714" s="68"/>
      <c r="AI714" s="68"/>
    </row>
    <row r="715" spans="1:35" ht="12.75" customHeight="1" x14ac:dyDescent="0.2">
      <c r="A715" s="68"/>
      <c r="P715" s="68"/>
      <c r="Q715" s="68"/>
      <c r="R715" s="68"/>
      <c r="S715" s="68"/>
      <c r="T715" s="68"/>
      <c r="U715" s="68"/>
      <c r="V715" s="68"/>
      <c r="W715" s="68"/>
      <c r="X715" s="68"/>
      <c r="Y715" s="68"/>
      <c r="Z715" s="68"/>
      <c r="AA715" s="68"/>
      <c r="AB715" s="68"/>
      <c r="AC715" s="68"/>
      <c r="AD715" s="68"/>
      <c r="AE715" s="68"/>
      <c r="AF715" s="68"/>
      <c r="AG715" s="68"/>
      <c r="AH715" s="68"/>
      <c r="AI715" s="68"/>
    </row>
    <row r="716" spans="1:35" ht="12.75" customHeight="1" x14ac:dyDescent="0.2">
      <c r="A716" s="68"/>
      <c r="P716" s="68"/>
      <c r="Q716" s="68"/>
      <c r="R716" s="68"/>
      <c r="S716" s="68"/>
      <c r="T716" s="68"/>
      <c r="U716" s="68"/>
      <c r="V716" s="68"/>
      <c r="W716" s="68"/>
      <c r="X716" s="68"/>
      <c r="Y716" s="68"/>
      <c r="Z716" s="68"/>
      <c r="AA716" s="68"/>
      <c r="AB716" s="68"/>
      <c r="AC716" s="68"/>
      <c r="AD716" s="68"/>
      <c r="AE716" s="68"/>
      <c r="AF716" s="68"/>
      <c r="AG716" s="68"/>
      <c r="AH716" s="68"/>
      <c r="AI716" s="68"/>
    </row>
    <row r="717" spans="1:35" ht="12.75" customHeight="1" x14ac:dyDescent="0.2">
      <c r="A717" s="68"/>
      <c r="P717" s="68"/>
      <c r="Q717" s="68"/>
      <c r="R717" s="68"/>
      <c r="S717" s="68"/>
      <c r="T717" s="68"/>
      <c r="U717" s="68"/>
      <c r="V717" s="68"/>
      <c r="W717" s="68"/>
      <c r="X717" s="68"/>
      <c r="Y717" s="68"/>
      <c r="Z717" s="68"/>
      <c r="AA717" s="68"/>
      <c r="AB717" s="68"/>
      <c r="AC717" s="68"/>
      <c r="AD717" s="68"/>
      <c r="AE717" s="68"/>
      <c r="AF717" s="68"/>
      <c r="AG717" s="68"/>
      <c r="AH717" s="68"/>
      <c r="AI717" s="68"/>
    </row>
    <row r="718" spans="1:35" ht="12.75" customHeight="1" x14ac:dyDescent="0.2">
      <c r="A718" s="68"/>
      <c r="P718" s="68"/>
      <c r="Q718" s="68"/>
      <c r="R718" s="68"/>
      <c r="S718" s="68"/>
      <c r="T718" s="68"/>
      <c r="U718" s="68"/>
      <c r="V718" s="68"/>
      <c r="W718" s="68"/>
      <c r="X718" s="68"/>
      <c r="Y718" s="68"/>
      <c r="Z718" s="68"/>
      <c r="AA718" s="68"/>
      <c r="AB718" s="68"/>
      <c r="AC718" s="68"/>
      <c r="AD718" s="68"/>
      <c r="AE718" s="68"/>
      <c r="AF718" s="68"/>
      <c r="AG718" s="68"/>
      <c r="AH718" s="68"/>
      <c r="AI718" s="68"/>
    </row>
    <row r="719" spans="1:35" ht="12.75" customHeight="1" x14ac:dyDescent="0.2">
      <c r="A719" s="68"/>
      <c r="P719" s="68"/>
      <c r="Q719" s="68"/>
      <c r="R719" s="68"/>
      <c r="S719" s="68"/>
      <c r="T719" s="68"/>
      <c r="U719" s="68"/>
      <c r="V719" s="68"/>
      <c r="W719" s="68"/>
      <c r="X719" s="68"/>
      <c r="Y719" s="68"/>
      <c r="Z719" s="68"/>
      <c r="AA719" s="68"/>
      <c r="AB719" s="68"/>
      <c r="AC719" s="68"/>
      <c r="AD719" s="68"/>
      <c r="AE719" s="68"/>
      <c r="AF719" s="68"/>
      <c r="AG719" s="68"/>
      <c r="AH719" s="68"/>
      <c r="AI719" s="68"/>
    </row>
    <row r="720" spans="1:35" ht="12.75" customHeight="1" x14ac:dyDescent="0.2">
      <c r="A720" s="68"/>
      <c r="P720" s="68"/>
      <c r="Q720" s="68"/>
      <c r="R720" s="68"/>
      <c r="S720" s="68"/>
      <c r="T720" s="68"/>
      <c r="U720" s="68"/>
      <c r="V720" s="68"/>
      <c r="W720" s="68"/>
      <c r="X720" s="68"/>
      <c r="Y720" s="68"/>
      <c r="Z720" s="68"/>
      <c r="AA720" s="68"/>
      <c r="AB720" s="68"/>
      <c r="AC720" s="68"/>
      <c r="AD720" s="68"/>
      <c r="AE720" s="68"/>
      <c r="AF720" s="68"/>
      <c r="AG720" s="68"/>
      <c r="AH720" s="68"/>
      <c r="AI720" s="68"/>
    </row>
    <row r="721" spans="1:35" ht="12.75" customHeight="1" x14ac:dyDescent="0.2">
      <c r="A721" s="68"/>
      <c r="P721" s="68"/>
      <c r="Q721" s="68"/>
      <c r="R721" s="68"/>
      <c r="S721" s="68"/>
      <c r="T721" s="68"/>
      <c r="U721" s="68"/>
      <c r="V721" s="68"/>
      <c r="W721" s="68"/>
      <c r="X721" s="68"/>
      <c r="Y721" s="68"/>
      <c r="Z721" s="68"/>
      <c r="AA721" s="68"/>
      <c r="AB721" s="68"/>
      <c r="AC721" s="68"/>
      <c r="AD721" s="68"/>
      <c r="AE721" s="68"/>
      <c r="AF721" s="68"/>
      <c r="AG721" s="68"/>
      <c r="AH721" s="68"/>
      <c r="AI721" s="68"/>
    </row>
    <row r="722" spans="1:35" ht="12.75" customHeight="1" x14ac:dyDescent="0.2">
      <c r="A722" s="68"/>
      <c r="P722" s="68"/>
      <c r="Q722" s="68"/>
      <c r="R722" s="68"/>
      <c r="S722" s="68"/>
      <c r="T722" s="68"/>
      <c r="U722" s="68"/>
      <c r="V722" s="68"/>
      <c r="W722" s="68"/>
      <c r="X722" s="68"/>
      <c r="Y722" s="68"/>
      <c r="Z722" s="68"/>
      <c r="AA722" s="68"/>
      <c r="AB722" s="68"/>
      <c r="AC722" s="68"/>
      <c r="AD722" s="68"/>
      <c r="AE722" s="68"/>
      <c r="AF722" s="68"/>
      <c r="AG722" s="68"/>
      <c r="AH722" s="68"/>
      <c r="AI722" s="68"/>
    </row>
    <row r="723" spans="1:35" ht="12.75" customHeight="1" x14ac:dyDescent="0.2">
      <c r="A723" s="68"/>
      <c r="P723" s="68"/>
      <c r="Q723" s="68"/>
      <c r="R723" s="68"/>
      <c r="S723" s="68"/>
      <c r="T723" s="68"/>
      <c r="U723" s="68"/>
      <c r="V723" s="68"/>
      <c r="W723" s="68"/>
      <c r="X723" s="68"/>
      <c r="Y723" s="68"/>
      <c r="Z723" s="68"/>
      <c r="AA723" s="68"/>
      <c r="AB723" s="68"/>
      <c r="AC723" s="68"/>
      <c r="AD723" s="68"/>
      <c r="AE723" s="68"/>
      <c r="AF723" s="68"/>
      <c r="AG723" s="68"/>
      <c r="AH723" s="68"/>
      <c r="AI723" s="68"/>
    </row>
    <row r="724" spans="1:35" ht="12.75" customHeight="1" x14ac:dyDescent="0.2">
      <c r="A724" s="68"/>
      <c r="P724" s="68"/>
      <c r="Q724" s="68"/>
      <c r="R724" s="68"/>
      <c r="S724" s="68"/>
      <c r="T724" s="68"/>
      <c r="U724" s="68"/>
      <c r="V724" s="68"/>
      <c r="W724" s="68"/>
      <c r="X724" s="68"/>
      <c r="Y724" s="68"/>
      <c r="Z724" s="68"/>
      <c r="AA724" s="68"/>
      <c r="AB724" s="68"/>
      <c r="AC724" s="68"/>
      <c r="AD724" s="68"/>
      <c r="AE724" s="68"/>
      <c r="AF724" s="68"/>
      <c r="AG724" s="68"/>
      <c r="AH724" s="68"/>
      <c r="AI724" s="68"/>
    </row>
    <row r="725" spans="1:35" ht="12.75" customHeight="1" x14ac:dyDescent="0.2">
      <c r="A725" s="68"/>
      <c r="P725" s="68"/>
      <c r="Q725" s="68"/>
      <c r="R725" s="68"/>
      <c r="S725" s="68"/>
      <c r="T725" s="68"/>
      <c r="U725" s="68"/>
      <c r="V725" s="68"/>
      <c r="W725" s="68"/>
      <c r="X725" s="68"/>
      <c r="Y725" s="68"/>
      <c r="Z725" s="68"/>
      <c r="AA725" s="68"/>
      <c r="AB725" s="68"/>
      <c r="AC725" s="68"/>
      <c r="AD725" s="68"/>
      <c r="AE725" s="68"/>
      <c r="AF725" s="68"/>
      <c r="AG725" s="68"/>
      <c r="AH725" s="68"/>
      <c r="AI725" s="68"/>
    </row>
    <row r="726" spans="1:35" ht="12.75" customHeight="1" x14ac:dyDescent="0.2">
      <c r="A726" s="68"/>
      <c r="P726" s="68"/>
      <c r="Q726" s="68"/>
      <c r="R726" s="68"/>
      <c r="S726" s="68"/>
      <c r="T726" s="68"/>
      <c r="U726" s="68"/>
      <c r="V726" s="68"/>
      <c r="W726" s="68"/>
      <c r="X726" s="68"/>
      <c r="Y726" s="68"/>
      <c r="Z726" s="68"/>
      <c r="AA726" s="68"/>
      <c r="AB726" s="68"/>
      <c r="AC726" s="68"/>
      <c r="AD726" s="68"/>
      <c r="AE726" s="68"/>
      <c r="AF726" s="68"/>
      <c r="AG726" s="68"/>
      <c r="AH726" s="68"/>
      <c r="AI726" s="68"/>
    </row>
    <row r="727" spans="1:35" ht="12.75" customHeight="1" x14ac:dyDescent="0.2">
      <c r="A727" s="68"/>
      <c r="P727" s="68"/>
      <c r="Q727" s="68"/>
      <c r="R727" s="68"/>
      <c r="S727" s="68"/>
      <c r="T727" s="68"/>
      <c r="U727" s="68"/>
      <c r="V727" s="68"/>
      <c r="W727" s="68"/>
      <c r="X727" s="68"/>
      <c r="Y727" s="68"/>
      <c r="Z727" s="68"/>
      <c r="AA727" s="68"/>
      <c r="AB727" s="68"/>
      <c r="AC727" s="68"/>
      <c r="AD727" s="68"/>
      <c r="AE727" s="68"/>
      <c r="AF727" s="68"/>
      <c r="AG727" s="68"/>
      <c r="AH727" s="68"/>
      <c r="AI727" s="68"/>
    </row>
    <row r="728" spans="1:35" ht="12.75" customHeight="1" x14ac:dyDescent="0.2">
      <c r="A728" s="68"/>
      <c r="P728" s="68"/>
      <c r="Q728" s="68"/>
      <c r="R728" s="68"/>
      <c r="S728" s="68"/>
      <c r="T728" s="68"/>
      <c r="U728" s="68"/>
      <c r="V728" s="68"/>
      <c r="W728" s="68"/>
      <c r="X728" s="68"/>
      <c r="Y728" s="68"/>
      <c r="Z728" s="68"/>
      <c r="AA728" s="68"/>
      <c r="AB728" s="68"/>
      <c r="AC728" s="68"/>
      <c r="AD728" s="68"/>
      <c r="AE728" s="68"/>
      <c r="AF728" s="68"/>
      <c r="AG728" s="68"/>
      <c r="AH728" s="68"/>
      <c r="AI728" s="68"/>
    </row>
    <row r="729" spans="1:35" ht="12.75" customHeight="1" x14ac:dyDescent="0.2">
      <c r="A729" s="68"/>
      <c r="P729" s="68"/>
      <c r="Q729" s="68"/>
      <c r="R729" s="68"/>
      <c r="S729" s="68"/>
      <c r="T729" s="68"/>
      <c r="U729" s="68"/>
      <c r="V729" s="68"/>
      <c r="W729" s="68"/>
      <c r="X729" s="68"/>
      <c r="Y729" s="68"/>
      <c r="Z729" s="68"/>
      <c r="AA729" s="68"/>
      <c r="AB729" s="68"/>
      <c r="AC729" s="68"/>
      <c r="AD729" s="68"/>
      <c r="AE729" s="68"/>
      <c r="AF729" s="68"/>
      <c r="AG729" s="68"/>
      <c r="AH729" s="68"/>
      <c r="AI729" s="68"/>
    </row>
    <row r="730" spans="1:35" ht="12.75" customHeight="1" x14ac:dyDescent="0.2">
      <c r="A730" s="68"/>
      <c r="P730" s="68"/>
      <c r="Q730" s="68"/>
      <c r="R730" s="68"/>
      <c r="S730" s="68"/>
      <c r="T730" s="68"/>
      <c r="U730" s="68"/>
      <c r="V730" s="68"/>
      <c r="W730" s="68"/>
      <c r="X730" s="68"/>
      <c r="Y730" s="68"/>
      <c r="Z730" s="68"/>
      <c r="AA730" s="68"/>
      <c r="AB730" s="68"/>
      <c r="AC730" s="68"/>
      <c r="AD730" s="68"/>
      <c r="AE730" s="68"/>
      <c r="AF730" s="68"/>
      <c r="AG730" s="68"/>
      <c r="AH730" s="68"/>
      <c r="AI730" s="68"/>
    </row>
    <row r="731" spans="1:35" ht="12.75" customHeight="1" x14ac:dyDescent="0.2">
      <c r="A731" s="68"/>
      <c r="P731" s="68"/>
      <c r="Q731" s="68"/>
      <c r="R731" s="68"/>
      <c r="S731" s="68"/>
      <c r="T731" s="68"/>
      <c r="U731" s="68"/>
      <c r="V731" s="68"/>
      <c r="W731" s="68"/>
      <c r="X731" s="68"/>
      <c r="Y731" s="68"/>
      <c r="Z731" s="68"/>
      <c r="AA731" s="68"/>
      <c r="AB731" s="68"/>
      <c r="AC731" s="68"/>
      <c r="AD731" s="68"/>
      <c r="AE731" s="68"/>
      <c r="AF731" s="68"/>
      <c r="AG731" s="68"/>
      <c r="AH731" s="68"/>
      <c r="AI731" s="68"/>
    </row>
    <row r="732" spans="1:35" ht="12.75" customHeight="1" x14ac:dyDescent="0.2">
      <c r="A732" s="68"/>
      <c r="P732" s="68"/>
      <c r="Q732" s="68"/>
      <c r="R732" s="68"/>
      <c r="S732" s="68"/>
      <c r="T732" s="68"/>
      <c r="U732" s="68"/>
      <c r="V732" s="68"/>
      <c r="W732" s="68"/>
      <c r="X732" s="68"/>
      <c r="Y732" s="68"/>
      <c r="Z732" s="68"/>
      <c r="AA732" s="68"/>
      <c r="AB732" s="68"/>
      <c r="AC732" s="68"/>
      <c r="AD732" s="68"/>
      <c r="AE732" s="68"/>
      <c r="AF732" s="68"/>
      <c r="AG732" s="68"/>
      <c r="AH732" s="68"/>
      <c r="AI732" s="68"/>
    </row>
    <row r="733" spans="1:35" ht="12.75" customHeight="1" x14ac:dyDescent="0.2">
      <c r="A733" s="68"/>
      <c r="P733" s="68"/>
      <c r="Q733" s="68"/>
      <c r="R733" s="68"/>
      <c r="S733" s="68"/>
      <c r="T733" s="68"/>
      <c r="U733" s="68"/>
      <c r="V733" s="68"/>
      <c r="W733" s="68"/>
      <c r="X733" s="68"/>
      <c r="Y733" s="68"/>
      <c r="Z733" s="68"/>
      <c r="AA733" s="68"/>
      <c r="AB733" s="68"/>
      <c r="AC733" s="68"/>
      <c r="AD733" s="68"/>
      <c r="AE733" s="68"/>
      <c r="AF733" s="68"/>
      <c r="AG733" s="68"/>
      <c r="AH733" s="68"/>
      <c r="AI733" s="68"/>
    </row>
    <row r="734" spans="1:35" ht="12.75" customHeight="1" x14ac:dyDescent="0.2">
      <c r="A734" s="68"/>
      <c r="P734" s="68"/>
      <c r="Q734" s="68"/>
      <c r="R734" s="68"/>
      <c r="S734" s="68"/>
      <c r="T734" s="68"/>
      <c r="U734" s="68"/>
      <c r="V734" s="68"/>
      <c r="W734" s="68"/>
      <c r="X734" s="68"/>
      <c r="Y734" s="68"/>
      <c r="Z734" s="68"/>
      <c r="AA734" s="68"/>
      <c r="AB734" s="68"/>
      <c r="AC734" s="68"/>
      <c r="AD734" s="68"/>
      <c r="AE734" s="68"/>
      <c r="AF734" s="68"/>
      <c r="AG734" s="68"/>
      <c r="AH734" s="68"/>
      <c r="AI734" s="68"/>
    </row>
    <row r="735" spans="1:35" ht="12.75" customHeight="1" x14ac:dyDescent="0.2">
      <c r="A735" s="68"/>
      <c r="P735" s="68"/>
      <c r="Q735" s="68"/>
      <c r="R735" s="68"/>
      <c r="S735" s="68"/>
      <c r="T735" s="68"/>
      <c r="U735" s="68"/>
      <c r="V735" s="68"/>
      <c r="W735" s="68"/>
      <c r="X735" s="68"/>
      <c r="Y735" s="68"/>
      <c r="Z735" s="68"/>
      <c r="AA735" s="68"/>
      <c r="AB735" s="68"/>
      <c r="AC735" s="68"/>
      <c r="AD735" s="68"/>
      <c r="AE735" s="68"/>
      <c r="AF735" s="68"/>
      <c r="AG735" s="68"/>
      <c r="AH735" s="68"/>
      <c r="AI735" s="68"/>
    </row>
    <row r="736" spans="1:35" ht="12.75" customHeight="1" x14ac:dyDescent="0.2">
      <c r="A736" s="68"/>
      <c r="P736" s="68"/>
      <c r="Q736" s="68"/>
      <c r="R736" s="68"/>
      <c r="S736" s="68"/>
      <c r="T736" s="68"/>
      <c r="U736" s="68"/>
      <c r="V736" s="68"/>
      <c r="W736" s="68"/>
      <c r="X736" s="68"/>
      <c r="Y736" s="68"/>
      <c r="Z736" s="68"/>
      <c r="AA736" s="68"/>
      <c r="AB736" s="68"/>
      <c r="AC736" s="68"/>
      <c r="AD736" s="68"/>
      <c r="AE736" s="68"/>
      <c r="AF736" s="68"/>
      <c r="AG736" s="68"/>
      <c r="AH736" s="68"/>
      <c r="AI736" s="68"/>
    </row>
    <row r="737" spans="1:35" ht="12.75" customHeight="1" x14ac:dyDescent="0.2">
      <c r="A737" s="68"/>
      <c r="P737" s="68"/>
      <c r="Q737" s="68"/>
      <c r="R737" s="68"/>
      <c r="S737" s="68"/>
      <c r="T737" s="68"/>
      <c r="U737" s="68"/>
      <c r="V737" s="68"/>
      <c r="W737" s="68"/>
      <c r="X737" s="68"/>
      <c r="Y737" s="68"/>
      <c r="Z737" s="68"/>
      <c r="AA737" s="68"/>
      <c r="AB737" s="68"/>
      <c r="AC737" s="68"/>
      <c r="AD737" s="68"/>
      <c r="AE737" s="68"/>
      <c r="AF737" s="68"/>
      <c r="AG737" s="68"/>
      <c r="AH737" s="68"/>
      <c r="AI737" s="68"/>
    </row>
    <row r="738" spans="1:35" ht="12.75" customHeight="1" x14ac:dyDescent="0.2">
      <c r="A738" s="68"/>
      <c r="P738" s="68"/>
      <c r="Q738" s="68"/>
      <c r="R738" s="68"/>
      <c r="S738" s="68"/>
      <c r="T738" s="68"/>
      <c r="U738" s="68"/>
      <c r="V738" s="68"/>
      <c r="W738" s="68"/>
      <c r="X738" s="68"/>
      <c r="Y738" s="68"/>
      <c r="Z738" s="68"/>
      <c r="AA738" s="68"/>
      <c r="AB738" s="68"/>
      <c r="AC738" s="68"/>
      <c r="AD738" s="68"/>
      <c r="AE738" s="68"/>
      <c r="AF738" s="68"/>
      <c r="AG738" s="68"/>
      <c r="AH738" s="68"/>
      <c r="AI738" s="68"/>
    </row>
    <row r="739" spans="1:35" ht="12.75" customHeight="1" x14ac:dyDescent="0.2">
      <c r="A739" s="68"/>
      <c r="P739" s="68"/>
      <c r="Q739" s="68"/>
      <c r="R739" s="68"/>
      <c r="S739" s="68"/>
      <c r="T739" s="68"/>
      <c r="U739" s="68"/>
      <c r="V739" s="68"/>
      <c r="W739" s="68"/>
      <c r="X739" s="68"/>
      <c r="Y739" s="68"/>
      <c r="Z739" s="68"/>
      <c r="AA739" s="68"/>
      <c r="AB739" s="68"/>
      <c r="AC739" s="68"/>
      <c r="AD739" s="68"/>
      <c r="AE739" s="68"/>
      <c r="AF739" s="68"/>
      <c r="AG739" s="68"/>
      <c r="AH739" s="68"/>
      <c r="AI739" s="68"/>
    </row>
    <row r="740" spans="1:35" ht="12.75" customHeight="1" x14ac:dyDescent="0.2">
      <c r="A740" s="68"/>
      <c r="P740" s="68"/>
      <c r="Q740" s="68"/>
      <c r="R740" s="68"/>
      <c r="S740" s="68"/>
      <c r="T740" s="68"/>
      <c r="U740" s="68"/>
      <c r="V740" s="68"/>
      <c r="W740" s="68"/>
      <c r="X740" s="68"/>
      <c r="Y740" s="68"/>
      <c r="Z740" s="68"/>
      <c r="AA740" s="68"/>
      <c r="AB740" s="68"/>
      <c r="AC740" s="68"/>
      <c r="AD740" s="68"/>
      <c r="AE740" s="68"/>
      <c r="AF740" s="68"/>
      <c r="AG740" s="68"/>
      <c r="AH740" s="68"/>
      <c r="AI740" s="68"/>
    </row>
    <row r="741" spans="1:35" ht="12.75" customHeight="1" x14ac:dyDescent="0.2">
      <c r="A741" s="68"/>
      <c r="P741" s="68"/>
      <c r="Q741" s="68"/>
      <c r="R741" s="68"/>
      <c r="S741" s="68"/>
      <c r="T741" s="68"/>
      <c r="U741" s="68"/>
      <c r="V741" s="68"/>
      <c r="W741" s="68"/>
      <c r="X741" s="68"/>
      <c r="Y741" s="68"/>
      <c r="Z741" s="68"/>
      <c r="AA741" s="68"/>
      <c r="AB741" s="68"/>
      <c r="AC741" s="68"/>
      <c r="AD741" s="68"/>
      <c r="AE741" s="68"/>
      <c r="AF741" s="68"/>
      <c r="AG741" s="68"/>
      <c r="AH741" s="68"/>
      <c r="AI741" s="68"/>
    </row>
    <row r="742" spans="1:35" ht="12.75" customHeight="1" x14ac:dyDescent="0.2">
      <c r="A742" s="68"/>
      <c r="P742" s="68"/>
      <c r="Q742" s="68"/>
      <c r="R742" s="68"/>
      <c r="S742" s="68"/>
      <c r="T742" s="68"/>
      <c r="U742" s="68"/>
      <c r="V742" s="68"/>
      <c r="W742" s="68"/>
      <c r="X742" s="68"/>
      <c r="Y742" s="68"/>
      <c r="Z742" s="68"/>
      <c r="AA742" s="68"/>
      <c r="AB742" s="68"/>
      <c r="AC742" s="68"/>
      <c r="AD742" s="68"/>
      <c r="AE742" s="68"/>
      <c r="AF742" s="68"/>
      <c r="AG742" s="68"/>
      <c r="AH742" s="68"/>
      <c r="AI742" s="68"/>
    </row>
    <row r="743" spans="1:35" ht="12.75" customHeight="1" x14ac:dyDescent="0.2">
      <c r="A743" s="68"/>
      <c r="P743" s="68"/>
      <c r="Q743" s="68"/>
      <c r="R743" s="68"/>
      <c r="S743" s="68"/>
      <c r="T743" s="68"/>
      <c r="U743" s="68"/>
      <c r="V743" s="68"/>
      <c r="W743" s="68"/>
      <c r="X743" s="68"/>
      <c r="Y743" s="68"/>
      <c r="Z743" s="68"/>
      <c r="AA743" s="68"/>
      <c r="AB743" s="68"/>
      <c r="AC743" s="68"/>
      <c r="AD743" s="68"/>
      <c r="AE743" s="68"/>
      <c r="AF743" s="68"/>
      <c r="AG743" s="68"/>
      <c r="AH743" s="68"/>
      <c r="AI743" s="68"/>
    </row>
    <row r="744" spans="1:35" ht="12.75" customHeight="1" x14ac:dyDescent="0.2">
      <c r="A744" s="68"/>
      <c r="P744" s="68"/>
      <c r="Q744" s="68"/>
      <c r="R744" s="68"/>
      <c r="S744" s="68"/>
      <c r="T744" s="68"/>
      <c r="U744" s="68"/>
      <c r="V744" s="68"/>
      <c r="W744" s="68"/>
      <c r="X744" s="68"/>
      <c r="Y744" s="68"/>
      <c r="Z744" s="68"/>
      <c r="AA744" s="68"/>
      <c r="AB744" s="68"/>
      <c r="AC744" s="68"/>
      <c r="AD744" s="68"/>
      <c r="AE744" s="68"/>
      <c r="AF744" s="68"/>
      <c r="AG744" s="68"/>
      <c r="AH744" s="68"/>
      <c r="AI744" s="68"/>
    </row>
    <row r="745" spans="1:35" ht="12.75" customHeight="1" x14ac:dyDescent="0.2">
      <c r="A745" s="68"/>
      <c r="P745" s="68"/>
      <c r="Q745" s="68"/>
      <c r="R745" s="68"/>
      <c r="S745" s="68"/>
      <c r="T745" s="68"/>
      <c r="U745" s="68"/>
      <c r="V745" s="68"/>
      <c r="W745" s="68"/>
      <c r="X745" s="68"/>
      <c r="Y745" s="68"/>
      <c r="Z745" s="68"/>
      <c r="AA745" s="68"/>
      <c r="AB745" s="68"/>
      <c r="AC745" s="68"/>
      <c r="AD745" s="68"/>
      <c r="AE745" s="68"/>
      <c r="AF745" s="68"/>
      <c r="AG745" s="68"/>
      <c r="AH745" s="68"/>
      <c r="AI745" s="68"/>
    </row>
    <row r="746" spans="1:35" ht="12.75" customHeight="1" x14ac:dyDescent="0.2">
      <c r="A746" s="68"/>
      <c r="P746" s="68"/>
      <c r="Q746" s="68"/>
      <c r="R746" s="68"/>
      <c r="S746" s="68"/>
      <c r="T746" s="68"/>
      <c r="U746" s="68"/>
      <c r="V746" s="68"/>
      <c r="W746" s="68"/>
      <c r="X746" s="68"/>
      <c r="Y746" s="68"/>
      <c r="Z746" s="68"/>
      <c r="AA746" s="68"/>
      <c r="AB746" s="68"/>
      <c r="AC746" s="68"/>
      <c r="AD746" s="68"/>
      <c r="AE746" s="68"/>
      <c r="AF746" s="68"/>
      <c r="AG746" s="68"/>
      <c r="AH746" s="68"/>
      <c r="AI746" s="68"/>
    </row>
    <row r="747" spans="1:35" ht="12.75" customHeight="1" x14ac:dyDescent="0.2">
      <c r="A747" s="68"/>
      <c r="P747" s="68"/>
      <c r="Q747" s="68"/>
      <c r="R747" s="68"/>
      <c r="S747" s="68"/>
      <c r="T747" s="68"/>
      <c r="U747" s="68"/>
      <c r="V747" s="68"/>
      <c r="W747" s="68"/>
      <c r="X747" s="68"/>
      <c r="Y747" s="68"/>
      <c r="Z747" s="68"/>
      <c r="AA747" s="68"/>
      <c r="AB747" s="68"/>
      <c r="AC747" s="68"/>
      <c r="AD747" s="68"/>
      <c r="AE747" s="68"/>
      <c r="AF747" s="68"/>
      <c r="AG747" s="68"/>
      <c r="AH747" s="68"/>
      <c r="AI747" s="68"/>
    </row>
    <row r="748" spans="1:35" ht="12.75" customHeight="1" x14ac:dyDescent="0.2">
      <c r="A748" s="68"/>
      <c r="P748" s="68"/>
      <c r="Q748" s="68"/>
      <c r="R748" s="68"/>
      <c r="S748" s="68"/>
      <c r="T748" s="68"/>
      <c r="U748" s="68"/>
      <c r="V748" s="68"/>
      <c r="W748" s="68"/>
      <c r="X748" s="68"/>
      <c r="Y748" s="68"/>
      <c r="Z748" s="68"/>
      <c r="AA748" s="68"/>
      <c r="AB748" s="68"/>
      <c r="AC748" s="68"/>
      <c r="AD748" s="68"/>
      <c r="AE748" s="68"/>
      <c r="AF748" s="68"/>
      <c r="AG748" s="68"/>
      <c r="AH748" s="68"/>
      <c r="AI748" s="68"/>
    </row>
    <row r="749" spans="1:35" ht="12.75" customHeight="1" x14ac:dyDescent="0.2">
      <c r="A749" s="68"/>
      <c r="P749" s="68"/>
      <c r="Q749" s="68"/>
      <c r="R749" s="68"/>
      <c r="S749" s="68"/>
      <c r="T749" s="68"/>
      <c r="U749" s="68"/>
      <c r="V749" s="68"/>
      <c r="W749" s="68"/>
      <c r="X749" s="68"/>
      <c r="Y749" s="68"/>
      <c r="Z749" s="68"/>
      <c r="AA749" s="68"/>
      <c r="AB749" s="68"/>
      <c r="AC749" s="68"/>
      <c r="AD749" s="68"/>
      <c r="AE749" s="68"/>
      <c r="AF749" s="68"/>
      <c r="AG749" s="68"/>
      <c r="AH749" s="68"/>
      <c r="AI749" s="68"/>
    </row>
    <row r="750" spans="1:35" ht="12.75" customHeight="1" x14ac:dyDescent="0.2">
      <c r="A750" s="68"/>
      <c r="P750" s="68"/>
      <c r="Q750" s="68"/>
      <c r="R750" s="68"/>
      <c r="S750" s="68"/>
      <c r="T750" s="68"/>
      <c r="U750" s="68"/>
      <c r="V750" s="68"/>
      <c r="W750" s="68"/>
      <c r="X750" s="68"/>
      <c r="Y750" s="68"/>
      <c r="Z750" s="68"/>
      <c r="AA750" s="68"/>
      <c r="AB750" s="68"/>
      <c r="AC750" s="68"/>
      <c r="AD750" s="68"/>
      <c r="AE750" s="68"/>
      <c r="AF750" s="68"/>
      <c r="AG750" s="68"/>
      <c r="AH750" s="68"/>
      <c r="AI750" s="68"/>
    </row>
    <row r="751" spans="1:35" ht="12.75" customHeight="1" x14ac:dyDescent="0.2">
      <c r="A751" s="68"/>
      <c r="P751" s="68"/>
      <c r="Q751" s="68"/>
      <c r="R751" s="68"/>
      <c r="S751" s="68"/>
      <c r="T751" s="68"/>
      <c r="U751" s="68"/>
      <c r="V751" s="68"/>
      <c r="W751" s="68"/>
      <c r="X751" s="68"/>
      <c r="Y751" s="68"/>
      <c r="Z751" s="68"/>
      <c r="AA751" s="68"/>
      <c r="AB751" s="68"/>
      <c r="AC751" s="68"/>
      <c r="AD751" s="68"/>
      <c r="AE751" s="68"/>
      <c r="AF751" s="68"/>
      <c r="AG751" s="68"/>
      <c r="AH751" s="68"/>
      <c r="AI751" s="68"/>
    </row>
    <row r="752" spans="1:35" ht="12.75" customHeight="1" x14ac:dyDescent="0.2">
      <c r="A752" s="68"/>
      <c r="P752" s="68"/>
      <c r="Q752" s="68"/>
      <c r="R752" s="68"/>
      <c r="S752" s="68"/>
      <c r="T752" s="68"/>
      <c r="U752" s="68"/>
      <c r="V752" s="68"/>
      <c r="W752" s="68"/>
      <c r="X752" s="68"/>
      <c r="Y752" s="68"/>
      <c r="Z752" s="68"/>
      <c r="AA752" s="68"/>
      <c r="AB752" s="68"/>
      <c r="AC752" s="68"/>
      <c r="AD752" s="68"/>
      <c r="AE752" s="68"/>
      <c r="AF752" s="68"/>
      <c r="AG752" s="68"/>
      <c r="AH752" s="68"/>
      <c r="AI752" s="68"/>
    </row>
    <row r="753" spans="1:35" ht="12.75" customHeight="1" x14ac:dyDescent="0.2">
      <c r="A753" s="68"/>
      <c r="P753" s="68"/>
      <c r="Q753" s="68"/>
      <c r="R753" s="68"/>
      <c r="S753" s="68"/>
      <c r="T753" s="68"/>
      <c r="U753" s="68"/>
      <c r="V753" s="68"/>
      <c r="W753" s="68"/>
      <c r="X753" s="68"/>
      <c r="Y753" s="68"/>
      <c r="Z753" s="68"/>
      <c r="AA753" s="68"/>
      <c r="AB753" s="68"/>
      <c r="AC753" s="68"/>
      <c r="AD753" s="68"/>
      <c r="AE753" s="68"/>
      <c r="AF753" s="68"/>
      <c r="AG753" s="68"/>
      <c r="AH753" s="68"/>
      <c r="AI753" s="68"/>
    </row>
    <row r="754" spans="1:35" ht="12.75" customHeight="1" x14ac:dyDescent="0.2">
      <c r="A754" s="68"/>
      <c r="P754" s="68"/>
      <c r="Q754" s="68"/>
      <c r="R754" s="68"/>
      <c r="S754" s="68"/>
      <c r="T754" s="68"/>
      <c r="U754" s="68"/>
      <c r="V754" s="68"/>
      <c r="W754" s="68"/>
      <c r="X754" s="68"/>
      <c r="Y754" s="68"/>
      <c r="Z754" s="68"/>
      <c r="AA754" s="68"/>
      <c r="AB754" s="68"/>
      <c r="AC754" s="68"/>
      <c r="AD754" s="68"/>
      <c r="AE754" s="68"/>
      <c r="AF754" s="68"/>
      <c r="AG754" s="68"/>
      <c r="AH754" s="68"/>
      <c r="AI754" s="68"/>
    </row>
    <row r="755" spans="1:35" ht="12.75" customHeight="1" x14ac:dyDescent="0.2">
      <c r="A755" s="68"/>
      <c r="P755" s="68"/>
      <c r="Q755" s="68"/>
      <c r="R755" s="68"/>
      <c r="S755" s="68"/>
      <c r="T755" s="68"/>
      <c r="U755" s="68"/>
      <c r="V755" s="68"/>
      <c r="W755" s="68"/>
      <c r="X755" s="68"/>
      <c r="Y755" s="68"/>
      <c r="Z755" s="68"/>
      <c r="AA755" s="68"/>
      <c r="AB755" s="68"/>
      <c r="AC755" s="68"/>
      <c r="AD755" s="68"/>
      <c r="AE755" s="68"/>
      <c r="AF755" s="68"/>
      <c r="AG755" s="68"/>
      <c r="AH755" s="68"/>
      <c r="AI755" s="68"/>
    </row>
    <row r="756" spans="1:35" ht="12.75" customHeight="1" x14ac:dyDescent="0.2">
      <c r="A756" s="68"/>
      <c r="P756" s="68"/>
      <c r="Q756" s="68"/>
      <c r="R756" s="68"/>
      <c r="S756" s="68"/>
      <c r="T756" s="68"/>
      <c r="U756" s="68"/>
      <c r="V756" s="68"/>
      <c r="W756" s="68"/>
      <c r="X756" s="68"/>
      <c r="Y756" s="68"/>
      <c r="Z756" s="68"/>
      <c r="AA756" s="68"/>
      <c r="AB756" s="68"/>
      <c r="AC756" s="68"/>
      <c r="AD756" s="68"/>
      <c r="AE756" s="68"/>
      <c r="AF756" s="68"/>
      <c r="AG756" s="68"/>
      <c r="AH756" s="68"/>
      <c r="AI756" s="68"/>
    </row>
    <row r="757" spans="1:35" ht="12.75" customHeight="1" x14ac:dyDescent="0.2">
      <c r="A757" s="68"/>
      <c r="P757" s="68"/>
      <c r="Q757" s="68"/>
      <c r="R757" s="68"/>
      <c r="S757" s="68"/>
      <c r="T757" s="68"/>
      <c r="U757" s="68"/>
      <c r="V757" s="68"/>
      <c r="W757" s="68"/>
      <c r="X757" s="68"/>
      <c r="Y757" s="68"/>
      <c r="Z757" s="68"/>
      <c r="AA757" s="68"/>
      <c r="AB757" s="68"/>
      <c r="AC757" s="68"/>
      <c r="AD757" s="68"/>
      <c r="AE757" s="68"/>
      <c r="AF757" s="68"/>
      <c r="AG757" s="68"/>
      <c r="AH757" s="68"/>
      <c r="AI757" s="68"/>
    </row>
    <row r="758" spans="1:35" ht="12.75" customHeight="1" x14ac:dyDescent="0.2">
      <c r="A758" s="68"/>
      <c r="P758" s="68"/>
      <c r="Q758" s="68"/>
      <c r="R758" s="68"/>
      <c r="S758" s="68"/>
      <c r="T758" s="68"/>
      <c r="U758" s="68"/>
      <c r="V758" s="68"/>
      <c r="W758" s="68"/>
      <c r="X758" s="68"/>
      <c r="Y758" s="68"/>
      <c r="Z758" s="68"/>
      <c r="AA758" s="68"/>
      <c r="AB758" s="68"/>
      <c r="AC758" s="68"/>
      <c r="AD758" s="68"/>
      <c r="AE758" s="68"/>
      <c r="AF758" s="68"/>
      <c r="AG758" s="68"/>
      <c r="AH758" s="68"/>
      <c r="AI758" s="68"/>
    </row>
    <row r="759" spans="1:35" ht="12.75" customHeight="1" x14ac:dyDescent="0.2">
      <c r="A759" s="68"/>
      <c r="P759" s="68"/>
      <c r="Q759" s="68"/>
      <c r="R759" s="68"/>
      <c r="S759" s="68"/>
      <c r="T759" s="68"/>
      <c r="U759" s="68"/>
      <c r="V759" s="68"/>
      <c r="W759" s="68"/>
      <c r="X759" s="68"/>
      <c r="Y759" s="68"/>
      <c r="Z759" s="68"/>
      <c r="AA759" s="68"/>
      <c r="AB759" s="68"/>
      <c r="AC759" s="68"/>
      <c r="AD759" s="68"/>
      <c r="AE759" s="68"/>
      <c r="AF759" s="68"/>
      <c r="AG759" s="68"/>
      <c r="AH759" s="68"/>
      <c r="AI759" s="68"/>
    </row>
    <row r="760" spans="1:35" ht="12.75" customHeight="1" x14ac:dyDescent="0.2">
      <c r="A760" s="68"/>
      <c r="P760" s="68"/>
      <c r="Q760" s="68"/>
      <c r="R760" s="68"/>
      <c r="S760" s="68"/>
      <c r="T760" s="68"/>
      <c r="U760" s="68"/>
      <c r="V760" s="68"/>
      <c r="W760" s="68"/>
      <c r="X760" s="68"/>
      <c r="Y760" s="68"/>
      <c r="Z760" s="68"/>
      <c r="AA760" s="68"/>
      <c r="AB760" s="68"/>
      <c r="AC760" s="68"/>
      <c r="AD760" s="68"/>
      <c r="AE760" s="68"/>
      <c r="AF760" s="68"/>
      <c r="AG760" s="68"/>
      <c r="AH760" s="68"/>
      <c r="AI760" s="68"/>
    </row>
    <row r="761" spans="1:35" ht="12.75" customHeight="1" x14ac:dyDescent="0.2">
      <c r="A761" s="68"/>
      <c r="P761" s="68"/>
      <c r="Q761" s="68"/>
      <c r="R761" s="68"/>
      <c r="S761" s="68"/>
      <c r="T761" s="68"/>
      <c r="U761" s="68"/>
      <c r="V761" s="68"/>
      <c r="W761" s="68"/>
      <c r="X761" s="68"/>
      <c r="Y761" s="68"/>
      <c r="Z761" s="68"/>
      <c r="AA761" s="68"/>
      <c r="AB761" s="68"/>
      <c r="AC761" s="68"/>
      <c r="AD761" s="68"/>
      <c r="AE761" s="68"/>
      <c r="AF761" s="68"/>
      <c r="AG761" s="68"/>
      <c r="AH761" s="68"/>
      <c r="AI761" s="68"/>
    </row>
    <row r="762" spans="1:35" ht="12.75" customHeight="1" x14ac:dyDescent="0.2">
      <c r="A762" s="68"/>
      <c r="P762" s="68"/>
      <c r="Q762" s="68"/>
      <c r="R762" s="68"/>
      <c r="S762" s="68"/>
      <c r="T762" s="68"/>
      <c r="U762" s="68"/>
      <c r="V762" s="68"/>
      <c r="W762" s="68"/>
      <c r="X762" s="68"/>
      <c r="Y762" s="68"/>
      <c r="Z762" s="68"/>
      <c r="AA762" s="68"/>
      <c r="AB762" s="68"/>
      <c r="AC762" s="68"/>
      <c r="AD762" s="68"/>
      <c r="AE762" s="68"/>
      <c r="AF762" s="68"/>
      <c r="AG762" s="68"/>
      <c r="AH762" s="68"/>
      <c r="AI762" s="68"/>
    </row>
    <row r="763" spans="1:35" ht="12.75" customHeight="1" x14ac:dyDescent="0.2">
      <c r="A763" s="68"/>
      <c r="P763" s="68"/>
      <c r="Q763" s="68"/>
      <c r="R763" s="68"/>
      <c r="S763" s="68"/>
      <c r="T763" s="68"/>
      <c r="U763" s="68"/>
      <c r="V763" s="68"/>
      <c r="W763" s="68"/>
      <c r="X763" s="68"/>
      <c r="Y763" s="68"/>
      <c r="Z763" s="68"/>
      <c r="AA763" s="68"/>
      <c r="AB763" s="68"/>
      <c r="AC763" s="68"/>
      <c r="AD763" s="68"/>
      <c r="AE763" s="68"/>
      <c r="AF763" s="68"/>
      <c r="AG763" s="68"/>
      <c r="AH763" s="68"/>
      <c r="AI763" s="68"/>
    </row>
    <row r="764" spans="1:35" ht="12.75" customHeight="1" x14ac:dyDescent="0.2">
      <c r="A764" s="68"/>
      <c r="P764" s="68"/>
      <c r="Q764" s="68"/>
      <c r="R764" s="68"/>
      <c r="S764" s="68"/>
      <c r="T764" s="68"/>
      <c r="U764" s="68"/>
      <c r="V764" s="68"/>
      <c r="W764" s="68"/>
      <c r="X764" s="68"/>
      <c r="Y764" s="68"/>
      <c r="Z764" s="68"/>
      <c r="AA764" s="68"/>
      <c r="AB764" s="68"/>
      <c r="AC764" s="68"/>
      <c r="AD764" s="68"/>
      <c r="AE764" s="68"/>
      <c r="AF764" s="68"/>
      <c r="AG764" s="68"/>
      <c r="AH764" s="68"/>
      <c r="AI764" s="68"/>
    </row>
    <row r="765" spans="1:35" ht="12.75" customHeight="1" x14ac:dyDescent="0.2">
      <c r="A765" s="68"/>
      <c r="P765" s="68"/>
      <c r="Q765" s="68"/>
      <c r="R765" s="68"/>
      <c r="S765" s="68"/>
      <c r="T765" s="68"/>
      <c r="U765" s="68"/>
      <c r="V765" s="68"/>
      <c r="W765" s="68"/>
      <c r="X765" s="68"/>
      <c r="Y765" s="68"/>
      <c r="Z765" s="68"/>
      <c r="AA765" s="68"/>
      <c r="AB765" s="68"/>
      <c r="AC765" s="68"/>
      <c r="AD765" s="68"/>
      <c r="AE765" s="68"/>
      <c r="AF765" s="68"/>
      <c r="AG765" s="68"/>
      <c r="AH765" s="68"/>
      <c r="AI765" s="68"/>
    </row>
    <row r="766" spans="1:35" ht="12.75" customHeight="1" x14ac:dyDescent="0.2">
      <c r="A766" s="68"/>
      <c r="P766" s="68"/>
      <c r="Q766" s="68"/>
      <c r="R766" s="68"/>
      <c r="S766" s="68"/>
      <c r="T766" s="68"/>
      <c r="U766" s="68"/>
      <c r="V766" s="68"/>
      <c r="W766" s="68"/>
      <c r="X766" s="68"/>
      <c r="Y766" s="68"/>
      <c r="Z766" s="68"/>
      <c r="AA766" s="68"/>
      <c r="AB766" s="68"/>
      <c r="AC766" s="68"/>
      <c r="AD766" s="68"/>
      <c r="AE766" s="68"/>
      <c r="AF766" s="68"/>
      <c r="AG766" s="68"/>
      <c r="AH766" s="68"/>
      <c r="AI766" s="68"/>
    </row>
    <row r="767" spans="1:35" ht="12.75" customHeight="1" x14ac:dyDescent="0.2">
      <c r="A767" s="68"/>
      <c r="P767" s="68"/>
      <c r="Q767" s="68"/>
      <c r="R767" s="68"/>
      <c r="S767" s="68"/>
      <c r="T767" s="68"/>
      <c r="U767" s="68"/>
      <c r="V767" s="68"/>
      <c r="W767" s="68"/>
      <c r="X767" s="68"/>
      <c r="Y767" s="68"/>
      <c r="Z767" s="68"/>
      <c r="AA767" s="68"/>
      <c r="AB767" s="68"/>
      <c r="AC767" s="68"/>
      <c r="AD767" s="68"/>
      <c r="AE767" s="68"/>
      <c r="AF767" s="68"/>
      <c r="AG767" s="68"/>
      <c r="AH767" s="68"/>
      <c r="AI767" s="68"/>
    </row>
    <row r="768" spans="1:35" ht="12.75" customHeight="1" x14ac:dyDescent="0.2">
      <c r="A768" s="68"/>
      <c r="P768" s="68"/>
      <c r="Q768" s="68"/>
      <c r="R768" s="68"/>
      <c r="S768" s="68"/>
      <c r="T768" s="68"/>
      <c r="U768" s="68"/>
      <c r="V768" s="68"/>
      <c r="W768" s="68"/>
      <c r="X768" s="68"/>
      <c r="Y768" s="68"/>
      <c r="Z768" s="68"/>
      <c r="AA768" s="68"/>
      <c r="AB768" s="68"/>
      <c r="AC768" s="68"/>
      <c r="AD768" s="68"/>
      <c r="AE768" s="68"/>
      <c r="AF768" s="68"/>
      <c r="AG768" s="68"/>
      <c r="AH768" s="68"/>
      <c r="AI768" s="68"/>
    </row>
    <row r="769" spans="1:35" ht="12.75" customHeight="1" x14ac:dyDescent="0.2">
      <c r="A769" s="68"/>
      <c r="P769" s="68"/>
      <c r="Q769" s="68"/>
      <c r="R769" s="68"/>
      <c r="S769" s="68"/>
      <c r="T769" s="68"/>
      <c r="U769" s="68"/>
      <c r="V769" s="68"/>
      <c r="W769" s="68"/>
      <c r="X769" s="68"/>
      <c r="Y769" s="68"/>
      <c r="Z769" s="68"/>
      <c r="AA769" s="68"/>
      <c r="AB769" s="68"/>
      <c r="AC769" s="68"/>
      <c r="AD769" s="68"/>
      <c r="AE769" s="68"/>
      <c r="AF769" s="68"/>
      <c r="AG769" s="68"/>
      <c r="AH769" s="68"/>
      <c r="AI769" s="68"/>
    </row>
    <row r="770" spans="1:35" ht="12.75" customHeight="1" x14ac:dyDescent="0.2">
      <c r="A770" s="68"/>
      <c r="P770" s="68"/>
      <c r="Q770" s="68"/>
      <c r="R770" s="68"/>
      <c r="S770" s="68"/>
      <c r="T770" s="68"/>
      <c r="U770" s="68"/>
      <c r="V770" s="68"/>
      <c r="W770" s="68"/>
      <c r="X770" s="68"/>
      <c r="Y770" s="68"/>
      <c r="Z770" s="68"/>
      <c r="AA770" s="68"/>
      <c r="AB770" s="68"/>
      <c r="AC770" s="68"/>
      <c r="AD770" s="68"/>
      <c r="AE770" s="68"/>
      <c r="AF770" s="68"/>
      <c r="AG770" s="68"/>
      <c r="AH770" s="68"/>
      <c r="AI770" s="68"/>
    </row>
    <row r="771" spans="1:35" ht="12.75" customHeight="1" x14ac:dyDescent="0.2">
      <c r="A771" s="68"/>
      <c r="P771" s="68"/>
      <c r="Q771" s="68"/>
      <c r="R771" s="68"/>
      <c r="S771" s="68"/>
      <c r="T771" s="68"/>
      <c r="U771" s="68"/>
      <c r="V771" s="68"/>
      <c r="W771" s="68"/>
      <c r="X771" s="68"/>
      <c r="Y771" s="68"/>
      <c r="Z771" s="68"/>
      <c r="AA771" s="68"/>
      <c r="AB771" s="68"/>
      <c r="AC771" s="68"/>
      <c r="AD771" s="68"/>
      <c r="AE771" s="68"/>
      <c r="AF771" s="68"/>
      <c r="AG771" s="68"/>
      <c r="AH771" s="68"/>
      <c r="AI771" s="68"/>
    </row>
    <row r="772" spans="1:35" ht="12.75" customHeight="1" x14ac:dyDescent="0.2">
      <c r="A772" s="68"/>
      <c r="P772" s="68"/>
      <c r="Q772" s="68"/>
      <c r="R772" s="68"/>
      <c r="S772" s="68"/>
      <c r="T772" s="68"/>
      <c r="U772" s="68"/>
      <c r="V772" s="68"/>
      <c r="W772" s="68"/>
      <c r="X772" s="68"/>
      <c r="Y772" s="68"/>
      <c r="Z772" s="68"/>
      <c r="AA772" s="68"/>
      <c r="AB772" s="68"/>
      <c r="AC772" s="68"/>
      <c r="AD772" s="68"/>
      <c r="AE772" s="68"/>
      <c r="AF772" s="68"/>
      <c r="AG772" s="68"/>
      <c r="AH772" s="68"/>
      <c r="AI772" s="68"/>
    </row>
    <row r="773" spans="1:35" ht="12.75" customHeight="1" x14ac:dyDescent="0.2">
      <c r="A773" s="68"/>
      <c r="P773" s="68"/>
      <c r="Q773" s="68"/>
      <c r="R773" s="68"/>
      <c r="S773" s="68"/>
      <c r="T773" s="68"/>
      <c r="U773" s="68"/>
      <c r="V773" s="68"/>
      <c r="W773" s="68"/>
      <c r="X773" s="68"/>
      <c r="Y773" s="68"/>
      <c r="Z773" s="68"/>
      <c r="AA773" s="68"/>
      <c r="AB773" s="68"/>
      <c r="AC773" s="68"/>
      <c r="AD773" s="68"/>
      <c r="AE773" s="68"/>
      <c r="AF773" s="68"/>
      <c r="AG773" s="68"/>
      <c r="AH773" s="68"/>
      <c r="AI773" s="68"/>
    </row>
    <row r="774" spans="1:35" ht="12.75" customHeight="1" x14ac:dyDescent="0.2">
      <c r="A774" s="68"/>
      <c r="P774" s="68"/>
      <c r="Q774" s="68"/>
      <c r="R774" s="68"/>
      <c r="S774" s="68"/>
      <c r="T774" s="68"/>
      <c r="U774" s="68"/>
      <c r="V774" s="68"/>
      <c r="W774" s="68"/>
      <c r="X774" s="68"/>
      <c r="Y774" s="68"/>
      <c r="Z774" s="68"/>
      <c r="AA774" s="68"/>
      <c r="AB774" s="68"/>
      <c r="AC774" s="68"/>
      <c r="AD774" s="68"/>
      <c r="AE774" s="68"/>
      <c r="AF774" s="68"/>
      <c r="AG774" s="68"/>
      <c r="AH774" s="68"/>
      <c r="AI774" s="68"/>
    </row>
    <row r="775" spans="1:35" ht="12.75" customHeight="1" x14ac:dyDescent="0.2">
      <c r="A775" s="68"/>
      <c r="P775" s="68"/>
      <c r="Q775" s="68"/>
      <c r="R775" s="68"/>
      <c r="S775" s="68"/>
      <c r="T775" s="68"/>
      <c r="U775" s="68"/>
      <c r="V775" s="68"/>
      <c r="W775" s="68"/>
      <c r="X775" s="68"/>
      <c r="Y775" s="68"/>
      <c r="Z775" s="68"/>
      <c r="AA775" s="68"/>
      <c r="AB775" s="68"/>
      <c r="AC775" s="68"/>
      <c r="AD775" s="68"/>
      <c r="AE775" s="68"/>
      <c r="AF775" s="68"/>
      <c r="AG775" s="68"/>
      <c r="AH775" s="68"/>
      <c r="AI775" s="68"/>
    </row>
    <row r="776" spans="1:35" ht="12.75" customHeight="1" x14ac:dyDescent="0.2">
      <c r="A776" s="68"/>
      <c r="P776" s="68"/>
      <c r="Q776" s="68"/>
      <c r="R776" s="68"/>
      <c r="S776" s="68"/>
      <c r="T776" s="68"/>
      <c r="U776" s="68"/>
      <c r="V776" s="68"/>
      <c r="W776" s="68"/>
      <c r="X776" s="68"/>
      <c r="Y776" s="68"/>
      <c r="Z776" s="68"/>
      <c r="AA776" s="68"/>
      <c r="AB776" s="68"/>
      <c r="AC776" s="68"/>
      <c r="AD776" s="68"/>
      <c r="AE776" s="68"/>
      <c r="AF776" s="68"/>
      <c r="AG776" s="68"/>
      <c r="AH776" s="68"/>
      <c r="AI776" s="68"/>
    </row>
    <row r="777" spans="1:35" ht="12.75" customHeight="1" x14ac:dyDescent="0.2">
      <c r="A777" s="68"/>
      <c r="P777" s="68"/>
      <c r="Q777" s="68"/>
      <c r="R777" s="68"/>
      <c r="S777" s="68"/>
      <c r="T777" s="68"/>
      <c r="U777" s="68"/>
      <c r="V777" s="68"/>
      <c r="W777" s="68"/>
      <c r="X777" s="68"/>
      <c r="Y777" s="68"/>
      <c r="Z777" s="68"/>
      <c r="AA777" s="68"/>
      <c r="AB777" s="68"/>
      <c r="AC777" s="68"/>
      <c r="AD777" s="68"/>
      <c r="AE777" s="68"/>
      <c r="AF777" s="68"/>
      <c r="AG777" s="68"/>
      <c r="AH777" s="68"/>
      <c r="AI777" s="68"/>
    </row>
    <row r="778" spans="1:35" ht="12.75" customHeight="1" x14ac:dyDescent="0.2">
      <c r="A778" s="68"/>
      <c r="P778" s="68"/>
      <c r="Q778" s="68"/>
      <c r="R778" s="68"/>
      <c r="S778" s="68"/>
      <c r="T778" s="68"/>
      <c r="U778" s="68"/>
      <c r="V778" s="68"/>
      <c r="W778" s="68"/>
      <c r="X778" s="68"/>
      <c r="Y778" s="68"/>
      <c r="Z778" s="68"/>
      <c r="AA778" s="68"/>
      <c r="AB778" s="68"/>
      <c r="AC778" s="68"/>
      <c r="AD778" s="68"/>
      <c r="AE778" s="68"/>
      <c r="AF778" s="68"/>
      <c r="AG778" s="68"/>
      <c r="AH778" s="68"/>
      <c r="AI778" s="68"/>
    </row>
    <row r="779" spans="1:35" ht="12.75" customHeight="1" x14ac:dyDescent="0.2">
      <c r="A779" s="68"/>
      <c r="P779" s="68"/>
      <c r="Q779" s="68"/>
      <c r="R779" s="68"/>
      <c r="S779" s="68"/>
      <c r="T779" s="68"/>
      <c r="U779" s="68"/>
      <c r="V779" s="68"/>
      <c r="W779" s="68"/>
      <c r="X779" s="68"/>
      <c r="Y779" s="68"/>
      <c r="Z779" s="68"/>
      <c r="AA779" s="68"/>
      <c r="AB779" s="68"/>
      <c r="AC779" s="68"/>
      <c r="AD779" s="68"/>
      <c r="AE779" s="68"/>
      <c r="AF779" s="68"/>
      <c r="AG779" s="68"/>
      <c r="AH779" s="68"/>
      <c r="AI779" s="68"/>
    </row>
    <row r="780" spans="1:35" ht="12.75" customHeight="1" x14ac:dyDescent="0.2">
      <c r="A780" s="68"/>
      <c r="P780" s="68"/>
      <c r="Q780" s="68"/>
      <c r="R780" s="68"/>
      <c r="S780" s="68"/>
      <c r="T780" s="68"/>
      <c r="U780" s="68"/>
      <c r="V780" s="68"/>
      <c r="W780" s="68"/>
      <c r="X780" s="68"/>
      <c r="Y780" s="68"/>
      <c r="Z780" s="68"/>
      <c r="AA780" s="68"/>
      <c r="AB780" s="68"/>
      <c r="AC780" s="68"/>
      <c r="AD780" s="68"/>
      <c r="AE780" s="68"/>
      <c r="AF780" s="68"/>
      <c r="AG780" s="68"/>
      <c r="AH780" s="68"/>
      <c r="AI780" s="68"/>
    </row>
    <row r="781" spans="1:35" ht="12.75" customHeight="1" x14ac:dyDescent="0.2">
      <c r="A781" s="68"/>
      <c r="P781" s="68"/>
      <c r="Q781" s="68"/>
      <c r="R781" s="68"/>
      <c r="S781" s="68"/>
      <c r="T781" s="68"/>
      <c r="U781" s="68"/>
      <c r="V781" s="68"/>
      <c r="W781" s="68"/>
      <c r="X781" s="68"/>
      <c r="Y781" s="68"/>
      <c r="Z781" s="68"/>
      <c r="AA781" s="68"/>
      <c r="AB781" s="68"/>
      <c r="AC781" s="68"/>
      <c r="AD781" s="68"/>
      <c r="AE781" s="68"/>
      <c r="AF781" s="68"/>
      <c r="AG781" s="68"/>
      <c r="AH781" s="68"/>
      <c r="AI781" s="68"/>
    </row>
    <row r="782" spans="1:35" ht="12.75" customHeight="1" x14ac:dyDescent="0.2">
      <c r="A782" s="68"/>
      <c r="P782" s="68"/>
      <c r="Q782" s="68"/>
      <c r="R782" s="68"/>
      <c r="S782" s="68"/>
      <c r="T782" s="68"/>
      <c r="U782" s="68"/>
      <c r="V782" s="68"/>
      <c r="W782" s="68"/>
      <c r="X782" s="68"/>
      <c r="Y782" s="68"/>
      <c r="Z782" s="68"/>
      <c r="AA782" s="68"/>
      <c r="AB782" s="68"/>
      <c r="AC782" s="68"/>
      <c r="AD782" s="68"/>
      <c r="AE782" s="68"/>
      <c r="AF782" s="68"/>
      <c r="AG782" s="68"/>
      <c r="AH782" s="68"/>
      <c r="AI782" s="68"/>
    </row>
    <row r="783" spans="1:35" ht="12.75" customHeight="1" x14ac:dyDescent="0.2">
      <c r="A783" s="68"/>
      <c r="P783" s="68"/>
      <c r="Q783" s="68"/>
      <c r="R783" s="68"/>
      <c r="S783" s="68"/>
      <c r="T783" s="68"/>
      <c r="U783" s="68"/>
      <c r="V783" s="68"/>
      <c r="W783" s="68"/>
      <c r="X783" s="68"/>
      <c r="Y783" s="68"/>
      <c r="Z783" s="68"/>
      <c r="AA783" s="68"/>
      <c r="AB783" s="68"/>
      <c r="AC783" s="68"/>
      <c r="AD783" s="68"/>
      <c r="AE783" s="68"/>
      <c r="AF783" s="68"/>
      <c r="AG783" s="68"/>
      <c r="AH783" s="68"/>
      <c r="AI783" s="68"/>
    </row>
    <row r="784" spans="1:35" ht="12.75" customHeight="1" x14ac:dyDescent="0.2">
      <c r="A784" s="68"/>
      <c r="P784" s="68"/>
      <c r="Q784" s="68"/>
      <c r="R784" s="68"/>
      <c r="S784" s="68"/>
      <c r="T784" s="68"/>
      <c r="U784" s="68"/>
      <c r="V784" s="68"/>
      <c r="W784" s="68"/>
      <c r="X784" s="68"/>
      <c r="Y784" s="68"/>
      <c r="Z784" s="68"/>
      <c r="AA784" s="68"/>
      <c r="AB784" s="68"/>
      <c r="AC784" s="68"/>
      <c r="AD784" s="68"/>
      <c r="AE784" s="68"/>
      <c r="AF784" s="68"/>
      <c r="AG784" s="68"/>
      <c r="AH784" s="68"/>
      <c r="AI784" s="68"/>
    </row>
    <row r="785" spans="1:35" ht="12.75" customHeight="1" x14ac:dyDescent="0.2">
      <c r="A785" s="68"/>
      <c r="P785" s="68"/>
      <c r="Q785" s="68"/>
      <c r="R785" s="68"/>
      <c r="S785" s="68"/>
      <c r="T785" s="68"/>
      <c r="U785" s="68"/>
      <c r="V785" s="68"/>
      <c r="W785" s="68"/>
      <c r="X785" s="68"/>
      <c r="Y785" s="68"/>
      <c r="Z785" s="68"/>
      <c r="AA785" s="68"/>
      <c r="AB785" s="68"/>
      <c r="AC785" s="68"/>
      <c r="AD785" s="68"/>
      <c r="AE785" s="68"/>
      <c r="AF785" s="68"/>
      <c r="AG785" s="68"/>
      <c r="AH785" s="68"/>
      <c r="AI785" s="68"/>
    </row>
    <row r="786" spans="1:35" ht="12.75" customHeight="1" x14ac:dyDescent="0.2">
      <c r="A786" s="68"/>
      <c r="P786" s="68"/>
      <c r="Q786" s="68"/>
      <c r="R786" s="68"/>
      <c r="S786" s="68"/>
      <c r="T786" s="68"/>
      <c r="U786" s="68"/>
      <c r="V786" s="68"/>
      <c r="W786" s="68"/>
      <c r="X786" s="68"/>
      <c r="Y786" s="68"/>
      <c r="Z786" s="68"/>
      <c r="AA786" s="68"/>
      <c r="AB786" s="68"/>
      <c r="AC786" s="68"/>
      <c r="AD786" s="68"/>
      <c r="AE786" s="68"/>
      <c r="AF786" s="68"/>
      <c r="AG786" s="68"/>
      <c r="AH786" s="68"/>
      <c r="AI786" s="68"/>
    </row>
    <row r="787" spans="1:35" ht="12.75" customHeight="1" x14ac:dyDescent="0.2">
      <c r="A787" s="68"/>
      <c r="P787" s="68"/>
      <c r="Q787" s="68"/>
      <c r="R787" s="68"/>
      <c r="S787" s="68"/>
      <c r="T787" s="68"/>
      <c r="U787" s="68"/>
      <c r="V787" s="68"/>
      <c r="W787" s="68"/>
      <c r="X787" s="68"/>
      <c r="Y787" s="68"/>
      <c r="Z787" s="68"/>
      <c r="AA787" s="68"/>
      <c r="AB787" s="68"/>
      <c r="AC787" s="68"/>
      <c r="AD787" s="68"/>
      <c r="AE787" s="68"/>
      <c r="AF787" s="68"/>
      <c r="AG787" s="68"/>
      <c r="AH787" s="68"/>
      <c r="AI787" s="68"/>
    </row>
    <row r="788" spans="1:35" ht="12.75" customHeight="1" x14ac:dyDescent="0.2">
      <c r="A788" s="68"/>
      <c r="P788" s="68"/>
      <c r="Q788" s="68"/>
      <c r="R788" s="68"/>
      <c r="S788" s="68"/>
      <c r="T788" s="68"/>
      <c r="U788" s="68"/>
      <c r="V788" s="68"/>
      <c r="W788" s="68"/>
      <c r="X788" s="68"/>
      <c r="Y788" s="68"/>
      <c r="Z788" s="68"/>
      <c r="AA788" s="68"/>
      <c r="AB788" s="68"/>
      <c r="AC788" s="68"/>
      <c r="AD788" s="68"/>
      <c r="AE788" s="68"/>
      <c r="AF788" s="68"/>
      <c r="AG788" s="68"/>
      <c r="AH788" s="68"/>
      <c r="AI788" s="68"/>
    </row>
    <row r="789" spans="1:35" ht="12.75" customHeight="1" x14ac:dyDescent="0.2">
      <c r="A789" s="68"/>
      <c r="P789" s="68"/>
      <c r="Q789" s="68"/>
      <c r="R789" s="68"/>
      <c r="S789" s="68"/>
      <c r="T789" s="68"/>
      <c r="U789" s="68"/>
      <c r="V789" s="68"/>
      <c r="W789" s="68"/>
      <c r="X789" s="68"/>
      <c r="Y789" s="68"/>
      <c r="Z789" s="68"/>
      <c r="AA789" s="68"/>
      <c r="AB789" s="68"/>
      <c r="AC789" s="68"/>
      <c r="AD789" s="68"/>
      <c r="AE789" s="68"/>
      <c r="AF789" s="68"/>
      <c r="AG789" s="68"/>
      <c r="AH789" s="68"/>
      <c r="AI789" s="68"/>
    </row>
    <row r="790" spans="1:35" ht="12.75" customHeight="1" x14ac:dyDescent="0.2">
      <c r="A790" s="68"/>
      <c r="P790" s="68"/>
      <c r="Q790" s="68"/>
      <c r="R790" s="68"/>
      <c r="S790" s="68"/>
      <c r="T790" s="68"/>
      <c r="U790" s="68"/>
      <c r="V790" s="68"/>
      <c r="W790" s="68"/>
      <c r="X790" s="68"/>
      <c r="Y790" s="68"/>
      <c r="Z790" s="68"/>
      <c r="AA790" s="68"/>
      <c r="AB790" s="68"/>
      <c r="AC790" s="68"/>
      <c r="AD790" s="68"/>
      <c r="AE790" s="68"/>
      <c r="AF790" s="68"/>
      <c r="AG790" s="68"/>
      <c r="AH790" s="68"/>
      <c r="AI790" s="68"/>
    </row>
    <row r="791" spans="1:35" ht="12.75" customHeight="1" x14ac:dyDescent="0.2">
      <c r="A791" s="68"/>
      <c r="P791" s="68"/>
      <c r="Q791" s="68"/>
      <c r="R791" s="68"/>
      <c r="S791" s="68"/>
      <c r="T791" s="68"/>
      <c r="U791" s="68"/>
      <c r="V791" s="68"/>
      <c r="W791" s="68"/>
      <c r="X791" s="68"/>
      <c r="Y791" s="68"/>
      <c r="Z791" s="68"/>
      <c r="AA791" s="68"/>
      <c r="AB791" s="68"/>
      <c r="AC791" s="68"/>
      <c r="AD791" s="68"/>
      <c r="AE791" s="68"/>
      <c r="AF791" s="68"/>
      <c r="AG791" s="68"/>
      <c r="AH791" s="68"/>
      <c r="AI791" s="68"/>
    </row>
    <row r="792" spans="1:35" ht="12.75" customHeight="1" x14ac:dyDescent="0.2">
      <c r="A792" s="68"/>
      <c r="P792" s="68"/>
      <c r="Q792" s="68"/>
      <c r="R792" s="68"/>
      <c r="S792" s="68"/>
      <c r="T792" s="68"/>
      <c r="U792" s="68"/>
      <c r="V792" s="68"/>
      <c r="W792" s="68"/>
      <c r="X792" s="68"/>
      <c r="Y792" s="68"/>
      <c r="Z792" s="68"/>
      <c r="AA792" s="68"/>
      <c r="AB792" s="68"/>
      <c r="AC792" s="68"/>
      <c r="AD792" s="68"/>
      <c r="AE792" s="68"/>
      <c r="AF792" s="68"/>
      <c r="AG792" s="68"/>
      <c r="AH792" s="68"/>
      <c r="AI792" s="68"/>
    </row>
    <row r="793" spans="1:35" ht="12.75" customHeight="1" x14ac:dyDescent="0.2">
      <c r="A793" s="68"/>
      <c r="P793" s="68"/>
      <c r="Q793" s="68"/>
      <c r="R793" s="68"/>
      <c r="S793" s="68"/>
      <c r="T793" s="68"/>
      <c r="U793" s="68"/>
      <c r="V793" s="68"/>
      <c r="W793" s="68"/>
      <c r="X793" s="68"/>
      <c r="Y793" s="68"/>
      <c r="Z793" s="68"/>
      <c r="AA793" s="68"/>
      <c r="AB793" s="68"/>
      <c r="AC793" s="68"/>
      <c r="AD793" s="68"/>
      <c r="AE793" s="68"/>
      <c r="AF793" s="68"/>
      <c r="AG793" s="68"/>
      <c r="AH793" s="68"/>
      <c r="AI793" s="68"/>
    </row>
    <row r="794" spans="1:35" ht="12.75" customHeight="1" x14ac:dyDescent="0.2">
      <c r="A794" s="68"/>
      <c r="P794" s="68"/>
      <c r="Q794" s="68"/>
      <c r="R794" s="68"/>
      <c r="S794" s="68"/>
      <c r="T794" s="68"/>
      <c r="U794" s="68"/>
      <c r="V794" s="68"/>
      <c r="W794" s="68"/>
      <c r="X794" s="68"/>
      <c r="Y794" s="68"/>
      <c r="Z794" s="68"/>
      <c r="AA794" s="68"/>
      <c r="AB794" s="68"/>
      <c r="AC794" s="68"/>
      <c r="AD794" s="68"/>
      <c r="AE794" s="68"/>
      <c r="AF794" s="68"/>
      <c r="AG794" s="68"/>
      <c r="AH794" s="68"/>
      <c r="AI794" s="68"/>
    </row>
    <row r="795" spans="1:35" ht="12.75" customHeight="1" x14ac:dyDescent="0.2">
      <c r="A795" s="68"/>
      <c r="P795" s="68"/>
      <c r="Q795" s="68"/>
      <c r="R795" s="68"/>
      <c r="S795" s="68"/>
      <c r="T795" s="68"/>
      <c r="U795" s="68"/>
      <c r="V795" s="68"/>
      <c r="W795" s="68"/>
      <c r="X795" s="68"/>
      <c r="Y795" s="68"/>
      <c r="Z795" s="68"/>
      <c r="AA795" s="68"/>
      <c r="AB795" s="68"/>
      <c r="AC795" s="68"/>
      <c r="AD795" s="68"/>
      <c r="AE795" s="68"/>
      <c r="AF795" s="68"/>
      <c r="AG795" s="68"/>
      <c r="AH795" s="68"/>
      <c r="AI795" s="68"/>
    </row>
    <row r="796" spans="1:35" ht="12.75" customHeight="1" x14ac:dyDescent="0.2">
      <c r="A796" s="68"/>
      <c r="P796" s="68"/>
      <c r="Q796" s="68"/>
      <c r="R796" s="68"/>
      <c r="S796" s="68"/>
      <c r="T796" s="68"/>
      <c r="U796" s="68"/>
      <c r="V796" s="68"/>
      <c r="W796" s="68"/>
      <c r="X796" s="68"/>
      <c r="Y796" s="68"/>
      <c r="Z796" s="68"/>
      <c r="AA796" s="68"/>
      <c r="AB796" s="68"/>
      <c r="AC796" s="68"/>
      <c r="AD796" s="68"/>
      <c r="AE796" s="68"/>
      <c r="AF796" s="68"/>
      <c r="AG796" s="68"/>
      <c r="AH796" s="68"/>
      <c r="AI796" s="68"/>
    </row>
    <row r="797" spans="1:35" ht="12.75" customHeight="1" x14ac:dyDescent="0.2">
      <c r="A797" s="68"/>
      <c r="P797" s="68"/>
      <c r="Q797" s="68"/>
      <c r="R797" s="68"/>
      <c r="S797" s="68"/>
      <c r="T797" s="68"/>
      <c r="U797" s="68"/>
      <c r="V797" s="68"/>
      <c r="W797" s="68"/>
      <c r="X797" s="68"/>
      <c r="Y797" s="68"/>
      <c r="Z797" s="68"/>
      <c r="AA797" s="68"/>
      <c r="AB797" s="68"/>
      <c r="AC797" s="68"/>
      <c r="AD797" s="68"/>
      <c r="AE797" s="68"/>
      <c r="AF797" s="68"/>
      <c r="AG797" s="68"/>
      <c r="AH797" s="68"/>
      <c r="AI797" s="68"/>
    </row>
    <row r="798" spans="1:35" ht="12.75" customHeight="1" x14ac:dyDescent="0.2">
      <c r="A798" s="68"/>
      <c r="P798" s="68"/>
      <c r="Q798" s="68"/>
      <c r="R798" s="68"/>
      <c r="S798" s="68"/>
      <c r="T798" s="68"/>
      <c r="U798" s="68"/>
      <c r="V798" s="68"/>
      <c r="W798" s="68"/>
      <c r="X798" s="68"/>
      <c r="Y798" s="68"/>
      <c r="Z798" s="68"/>
      <c r="AA798" s="68"/>
      <c r="AB798" s="68"/>
      <c r="AC798" s="68"/>
      <c r="AD798" s="68"/>
      <c r="AE798" s="68"/>
      <c r="AF798" s="68"/>
      <c r="AG798" s="68"/>
      <c r="AH798" s="68"/>
      <c r="AI798" s="68"/>
    </row>
    <row r="799" spans="1:35" ht="12.75" customHeight="1" x14ac:dyDescent="0.2">
      <c r="A799" s="68"/>
      <c r="P799" s="68"/>
      <c r="Q799" s="68"/>
      <c r="R799" s="68"/>
      <c r="S799" s="68"/>
      <c r="T799" s="68"/>
      <c r="U799" s="68"/>
      <c r="V799" s="68"/>
      <c r="W799" s="68"/>
      <c r="X799" s="68"/>
      <c r="Y799" s="68"/>
      <c r="Z799" s="68"/>
      <c r="AA799" s="68"/>
      <c r="AB799" s="68"/>
      <c r="AC799" s="68"/>
      <c r="AD799" s="68"/>
      <c r="AE799" s="68"/>
      <c r="AF799" s="68"/>
      <c r="AG799" s="68"/>
      <c r="AH799" s="68"/>
      <c r="AI799" s="68"/>
    </row>
    <row r="800" spans="1:35" ht="12.75" customHeight="1" x14ac:dyDescent="0.2">
      <c r="A800" s="68"/>
      <c r="P800" s="68"/>
      <c r="Q800" s="68"/>
      <c r="R800" s="68"/>
      <c r="S800" s="68"/>
      <c r="T800" s="68"/>
      <c r="U800" s="68"/>
      <c r="V800" s="68"/>
      <c r="W800" s="68"/>
      <c r="X800" s="68"/>
      <c r="Y800" s="68"/>
      <c r="Z800" s="68"/>
      <c r="AA800" s="68"/>
      <c r="AB800" s="68"/>
      <c r="AC800" s="68"/>
      <c r="AD800" s="68"/>
      <c r="AE800" s="68"/>
      <c r="AF800" s="68"/>
      <c r="AG800" s="68"/>
      <c r="AH800" s="68"/>
      <c r="AI800" s="68"/>
    </row>
    <row r="801" spans="1:35" ht="12.75" customHeight="1" x14ac:dyDescent="0.2">
      <c r="A801" s="68"/>
      <c r="P801" s="68"/>
      <c r="Q801" s="68"/>
      <c r="R801" s="68"/>
      <c r="S801" s="68"/>
      <c r="T801" s="68"/>
      <c r="U801" s="68"/>
      <c r="V801" s="68"/>
      <c r="W801" s="68"/>
      <c r="X801" s="68"/>
      <c r="Y801" s="68"/>
      <c r="Z801" s="68"/>
      <c r="AA801" s="68"/>
      <c r="AB801" s="68"/>
      <c r="AC801" s="68"/>
      <c r="AD801" s="68"/>
      <c r="AE801" s="68"/>
      <c r="AF801" s="68"/>
      <c r="AG801" s="68"/>
      <c r="AH801" s="68"/>
      <c r="AI801" s="68"/>
    </row>
    <row r="802" spans="1:35" ht="12.75" customHeight="1" x14ac:dyDescent="0.2">
      <c r="A802" s="68"/>
      <c r="P802" s="68"/>
      <c r="Q802" s="68"/>
      <c r="R802" s="68"/>
      <c r="S802" s="68"/>
      <c r="T802" s="68"/>
      <c r="U802" s="68"/>
      <c r="V802" s="68"/>
      <c r="W802" s="68"/>
      <c r="X802" s="68"/>
      <c r="Y802" s="68"/>
      <c r="Z802" s="68"/>
      <c r="AA802" s="68"/>
      <c r="AB802" s="68"/>
      <c r="AC802" s="68"/>
      <c r="AD802" s="68"/>
      <c r="AE802" s="68"/>
      <c r="AF802" s="68"/>
      <c r="AG802" s="68"/>
      <c r="AH802" s="68"/>
      <c r="AI802" s="68"/>
    </row>
    <row r="803" spans="1:35" ht="12.75" customHeight="1" x14ac:dyDescent="0.2">
      <c r="A803" s="68"/>
      <c r="P803" s="68"/>
      <c r="Q803" s="68"/>
      <c r="R803" s="68"/>
      <c r="S803" s="68"/>
      <c r="T803" s="68"/>
      <c r="U803" s="68"/>
      <c r="V803" s="68"/>
      <c r="W803" s="68"/>
      <c r="X803" s="68"/>
      <c r="Y803" s="68"/>
      <c r="Z803" s="68"/>
      <c r="AA803" s="68"/>
      <c r="AB803" s="68"/>
      <c r="AC803" s="68"/>
      <c r="AD803" s="68"/>
      <c r="AE803" s="68"/>
      <c r="AF803" s="68"/>
      <c r="AG803" s="68"/>
      <c r="AH803" s="68"/>
      <c r="AI803" s="68"/>
    </row>
    <row r="804" spans="1:35" ht="12.75" customHeight="1" x14ac:dyDescent="0.2">
      <c r="A804" s="68"/>
      <c r="P804" s="68"/>
      <c r="Q804" s="68"/>
      <c r="R804" s="68"/>
      <c r="S804" s="68"/>
      <c r="T804" s="68"/>
      <c r="U804" s="68"/>
      <c r="V804" s="68"/>
      <c r="W804" s="68"/>
      <c r="X804" s="68"/>
      <c r="Y804" s="68"/>
      <c r="Z804" s="68"/>
      <c r="AA804" s="68"/>
      <c r="AB804" s="68"/>
      <c r="AC804" s="68"/>
      <c r="AD804" s="68"/>
      <c r="AE804" s="68"/>
      <c r="AF804" s="68"/>
      <c r="AG804" s="68"/>
      <c r="AH804" s="68"/>
      <c r="AI804" s="68"/>
    </row>
    <row r="805" spans="1:35" ht="12.75" customHeight="1" x14ac:dyDescent="0.2">
      <c r="A805" s="68"/>
      <c r="P805" s="68"/>
      <c r="Q805" s="68"/>
      <c r="R805" s="68"/>
      <c r="S805" s="68"/>
      <c r="T805" s="68"/>
      <c r="U805" s="68"/>
      <c r="V805" s="68"/>
      <c r="W805" s="68"/>
      <c r="X805" s="68"/>
      <c r="Y805" s="68"/>
      <c r="Z805" s="68"/>
      <c r="AA805" s="68"/>
      <c r="AB805" s="68"/>
      <c r="AC805" s="68"/>
      <c r="AD805" s="68"/>
      <c r="AE805" s="68"/>
      <c r="AF805" s="68"/>
      <c r="AG805" s="68"/>
      <c r="AH805" s="68"/>
      <c r="AI805" s="68"/>
    </row>
    <row r="806" spans="1:35" ht="12.75" customHeight="1" x14ac:dyDescent="0.2">
      <c r="A806" s="68"/>
      <c r="P806" s="68"/>
      <c r="Q806" s="68"/>
      <c r="R806" s="68"/>
      <c r="S806" s="68"/>
      <c r="T806" s="68"/>
      <c r="U806" s="68"/>
      <c r="V806" s="68"/>
      <c r="W806" s="68"/>
      <c r="X806" s="68"/>
      <c r="Y806" s="68"/>
      <c r="Z806" s="68"/>
      <c r="AA806" s="68"/>
      <c r="AB806" s="68"/>
      <c r="AC806" s="68"/>
      <c r="AD806" s="68"/>
      <c r="AE806" s="68"/>
      <c r="AF806" s="68"/>
      <c r="AG806" s="68"/>
      <c r="AH806" s="68"/>
      <c r="AI806" s="68"/>
    </row>
    <row r="807" spans="1:35" ht="12.75" customHeight="1" x14ac:dyDescent="0.2">
      <c r="A807" s="68"/>
      <c r="P807" s="68"/>
      <c r="Q807" s="68"/>
      <c r="R807" s="68"/>
      <c r="S807" s="68"/>
      <c r="T807" s="68"/>
      <c r="U807" s="68"/>
      <c r="V807" s="68"/>
      <c r="W807" s="68"/>
      <c r="X807" s="68"/>
      <c r="Y807" s="68"/>
      <c r="Z807" s="68"/>
      <c r="AA807" s="68"/>
      <c r="AB807" s="68"/>
      <c r="AC807" s="68"/>
      <c r="AD807" s="68"/>
      <c r="AE807" s="68"/>
      <c r="AF807" s="68"/>
      <c r="AG807" s="68"/>
      <c r="AH807" s="68"/>
      <c r="AI807" s="68"/>
    </row>
    <row r="808" spans="1:35" ht="12.75" customHeight="1" x14ac:dyDescent="0.2">
      <c r="A808" s="68"/>
      <c r="P808" s="68"/>
      <c r="Q808" s="68"/>
      <c r="R808" s="68"/>
      <c r="S808" s="68"/>
      <c r="T808" s="68"/>
      <c r="U808" s="68"/>
      <c r="V808" s="68"/>
      <c r="W808" s="68"/>
      <c r="X808" s="68"/>
      <c r="Y808" s="68"/>
      <c r="Z808" s="68"/>
      <c r="AA808" s="68"/>
      <c r="AB808" s="68"/>
      <c r="AC808" s="68"/>
      <c r="AD808" s="68"/>
      <c r="AE808" s="68"/>
      <c r="AF808" s="68"/>
      <c r="AG808" s="68"/>
      <c r="AH808" s="68"/>
      <c r="AI808" s="68"/>
    </row>
    <row r="809" spans="1:35" ht="12.75" customHeight="1" x14ac:dyDescent="0.2">
      <c r="A809" s="68"/>
      <c r="P809" s="68"/>
      <c r="Q809" s="68"/>
      <c r="R809" s="68"/>
      <c r="S809" s="68"/>
      <c r="T809" s="68"/>
      <c r="U809" s="68"/>
      <c r="V809" s="68"/>
      <c r="W809" s="68"/>
      <c r="X809" s="68"/>
      <c r="Y809" s="68"/>
      <c r="Z809" s="68"/>
      <c r="AA809" s="68"/>
      <c r="AB809" s="68"/>
      <c r="AC809" s="68"/>
      <c r="AD809" s="68"/>
      <c r="AE809" s="68"/>
      <c r="AF809" s="68"/>
      <c r="AG809" s="68"/>
      <c r="AH809" s="68"/>
      <c r="AI809" s="68"/>
    </row>
    <row r="810" spans="1:35" ht="12.75" customHeight="1" x14ac:dyDescent="0.2">
      <c r="A810" s="68"/>
      <c r="P810" s="68"/>
      <c r="Q810" s="68"/>
      <c r="R810" s="68"/>
      <c r="S810" s="68"/>
      <c r="T810" s="68"/>
      <c r="U810" s="68"/>
      <c r="V810" s="68"/>
      <c r="W810" s="68"/>
      <c r="X810" s="68"/>
      <c r="Y810" s="68"/>
      <c r="Z810" s="68"/>
      <c r="AA810" s="68"/>
      <c r="AB810" s="68"/>
      <c r="AC810" s="68"/>
      <c r="AD810" s="68"/>
      <c r="AE810" s="68"/>
      <c r="AF810" s="68"/>
      <c r="AG810" s="68"/>
      <c r="AH810" s="68"/>
      <c r="AI810" s="68"/>
    </row>
    <row r="811" spans="1:35" ht="12.75" customHeight="1" x14ac:dyDescent="0.2">
      <c r="A811" s="68"/>
      <c r="P811" s="68"/>
      <c r="Q811" s="68"/>
      <c r="R811" s="68"/>
      <c r="S811" s="68"/>
      <c r="T811" s="68"/>
      <c r="U811" s="68"/>
      <c r="V811" s="68"/>
      <c r="W811" s="68"/>
      <c r="X811" s="68"/>
      <c r="Y811" s="68"/>
      <c r="Z811" s="68"/>
      <c r="AA811" s="68"/>
      <c r="AB811" s="68"/>
      <c r="AC811" s="68"/>
      <c r="AD811" s="68"/>
      <c r="AE811" s="68"/>
      <c r="AF811" s="68"/>
      <c r="AG811" s="68"/>
      <c r="AH811" s="68"/>
      <c r="AI811" s="68"/>
    </row>
    <row r="812" spans="1:35" ht="12.75" customHeight="1" x14ac:dyDescent="0.2">
      <c r="A812" s="68"/>
      <c r="P812" s="68"/>
      <c r="Q812" s="68"/>
      <c r="R812" s="68"/>
      <c r="S812" s="68"/>
      <c r="T812" s="68"/>
      <c r="U812" s="68"/>
      <c r="V812" s="68"/>
      <c r="W812" s="68"/>
      <c r="X812" s="68"/>
      <c r="Y812" s="68"/>
      <c r="Z812" s="68"/>
      <c r="AA812" s="68"/>
      <c r="AB812" s="68"/>
      <c r="AC812" s="68"/>
      <c r="AD812" s="68"/>
      <c r="AE812" s="68"/>
      <c r="AF812" s="68"/>
      <c r="AG812" s="68"/>
      <c r="AH812" s="68"/>
      <c r="AI812" s="68"/>
    </row>
    <row r="813" spans="1:35" ht="12.75" customHeight="1" x14ac:dyDescent="0.2">
      <c r="A813" s="68"/>
      <c r="P813" s="68"/>
      <c r="Q813" s="68"/>
      <c r="R813" s="68"/>
      <c r="S813" s="68"/>
      <c r="T813" s="68"/>
      <c r="U813" s="68"/>
      <c r="V813" s="68"/>
      <c r="W813" s="68"/>
      <c r="X813" s="68"/>
      <c r="Y813" s="68"/>
      <c r="Z813" s="68"/>
      <c r="AA813" s="68"/>
      <c r="AB813" s="68"/>
      <c r="AC813" s="68"/>
      <c r="AD813" s="68"/>
      <c r="AE813" s="68"/>
      <c r="AF813" s="68"/>
      <c r="AG813" s="68"/>
      <c r="AH813" s="68"/>
      <c r="AI813" s="68"/>
    </row>
    <row r="814" spans="1:35" ht="12.75" customHeight="1" x14ac:dyDescent="0.2">
      <c r="A814" s="68"/>
      <c r="P814" s="68"/>
      <c r="Q814" s="68"/>
      <c r="R814" s="68"/>
      <c r="S814" s="68"/>
      <c r="T814" s="68"/>
      <c r="U814" s="68"/>
      <c r="V814" s="68"/>
      <c r="W814" s="68"/>
      <c r="X814" s="68"/>
      <c r="Y814" s="68"/>
      <c r="Z814" s="68"/>
      <c r="AA814" s="68"/>
      <c r="AB814" s="68"/>
      <c r="AC814" s="68"/>
      <c r="AD814" s="68"/>
      <c r="AE814" s="68"/>
      <c r="AF814" s="68"/>
      <c r="AG814" s="68"/>
      <c r="AH814" s="68"/>
      <c r="AI814" s="68"/>
    </row>
    <row r="815" spans="1:35" ht="12.75" customHeight="1" x14ac:dyDescent="0.2">
      <c r="A815" s="68"/>
      <c r="P815" s="68"/>
      <c r="Q815" s="68"/>
      <c r="R815" s="68"/>
      <c r="S815" s="68"/>
      <c r="T815" s="68"/>
      <c r="U815" s="68"/>
      <c r="V815" s="68"/>
      <c r="W815" s="68"/>
      <c r="X815" s="68"/>
      <c r="Y815" s="68"/>
      <c r="Z815" s="68"/>
      <c r="AA815" s="68"/>
      <c r="AB815" s="68"/>
      <c r="AC815" s="68"/>
      <c r="AD815" s="68"/>
      <c r="AE815" s="68"/>
      <c r="AF815" s="68"/>
      <c r="AG815" s="68"/>
      <c r="AH815" s="68"/>
      <c r="AI815" s="68"/>
    </row>
    <row r="816" spans="1:35" ht="12.75" customHeight="1" x14ac:dyDescent="0.2">
      <c r="A816" s="68"/>
      <c r="P816" s="68"/>
      <c r="Q816" s="68"/>
      <c r="R816" s="68"/>
      <c r="S816" s="68"/>
      <c r="T816" s="68"/>
      <c r="U816" s="68"/>
      <c r="V816" s="68"/>
      <c r="W816" s="68"/>
      <c r="X816" s="68"/>
      <c r="Y816" s="68"/>
      <c r="Z816" s="68"/>
      <c r="AA816" s="68"/>
      <c r="AB816" s="68"/>
      <c r="AC816" s="68"/>
      <c r="AD816" s="68"/>
      <c r="AE816" s="68"/>
      <c r="AF816" s="68"/>
      <c r="AG816" s="68"/>
      <c r="AH816" s="68"/>
      <c r="AI816" s="68"/>
    </row>
    <row r="817" spans="1:35" ht="12.75" customHeight="1" x14ac:dyDescent="0.2">
      <c r="A817" s="68"/>
      <c r="P817" s="68"/>
      <c r="Q817" s="68"/>
      <c r="R817" s="68"/>
      <c r="S817" s="68"/>
      <c r="T817" s="68"/>
      <c r="U817" s="68"/>
      <c r="V817" s="68"/>
      <c r="W817" s="68"/>
      <c r="X817" s="68"/>
      <c r="Y817" s="68"/>
      <c r="Z817" s="68"/>
      <c r="AA817" s="68"/>
      <c r="AB817" s="68"/>
      <c r="AC817" s="68"/>
      <c r="AD817" s="68"/>
      <c r="AE817" s="68"/>
      <c r="AF817" s="68"/>
      <c r="AG817" s="68"/>
      <c r="AH817" s="68"/>
      <c r="AI817" s="68"/>
    </row>
    <row r="818" spans="1:35" ht="12.75" customHeight="1" x14ac:dyDescent="0.2">
      <c r="A818" s="68"/>
      <c r="P818" s="68"/>
      <c r="Q818" s="68"/>
      <c r="R818" s="68"/>
      <c r="S818" s="68"/>
      <c r="T818" s="68"/>
      <c r="U818" s="68"/>
      <c r="V818" s="68"/>
      <c r="W818" s="68"/>
      <c r="X818" s="68"/>
      <c r="Y818" s="68"/>
      <c r="Z818" s="68"/>
      <c r="AA818" s="68"/>
      <c r="AB818" s="68"/>
      <c r="AC818" s="68"/>
      <c r="AD818" s="68"/>
      <c r="AE818" s="68"/>
      <c r="AF818" s="68"/>
      <c r="AG818" s="68"/>
      <c r="AH818" s="68"/>
      <c r="AI818" s="68"/>
    </row>
    <row r="819" spans="1:35" ht="12.75" customHeight="1" x14ac:dyDescent="0.2">
      <c r="A819" s="68"/>
      <c r="P819" s="68"/>
      <c r="Q819" s="68"/>
      <c r="R819" s="68"/>
      <c r="S819" s="68"/>
      <c r="T819" s="68"/>
      <c r="U819" s="68"/>
      <c r="V819" s="68"/>
      <c r="W819" s="68"/>
      <c r="X819" s="68"/>
      <c r="Y819" s="68"/>
      <c r="Z819" s="68"/>
      <c r="AA819" s="68"/>
      <c r="AB819" s="68"/>
      <c r="AC819" s="68"/>
      <c r="AD819" s="68"/>
      <c r="AE819" s="68"/>
      <c r="AF819" s="68"/>
      <c r="AG819" s="68"/>
      <c r="AH819" s="68"/>
      <c r="AI819" s="68"/>
    </row>
    <row r="820" spans="1:35" ht="12.75" customHeight="1" x14ac:dyDescent="0.2">
      <c r="A820" s="68"/>
      <c r="P820" s="68"/>
      <c r="Q820" s="68"/>
      <c r="R820" s="68"/>
      <c r="S820" s="68"/>
      <c r="T820" s="68"/>
      <c r="U820" s="68"/>
      <c r="V820" s="68"/>
      <c r="W820" s="68"/>
      <c r="X820" s="68"/>
      <c r="Y820" s="68"/>
      <c r="Z820" s="68"/>
      <c r="AA820" s="68"/>
      <c r="AB820" s="68"/>
      <c r="AC820" s="68"/>
      <c r="AD820" s="68"/>
      <c r="AE820" s="68"/>
      <c r="AF820" s="68"/>
      <c r="AG820" s="68"/>
      <c r="AH820" s="68"/>
      <c r="AI820" s="68"/>
    </row>
    <row r="821" spans="1:35" ht="12.75" customHeight="1" x14ac:dyDescent="0.2">
      <c r="A821" s="68"/>
      <c r="P821" s="68"/>
      <c r="Q821" s="68"/>
      <c r="R821" s="68"/>
      <c r="S821" s="68"/>
      <c r="T821" s="68"/>
      <c r="U821" s="68"/>
      <c r="V821" s="68"/>
      <c r="W821" s="68"/>
      <c r="X821" s="68"/>
      <c r="Y821" s="68"/>
      <c r="Z821" s="68"/>
      <c r="AA821" s="68"/>
      <c r="AB821" s="68"/>
      <c r="AC821" s="68"/>
      <c r="AD821" s="68"/>
      <c r="AE821" s="68"/>
      <c r="AF821" s="68"/>
      <c r="AG821" s="68"/>
      <c r="AH821" s="68"/>
      <c r="AI821" s="68"/>
    </row>
    <row r="822" spans="1:35" ht="12.75" customHeight="1" x14ac:dyDescent="0.2">
      <c r="A822" s="68"/>
      <c r="P822" s="68"/>
      <c r="Q822" s="68"/>
      <c r="R822" s="68"/>
      <c r="S822" s="68"/>
      <c r="T822" s="68"/>
      <c r="U822" s="68"/>
      <c r="V822" s="68"/>
      <c r="W822" s="68"/>
      <c r="X822" s="68"/>
      <c r="Y822" s="68"/>
      <c r="Z822" s="68"/>
      <c r="AA822" s="68"/>
      <c r="AB822" s="68"/>
      <c r="AC822" s="68"/>
      <c r="AD822" s="68"/>
      <c r="AE822" s="68"/>
      <c r="AF822" s="68"/>
      <c r="AG822" s="68"/>
      <c r="AH822" s="68"/>
      <c r="AI822" s="68"/>
    </row>
    <row r="823" spans="1:35" ht="12.75" customHeight="1" x14ac:dyDescent="0.2">
      <c r="A823" s="68"/>
      <c r="P823" s="68"/>
      <c r="Q823" s="68"/>
      <c r="R823" s="68"/>
      <c r="S823" s="68"/>
      <c r="T823" s="68"/>
      <c r="U823" s="68"/>
      <c r="V823" s="68"/>
      <c r="W823" s="68"/>
      <c r="X823" s="68"/>
      <c r="Y823" s="68"/>
      <c r="Z823" s="68"/>
      <c r="AA823" s="68"/>
      <c r="AB823" s="68"/>
      <c r="AC823" s="68"/>
      <c r="AD823" s="68"/>
      <c r="AE823" s="68"/>
      <c r="AF823" s="68"/>
      <c r="AG823" s="68"/>
      <c r="AH823" s="68"/>
      <c r="AI823" s="68"/>
    </row>
    <row r="824" spans="1:35" ht="12.75" customHeight="1" x14ac:dyDescent="0.2">
      <c r="A824" s="68"/>
      <c r="P824" s="68"/>
      <c r="Q824" s="68"/>
      <c r="R824" s="68"/>
      <c r="S824" s="68"/>
      <c r="T824" s="68"/>
      <c r="U824" s="68"/>
      <c r="V824" s="68"/>
      <c r="W824" s="68"/>
      <c r="X824" s="68"/>
      <c r="Y824" s="68"/>
      <c r="Z824" s="68"/>
      <c r="AA824" s="68"/>
      <c r="AB824" s="68"/>
      <c r="AC824" s="68"/>
      <c r="AD824" s="68"/>
      <c r="AE824" s="68"/>
      <c r="AF824" s="68"/>
      <c r="AG824" s="68"/>
      <c r="AH824" s="68"/>
      <c r="AI824" s="68"/>
    </row>
    <row r="825" spans="1:35" ht="12.75" customHeight="1" x14ac:dyDescent="0.2">
      <c r="A825" s="68"/>
      <c r="P825" s="68"/>
      <c r="Q825" s="68"/>
      <c r="R825" s="68"/>
      <c r="S825" s="68"/>
      <c r="T825" s="68"/>
      <c r="U825" s="68"/>
      <c r="V825" s="68"/>
      <c r="W825" s="68"/>
      <c r="X825" s="68"/>
      <c r="Y825" s="68"/>
      <c r="Z825" s="68"/>
      <c r="AA825" s="68"/>
      <c r="AB825" s="68"/>
      <c r="AC825" s="68"/>
      <c r="AD825" s="68"/>
      <c r="AE825" s="68"/>
      <c r="AF825" s="68"/>
      <c r="AG825" s="68"/>
      <c r="AH825" s="68"/>
      <c r="AI825" s="68"/>
    </row>
    <row r="826" spans="1:35" ht="12.75" customHeight="1" x14ac:dyDescent="0.2">
      <c r="A826" s="68"/>
      <c r="P826" s="68"/>
      <c r="Q826" s="68"/>
      <c r="R826" s="68"/>
      <c r="S826" s="68"/>
      <c r="T826" s="68"/>
      <c r="U826" s="68"/>
      <c r="V826" s="68"/>
      <c r="W826" s="68"/>
      <c r="X826" s="68"/>
      <c r="Y826" s="68"/>
      <c r="Z826" s="68"/>
      <c r="AA826" s="68"/>
      <c r="AB826" s="68"/>
      <c r="AC826" s="68"/>
      <c r="AD826" s="68"/>
      <c r="AE826" s="68"/>
      <c r="AF826" s="68"/>
      <c r="AG826" s="68"/>
      <c r="AH826" s="68"/>
      <c r="AI826" s="68"/>
    </row>
    <row r="827" spans="1:35" ht="12.75" customHeight="1" x14ac:dyDescent="0.2">
      <c r="A827" s="68"/>
      <c r="P827" s="68"/>
      <c r="Q827" s="68"/>
      <c r="R827" s="68"/>
      <c r="S827" s="68"/>
      <c r="T827" s="68"/>
      <c r="U827" s="68"/>
      <c r="V827" s="68"/>
      <c r="W827" s="68"/>
      <c r="X827" s="68"/>
      <c r="Y827" s="68"/>
      <c r="Z827" s="68"/>
      <c r="AA827" s="68"/>
      <c r="AB827" s="68"/>
      <c r="AC827" s="68"/>
      <c r="AD827" s="68"/>
      <c r="AE827" s="68"/>
      <c r="AF827" s="68"/>
      <c r="AG827" s="68"/>
      <c r="AH827" s="68"/>
      <c r="AI827" s="68"/>
    </row>
    <row r="828" spans="1:35" ht="12.75" customHeight="1" x14ac:dyDescent="0.2">
      <c r="A828" s="68"/>
      <c r="P828" s="68"/>
      <c r="Q828" s="68"/>
      <c r="R828" s="68"/>
      <c r="S828" s="68"/>
      <c r="T828" s="68"/>
      <c r="U828" s="68"/>
      <c r="V828" s="68"/>
      <c r="W828" s="68"/>
      <c r="X828" s="68"/>
      <c r="Y828" s="68"/>
      <c r="Z828" s="68"/>
      <c r="AA828" s="68"/>
      <c r="AB828" s="68"/>
      <c r="AC828" s="68"/>
      <c r="AD828" s="68"/>
      <c r="AE828" s="68"/>
      <c r="AF828" s="68"/>
      <c r="AG828" s="68"/>
      <c r="AH828" s="68"/>
      <c r="AI828" s="68"/>
    </row>
    <row r="829" spans="1:35" ht="12.75" customHeight="1" x14ac:dyDescent="0.2">
      <c r="A829" s="68"/>
      <c r="P829" s="68"/>
      <c r="Q829" s="68"/>
      <c r="R829" s="68"/>
      <c r="S829" s="68"/>
      <c r="T829" s="68"/>
      <c r="U829" s="68"/>
      <c r="V829" s="68"/>
      <c r="W829" s="68"/>
      <c r="X829" s="68"/>
      <c r="Y829" s="68"/>
      <c r="Z829" s="68"/>
      <c r="AA829" s="68"/>
      <c r="AB829" s="68"/>
      <c r="AC829" s="68"/>
      <c r="AD829" s="68"/>
      <c r="AE829" s="68"/>
      <c r="AF829" s="68"/>
      <c r="AG829" s="68"/>
      <c r="AH829" s="68"/>
      <c r="AI829" s="68"/>
    </row>
    <row r="830" spans="1:35" ht="12.75" customHeight="1" x14ac:dyDescent="0.2">
      <c r="A830" s="68"/>
      <c r="P830" s="68"/>
      <c r="Q830" s="68"/>
      <c r="R830" s="68"/>
      <c r="S830" s="68"/>
      <c r="T830" s="68"/>
      <c r="U830" s="68"/>
      <c r="V830" s="68"/>
      <c r="W830" s="68"/>
      <c r="X830" s="68"/>
      <c r="Y830" s="68"/>
      <c r="Z830" s="68"/>
      <c r="AA830" s="68"/>
      <c r="AB830" s="68"/>
      <c r="AC830" s="68"/>
      <c r="AD830" s="68"/>
      <c r="AE830" s="68"/>
      <c r="AF830" s="68"/>
      <c r="AG830" s="68"/>
      <c r="AH830" s="68"/>
      <c r="AI830" s="68"/>
    </row>
    <row r="831" spans="1:35" ht="12.75" customHeight="1" x14ac:dyDescent="0.2">
      <c r="A831" s="68"/>
      <c r="P831" s="68"/>
      <c r="Q831" s="68"/>
      <c r="R831" s="68"/>
      <c r="S831" s="68"/>
      <c r="T831" s="68"/>
      <c r="U831" s="68"/>
      <c r="V831" s="68"/>
      <c r="W831" s="68"/>
      <c r="X831" s="68"/>
      <c r="Y831" s="68"/>
      <c r="Z831" s="68"/>
      <c r="AA831" s="68"/>
      <c r="AB831" s="68"/>
      <c r="AC831" s="68"/>
      <c r="AD831" s="68"/>
      <c r="AE831" s="68"/>
      <c r="AF831" s="68"/>
      <c r="AG831" s="68"/>
      <c r="AH831" s="68"/>
      <c r="AI831" s="68"/>
    </row>
    <row r="832" spans="1:35" ht="12.75" customHeight="1" x14ac:dyDescent="0.2">
      <c r="A832" s="68"/>
      <c r="P832" s="68"/>
      <c r="Q832" s="68"/>
      <c r="R832" s="68"/>
      <c r="S832" s="68"/>
      <c r="T832" s="68"/>
      <c r="U832" s="68"/>
      <c r="V832" s="68"/>
      <c r="W832" s="68"/>
      <c r="X832" s="68"/>
      <c r="Y832" s="68"/>
      <c r="Z832" s="68"/>
      <c r="AA832" s="68"/>
      <c r="AB832" s="68"/>
      <c r="AC832" s="68"/>
      <c r="AD832" s="68"/>
      <c r="AE832" s="68"/>
      <c r="AF832" s="68"/>
      <c r="AG832" s="68"/>
      <c r="AH832" s="68"/>
      <c r="AI832" s="68"/>
    </row>
    <row r="833" spans="1:35" ht="12.75" customHeight="1" x14ac:dyDescent="0.2">
      <c r="A833" s="68"/>
      <c r="P833" s="68"/>
      <c r="Q833" s="68"/>
      <c r="R833" s="68"/>
      <c r="S833" s="68"/>
      <c r="T833" s="68"/>
      <c r="U833" s="68"/>
      <c r="V833" s="68"/>
      <c r="W833" s="68"/>
      <c r="X833" s="68"/>
      <c r="Y833" s="68"/>
      <c r="Z833" s="68"/>
      <c r="AA833" s="68"/>
      <c r="AB833" s="68"/>
      <c r="AC833" s="68"/>
      <c r="AD833" s="68"/>
      <c r="AE833" s="68"/>
      <c r="AF833" s="68"/>
      <c r="AG833" s="68"/>
      <c r="AH833" s="68"/>
      <c r="AI833" s="68"/>
    </row>
    <row r="834" spans="1:35" ht="12.75" customHeight="1" x14ac:dyDescent="0.2">
      <c r="A834" s="68"/>
      <c r="P834" s="68"/>
      <c r="Q834" s="68"/>
      <c r="R834" s="68"/>
      <c r="S834" s="68"/>
      <c r="T834" s="68"/>
      <c r="U834" s="68"/>
      <c r="V834" s="68"/>
      <c r="W834" s="68"/>
      <c r="X834" s="68"/>
      <c r="Y834" s="68"/>
      <c r="Z834" s="68"/>
      <c r="AA834" s="68"/>
      <c r="AB834" s="68"/>
      <c r="AC834" s="68"/>
      <c r="AD834" s="68"/>
      <c r="AE834" s="68"/>
      <c r="AF834" s="68"/>
      <c r="AG834" s="68"/>
      <c r="AH834" s="68"/>
      <c r="AI834" s="68"/>
    </row>
    <row r="835" spans="1:35" ht="12.75" customHeight="1" x14ac:dyDescent="0.2">
      <c r="A835" s="68"/>
      <c r="P835" s="68"/>
      <c r="Q835" s="68"/>
      <c r="R835" s="68"/>
      <c r="S835" s="68"/>
      <c r="T835" s="68"/>
      <c r="U835" s="68"/>
      <c r="V835" s="68"/>
      <c r="W835" s="68"/>
      <c r="X835" s="68"/>
      <c r="Y835" s="68"/>
      <c r="Z835" s="68"/>
      <c r="AA835" s="68"/>
      <c r="AB835" s="68"/>
      <c r="AC835" s="68"/>
      <c r="AD835" s="68"/>
      <c r="AE835" s="68"/>
      <c r="AF835" s="68"/>
      <c r="AG835" s="68"/>
      <c r="AH835" s="68"/>
      <c r="AI835" s="68"/>
    </row>
    <row r="836" spans="1:35" ht="12.75" customHeight="1" x14ac:dyDescent="0.2">
      <c r="A836" s="68"/>
      <c r="P836" s="68"/>
      <c r="Q836" s="68"/>
      <c r="R836" s="68"/>
      <c r="S836" s="68"/>
      <c r="T836" s="68"/>
      <c r="U836" s="68"/>
      <c r="V836" s="68"/>
      <c r="W836" s="68"/>
      <c r="X836" s="68"/>
      <c r="Y836" s="68"/>
      <c r="Z836" s="68"/>
      <c r="AA836" s="68"/>
      <c r="AB836" s="68"/>
      <c r="AC836" s="68"/>
      <c r="AD836" s="68"/>
      <c r="AE836" s="68"/>
      <c r="AF836" s="68"/>
      <c r="AG836" s="68"/>
      <c r="AH836" s="68"/>
      <c r="AI836" s="68"/>
    </row>
    <row r="837" spans="1:35" ht="12.75" customHeight="1" x14ac:dyDescent="0.2">
      <c r="A837" s="68"/>
      <c r="P837" s="68"/>
      <c r="Q837" s="68"/>
      <c r="R837" s="68"/>
      <c r="S837" s="68"/>
      <c r="T837" s="68"/>
      <c r="U837" s="68"/>
      <c r="V837" s="68"/>
      <c r="W837" s="68"/>
      <c r="X837" s="68"/>
      <c r="Y837" s="68"/>
      <c r="Z837" s="68"/>
      <c r="AA837" s="68"/>
      <c r="AB837" s="68"/>
      <c r="AC837" s="68"/>
      <c r="AD837" s="68"/>
      <c r="AE837" s="68"/>
      <c r="AF837" s="68"/>
      <c r="AG837" s="68"/>
      <c r="AH837" s="68"/>
      <c r="AI837" s="68"/>
    </row>
    <row r="838" spans="1:35" ht="12.75" customHeight="1" x14ac:dyDescent="0.2">
      <c r="A838" s="68"/>
      <c r="P838" s="68"/>
      <c r="Q838" s="68"/>
      <c r="R838" s="68"/>
      <c r="S838" s="68"/>
      <c r="T838" s="68"/>
      <c r="U838" s="68"/>
      <c r="V838" s="68"/>
      <c r="W838" s="68"/>
      <c r="X838" s="68"/>
      <c r="Y838" s="68"/>
      <c r="Z838" s="68"/>
      <c r="AA838" s="68"/>
      <c r="AB838" s="68"/>
      <c r="AC838" s="68"/>
      <c r="AD838" s="68"/>
      <c r="AE838" s="68"/>
      <c r="AF838" s="68"/>
      <c r="AG838" s="68"/>
      <c r="AH838" s="68"/>
      <c r="AI838" s="68"/>
    </row>
    <row r="839" spans="1:35" ht="12.75" customHeight="1" x14ac:dyDescent="0.2">
      <c r="A839" s="68"/>
      <c r="P839" s="68"/>
      <c r="Q839" s="68"/>
      <c r="R839" s="68"/>
      <c r="S839" s="68"/>
      <c r="T839" s="68"/>
      <c r="U839" s="68"/>
      <c r="V839" s="68"/>
      <c r="W839" s="68"/>
      <c r="X839" s="68"/>
      <c r="Y839" s="68"/>
      <c r="Z839" s="68"/>
      <c r="AA839" s="68"/>
      <c r="AB839" s="68"/>
      <c r="AC839" s="68"/>
      <c r="AD839" s="68"/>
      <c r="AE839" s="68"/>
      <c r="AF839" s="68"/>
      <c r="AG839" s="68"/>
      <c r="AH839" s="68"/>
      <c r="AI839" s="68"/>
    </row>
    <row r="840" spans="1:35" ht="12.75" customHeight="1" x14ac:dyDescent="0.2">
      <c r="A840" s="68"/>
      <c r="P840" s="68"/>
      <c r="Q840" s="68"/>
      <c r="R840" s="68"/>
      <c r="S840" s="68"/>
      <c r="T840" s="68"/>
      <c r="U840" s="68"/>
      <c r="V840" s="68"/>
      <c r="W840" s="68"/>
      <c r="X840" s="68"/>
      <c r="Y840" s="68"/>
      <c r="Z840" s="68"/>
      <c r="AA840" s="68"/>
      <c r="AB840" s="68"/>
      <c r="AC840" s="68"/>
      <c r="AD840" s="68"/>
      <c r="AE840" s="68"/>
      <c r="AF840" s="68"/>
      <c r="AG840" s="68"/>
      <c r="AH840" s="68"/>
      <c r="AI840" s="68"/>
    </row>
    <row r="841" spans="1:35" ht="12.75" customHeight="1" x14ac:dyDescent="0.2">
      <c r="A841" s="68"/>
      <c r="P841" s="68"/>
      <c r="Q841" s="68"/>
      <c r="R841" s="68"/>
      <c r="S841" s="68"/>
      <c r="T841" s="68"/>
      <c r="U841" s="68"/>
      <c r="V841" s="68"/>
      <c r="W841" s="68"/>
      <c r="X841" s="68"/>
      <c r="Y841" s="68"/>
      <c r="Z841" s="68"/>
      <c r="AA841" s="68"/>
      <c r="AB841" s="68"/>
      <c r="AC841" s="68"/>
      <c r="AD841" s="68"/>
      <c r="AE841" s="68"/>
      <c r="AF841" s="68"/>
      <c r="AG841" s="68"/>
      <c r="AH841" s="68"/>
      <c r="AI841" s="68"/>
    </row>
    <row r="842" spans="1:35" ht="12.75" customHeight="1" x14ac:dyDescent="0.2">
      <c r="A842" s="68"/>
      <c r="P842" s="68"/>
      <c r="Q842" s="68"/>
      <c r="R842" s="68"/>
      <c r="S842" s="68"/>
      <c r="T842" s="68"/>
      <c r="U842" s="68"/>
      <c r="V842" s="68"/>
      <c r="W842" s="68"/>
      <c r="X842" s="68"/>
      <c r="Y842" s="68"/>
      <c r="Z842" s="68"/>
      <c r="AA842" s="68"/>
      <c r="AB842" s="68"/>
      <c r="AC842" s="68"/>
      <c r="AD842" s="68"/>
      <c r="AE842" s="68"/>
      <c r="AF842" s="68"/>
      <c r="AG842" s="68"/>
      <c r="AH842" s="68"/>
      <c r="AI842" s="68"/>
    </row>
    <row r="843" spans="1:35" ht="12.75" customHeight="1" x14ac:dyDescent="0.2">
      <c r="A843" s="68"/>
      <c r="P843" s="68"/>
      <c r="Q843" s="68"/>
      <c r="R843" s="68"/>
      <c r="S843" s="68"/>
      <c r="T843" s="68"/>
      <c r="U843" s="68"/>
      <c r="V843" s="68"/>
      <c r="W843" s="68"/>
      <c r="X843" s="68"/>
      <c r="Y843" s="68"/>
      <c r="Z843" s="68"/>
      <c r="AA843" s="68"/>
      <c r="AB843" s="68"/>
      <c r="AC843" s="68"/>
      <c r="AD843" s="68"/>
      <c r="AE843" s="68"/>
      <c r="AF843" s="68"/>
      <c r="AG843" s="68"/>
      <c r="AH843" s="68"/>
      <c r="AI843" s="68"/>
    </row>
    <row r="844" spans="1:35" ht="12.75" customHeight="1" x14ac:dyDescent="0.2">
      <c r="A844" s="68"/>
      <c r="P844" s="68"/>
      <c r="Q844" s="68"/>
      <c r="R844" s="68"/>
      <c r="S844" s="68"/>
      <c r="T844" s="68"/>
      <c r="U844" s="68"/>
      <c r="V844" s="68"/>
      <c r="W844" s="68"/>
      <c r="X844" s="68"/>
      <c r="Y844" s="68"/>
      <c r="Z844" s="68"/>
      <c r="AA844" s="68"/>
      <c r="AB844" s="68"/>
      <c r="AC844" s="68"/>
      <c r="AD844" s="68"/>
      <c r="AE844" s="68"/>
      <c r="AF844" s="68"/>
      <c r="AG844" s="68"/>
      <c r="AH844" s="68"/>
      <c r="AI844" s="68"/>
    </row>
    <row r="845" spans="1:35" ht="12.75" customHeight="1" x14ac:dyDescent="0.2">
      <c r="A845" s="68"/>
      <c r="P845" s="68"/>
      <c r="Q845" s="68"/>
      <c r="R845" s="68"/>
      <c r="S845" s="68"/>
      <c r="T845" s="68"/>
      <c r="U845" s="68"/>
      <c r="V845" s="68"/>
      <c r="W845" s="68"/>
      <c r="X845" s="68"/>
      <c r="Y845" s="68"/>
      <c r="Z845" s="68"/>
      <c r="AA845" s="68"/>
      <c r="AB845" s="68"/>
      <c r="AC845" s="68"/>
      <c r="AD845" s="68"/>
      <c r="AE845" s="68"/>
      <c r="AF845" s="68"/>
      <c r="AG845" s="68"/>
      <c r="AH845" s="68"/>
      <c r="AI845" s="68"/>
    </row>
    <row r="846" spans="1:35" ht="12.75" customHeight="1" x14ac:dyDescent="0.2">
      <c r="A846" s="68"/>
      <c r="P846" s="68"/>
      <c r="Q846" s="68"/>
      <c r="R846" s="68"/>
      <c r="S846" s="68"/>
      <c r="T846" s="68"/>
      <c r="U846" s="68"/>
      <c r="V846" s="68"/>
      <c r="W846" s="68"/>
      <c r="X846" s="68"/>
      <c r="Y846" s="68"/>
      <c r="Z846" s="68"/>
      <c r="AA846" s="68"/>
      <c r="AB846" s="68"/>
      <c r="AC846" s="68"/>
      <c r="AD846" s="68"/>
      <c r="AE846" s="68"/>
      <c r="AF846" s="68"/>
      <c r="AG846" s="68"/>
      <c r="AH846" s="68"/>
      <c r="AI846" s="68"/>
    </row>
    <row r="847" spans="1:35" ht="12.75" customHeight="1" x14ac:dyDescent="0.2">
      <c r="A847" s="68"/>
      <c r="P847" s="68"/>
      <c r="Q847" s="68"/>
      <c r="R847" s="68"/>
      <c r="S847" s="68"/>
      <c r="T847" s="68"/>
      <c r="U847" s="68"/>
      <c r="V847" s="68"/>
      <c r="W847" s="68"/>
      <c r="X847" s="68"/>
      <c r="Y847" s="68"/>
      <c r="Z847" s="68"/>
      <c r="AA847" s="68"/>
      <c r="AB847" s="68"/>
      <c r="AC847" s="68"/>
      <c r="AD847" s="68"/>
      <c r="AE847" s="68"/>
      <c r="AF847" s="68"/>
      <c r="AG847" s="68"/>
      <c r="AH847" s="68"/>
      <c r="AI847" s="68"/>
    </row>
    <row r="848" spans="1:35" ht="12.75" customHeight="1" x14ac:dyDescent="0.2">
      <c r="A848" s="68"/>
      <c r="P848" s="68"/>
      <c r="Q848" s="68"/>
      <c r="R848" s="68"/>
      <c r="S848" s="68"/>
      <c r="T848" s="68"/>
      <c r="U848" s="68"/>
      <c r="V848" s="68"/>
      <c r="W848" s="68"/>
      <c r="X848" s="68"/>
      <c r="Y848" s="68"/>
      <c r="Z848" s="68"/>
      <c r="AA848" s="68"/>
      <c r="AB848" s="68"/>
      <c r="AC848" s="68"/>
      <c r="AD848" s="68"/>
      <c r="AE848" s="68"/>
      <c r="AF848" s="68"/>
      <c r="AG848" s="68"/>
      <c r="AH848" s="68"/>
      <c r="AI848" s="68"/>
    </row>
    <row r="849" spans="1:35" ht="12.75" customHeight="1" x14ac:dyDescent="0.2">
      <c r="A849" s="68"/>
      <c r="P849" s="68"/>
      <c r="Q849" s="68"/>
      <c r="R849" s="68"/>
      <c r="S849" s="68"/>
      <c r="T849" s="68"/>
      <c r="U849" s="68"/>
      <c r="V849" s="68"/>
      <c r="W849" s="68"/>
      <c r="X849" s="68"/>
      <c r="Y849" s="68"/>
      <c r="Z849" s="68"/>
      <c r="AA849" s="68"/>
      <c r="AB849" s="68"/>
      <c r="AC849" s="68"/>
      <c r="AD849" s="68"/>
      <c r="AE849" s="68"/>
      <c r="AF849" s="68"/>
      <c r="AG849" s="68"/>
      <c r="AH849" s="68"/>
      <c r="AI849" s="68"/>
    </row>
    <row r="850" spans="1:35" ht="12.75" customHeight="1" x14ac:dyDescent="0.2">
      <c r="A850" s="68"/>
      <c r="P850" s="68"/>
      <c r="Q850" s="68"/>
      <c r="R850" s="68"/>
      <c r="S850" s="68"/>
      <c r="T850" s="68"/>
      <c r="U850" s="68"/>
      <c r="V850" s="68"/>
      <c r="W850" s="68"/>
      <c r="X850" s="68"/>
      <c r="Y850" s="68"/>
      <c r="Z850" s="68"/>
      <c r="AA850" s="68"/>
      <c r="AB850" s="68"/>
      <c r="AC850" s="68"/>
      <c r="AD850" s="68"/>
      <c r="AE850" s="68"/>
      <c r="AF850" s="68"/>
      <c r="AG850" s="68"/>
      <c r="AH850" s="68"/>
      <c r="AI850" s="68"/>
    </row>
    <row r="851" spans="1:35" ht="12.75" customHeight="1" x14ac:dyDescent="0.2">
      <c r="A851" s="68"/>
      <c r="P851" s="68"/>
      <c r="Q851" s="68"/>
      <c r="R851" s="68"/>
      <c r="S851" s="68"/>
      <c r="T851" s="68"/>
      <c r="U851" s="68"/>
      <c r="V851" s="68"/>
      <c r="W851" s="68"/>
      <c r="X851" s="68"/>
      <c r="Y851" s="68"/>
      <c r="Z851" s="68"/>
      <c r="AA851" s="68"/>
      <c r="AB851" s="68"/>
      <c r="AC851" s="68"/>
      <c r="AD851" s="68"/>
      <c r="AE851" s="68"/>
      <c r="AF851" s="68"/>
      <c r="AG851" s="68"/>
      <c r="AH851" s="68"/>
      <c r="AI851" s="68"/>
    </row>
    <row r="852" spans="1:35" ht="12.75" customHeight="1" x14ac:dyDescent="0.2">
      <c r="A852" s="68"/>
      <c r="P852" s="68"/>
      <c r="Q852" s="68"/>
      <c r="R852" s="68"/>
      <c r="S852" s="68"/>
      <c r="T852" s="68"/>
      <c r="U852" s="68"/>
      <c r="V852" s="68"/>
      <c r="W852" s="68"/>
      <c r="X852" s="68"/>
      <c r="Y852" s="68"/>
      <c r="Z852" s="68"/>
      <c r="AA852" s="68"/>
      <c r="AB852" s="68"/>
      <c r="AC852" s="68"/>
      <c r="AD852" s="68"/>
      <c r="AE852" s="68"/>
      <c r="AF852" s="68"/>
      <c r="AG852" s="68"/>
      <c r="AH852" s="68"/>
      <c r="AI852" s="68"/>
    </row>
    <row r="853" spans="1:35" ht="12.75" customHeight="1" x14ac:dyDescent="0.2">
      <c r="A853" s="68"/>
      <c r="P853" s="68"/>
      <c r="Q853" s="68"/>
      <c r="R853" s="68"/>
      <c r="S853" s="68"/>
      <c r="T853" s="68"/>
      <c r="U853" s="68"/>
      <c r="V853" s="68"/>
      <c r="W853" s="68"/>
      <c r="X853" s="68"/>
      <c r="Y853" s="68"/>
      <c r="Z853" s="68"/>
      <c r="AA853" s="68"/>
      <c r="AB853" s="68"/>
      <c r="AC853" s="68"/>
      <c r="AD853" s="68"/>
      <c r="AE853" s="68"/>
      <c r="AF853" s="68"/>
      <c r="AG853" s="68"/>
      <c r="AH853" s="68"/>
      <c r="AI853" s="68"/>
    </row>
    <row r="854" spans="1:35" ht="12.75" customHeight="1" x14ac:dyDescent="0.2">
      <c r="A854" s="68"/>
      <c r="P854" s="68"/>
      <c r="Q854" s="68"/>
      <c r="R854" s="68"/>
      <c r="S854" s="68"/>
      <c r="T854" s="68"/>
      <c r="U854" s="68"/>
      <c r="V854" s="68"/>
      <c r="W854" s="68"/>
      <c r="X854" s="68"/>
      <c r="Y854" s="68"/>
      <c r="Z854" s="68"/>
      <c r="AA854" s="68"/>
      <c r="AB854" s="68"/>
      <c r="AC854" s="68"/>
      <c r="AD854" s="68"/>
      <c r="AE854" s="68"/>
      <c r="AF854" s="68"/>
      <c r="AG854" s="68"/>
      <c r="AH854" s="68"/>
      <c r="AI854" s="68"/>
    </row>
    <row r="855" spans="1:35" ht="12.75" customHeight="1" x14ac:dyDescent="0.2">
      <c r="A855" s="68"/>
      <c r="P855" s="68"/>
      <c r="Q855" s="68"/>
      <c r="R855" s="68"/>
      <c r="S855" s="68"/>
      <c r="T855" s="68"/>
      <c r="U855" s="68"/>
      <c r="V855" s="68"/>
      <c r="W855" s="68"/>
      <c r="X855" s="68"/>
      <c r="Y855" s="68"/>
      <c r="Z855" s="68"/>
      <c r="AA855" s="68"/>
      <c r="AB855" s="68"/>
      <c r="AC855" s="68"/>
      <c r="AD855" s="68"/>
      <c r="AE855" s="68"/>
      <c r="AF855" s="68"/>
      <c r="AG855" s="68"/>
      <c r="AH855" s="68"/>
      <c r="AI855" s="68"/>
    </row>
    <row r="856" spans="1:35" ht="12.75" customHeight="1" x14ac:dyDescent="0.2">
      <c r="A856" s="68"/>
      <c r="P856" s="68"/>
      <c r="Q856" s="68"/>
      <c r="R856" s="68"/>
      <c r="S856" s="68"/>
      <c r="T856" s="68"/>
      <c r="U856" s="68"/>
      <c r="V856" s="68"/>
      <c r="W856" s="68"/>
      <c r="X856" s="68"/>
      <c r="Y856" s="68"/>
      <c r="Z856" s="68"/>
      <c r="AA856" s="68"/>
      <c r="AB856" s="68"/>
      <c r="AC856" s="68"/>
      <c r="AD856" s="68"/>
      <c r="AE856" s="68"/>
      <c r="AF856" s="68"/>
      <c r="AG856" s="68"/>
      <c r="AH856" s="68"/>
      <c r="AI856" s="68"/>
    </row>
    <row r="857" spans="1:35" ht="12.75" customHeight="1" x14ac:dyDescent="0.2">
      <c r="A857" s="68"/>
      <c r="P857" s="68"/>
      <c r="Q857" s="68"/>
      <c r="R857" s="68"/>
      <c r="S857" s="68"/>
      <c r="T857" s="68"/>
      <c r="U857" s="68"/>
      <c r="V857" s="68"/>
      <c r="W857" s="68"/>
      <c r="X857" s="68"/>
      <c r="Y857" s="68"/>
      <c r="Z857" s="68"/>
      <c r="AA857" s="68"/>
      <c r="AB857" s="68"/>
      <c r="AC857" s="68"/>
      <c r="AD857" s="68"/>
      <c r="AE857" s="68"/>
      <c r="AF857" s="68"/>
      <c r="AG857" s="68"/>
      <c r="AH857" s="68"/>
      <c r="AI857" s="68"/>
    </row>
    <row r="858" spans="1:35" ht="12.75" customHeight="1" x14ac:dyDescent="0.2">
      <c r="A858" s="68"/>
      <c r="P858" s="68"/>
      <c r="Q858" s="68"/>
      <c r="R858" s="68"/>
      <c r="S858" s="68"/>
      <c r="T858" s="68"/>
      <c r="U858" s="68"/>
      <c r="V858" s="68"/>
      <c r="W858" s="68"/>
      <c r="X858" s="68"/>
      <c r="Y858" s="68"/>
      <c r="Z858" s="68"/>
      <c r="AA858" s="68"/>
      <c r="AB858" s="68"/>
      <c r="AC858" s="68"/>
      <c r="AD858" s="68"/>
      <c r="AE858" s="68"/>
      <c r="AF858" s="68"/>
      <c r="AG858" s="68"/>
      <c r="AH858" s="68"/>
      <c r="AI858" s="68"/>
    </row>
    <row r="859" spans="1:35" ht="12.75" customHeight="1" x14ac:dyDescent="0.2">
      <c r="A859" s="68"/>
      <c r="P859" s="68"/>
      <c r="Q859" s="68"/>
      <c r="R859" s="68"/>
      <c r="S859" s="68"/>
      <c r="T859" s="68"/>
      <c r="U859" s="68"/>
      <c r="V859" s="68"/>
      <c r="W859" s="68"/>
      <c r="X859" s="68"/>
      <c r="Y859" s="68"/>
      <c r="Z859" s="68"/>
      <c r="AA859" s="68"/>
      <c r="AB859" s="68"/>
      <c r="AC859" s="68"/>
      <c r="AD859" s="68"/>
      <c r="AE859" s="68"/>
      <c r="AF859" s="68"/>
      <c r="AG859" s="68"/>
      <c r="AH859" s="68"/>
      <c r="AI859" s="68"/>
    </row>
    <row r="860" spans="1:35" ht="12.75" customHeight="1" x14ac:dyDescent="0.2">
      <c r="A860" s="68"/>
      <c r="P860" s="68"/>
      <c r="Q860" s="68"/>
      <c r="R860" s="68"/>
      <c r="S860" s="68"/>
      <c r="T860" s="68"/>
      <c r="U860" s="68"/>
      <c r="V860" s="68"/>
      <c r="W860" s="68"/>
      <c r="X860" s="68"/>
      <c r="Y860" s="68"/>
      <c r="Z860" s="68"/>
      <c r="AA860" s="68"/>
      <c r="AB860" s="68"/>
      <c r="AC860" s="68"/>
      <c r="AD860" s="68"/>
      <c r="AE860" s="68"/>
      <c r="AF860" s="68"/>
      <c r="AG860" s="68"/>
      <c r="AH860" s="68"/>
      <c r="AI860" s="68"/>
    </row>
    <row r="861" spans="1:35" ht="12.75" customHeight="1" x14ac:dyDescent="0.2">
      <c r="A861" s="68"/>
      <c r="P861" s="68"/>
      <c r="Q861" s="68"/>
      <c r="R861" s="68"/>
      <c r="S861" s="68"/>
      <c r="T861" s="68"/>
      <c r="U861" s="68"/>
      <c r="V861" s="68"/>
      <c r="W861" s="68"/>
      <c r="X861" s="68"/>
      <c r="Y861" s="68"/>
      <c r="Z861" s="68"/>
      <c r="AA861" s="68"/>
      <c r="AB861" s="68"/>
      <c r="AC861" s="68"/>
      <c r="AD861" s="68"/>
      <c r="AE861" s="68"/>
      <c r="AF861" s="68"/>
      <c r="AG861" s="68"/>
      <c r="AH861" s="68"/>
      <c r="AI861" s="68"/>
    </row>
    <row r="862" spans="1:35" ht="12.75" customHeight="1" x14ac:dyDescent="0.2">
      <c r="A862" s="68"/>
      <c r="P862" s="68"/>
      <c r="Q862" s="68"/>
      <c r="R862" s="68"/>
      <c r="S862" s="68"/>
      <c r="T862" s="68"/>
      <c r="U862" s="68"/>
      <c r="V862" s="68"/>
      <c r="W862" s="68"/>
      <c r="X862" s="68"/>
      <c r="Y862" s="68"/>
      <c r="Z862" s="68"/>
      <c r="AA862" s="68"/>
      <c r="AB862" s="68"/>
      <c r="AC862" s="68"/>
      <c r="AD862" s="68"/>
      <c r="AE862" s="68"/>
      <c r="AF862" s="68"/>
      <c r="AG862" s="68"/>
      <c r="AH862" s="68"/>
      <c r="AI862" s="68"/>
    </row>
    <row r="863" spans="1:35" ht="12.75" customHeight="1" x14ac:dyDescent="0.2">
      <c r="A863" s="68"/>
      <c r="P863" s="68"/>
      <c r="Q863" s="68"/>
      <c r="R863" s="68"/>
      <c r="S863" s="68"/>
      <c r="T863" s="68"/>
      <c r="U863" s="68"/>
      <c r="V863" s="68"/>
      <c r="W863" s="68"/>
      <c r="X863" s="68"/>
      <c r="Y863" s="68"/>
      <c r="Z863" s="68"/>
      <c r="AA863" s="68"/>
      <c r="AB863" s="68"/>
      <c r="AC863" s="68"/>
      <c r="AD863" s="68"/>
      <c r="AE863" s="68"/>
      <c r="AF863" s="68"/>
      <c r="AG863" s="68"/>
      <c r="AH863" s="68"/>
      <c r="AI863" s="68"/>
    </row>
    <row r="864" spans="1:35" ht="12.75" customHeight="1" x14ac:dyDescent="0.2">
      <c r="A864" s="68"/>
      <c r="P864" s="68"/>
      <c r="Q864" s="68"/>
      <c r="R864" s="68"/>
      <c r="S864" s="68"/>
      <c r="T864" s="68"/>
      <c r="U864" s="68"/>
      <c r="V864" s="68"/>
      <c r="W864" s="68"/>
      <c r="X864" s="68"/>
      <c r="Y864" s="68"/>
      <c r="Z864" s="68"/>
      <c r="AA864" s="68"/>
      <c r="AB864" s="68"/>
      <c r="AC864" s="68"/>
      <c r="AD864" s="68"/>
      <c r="AE864" s="68"/>
      <c r="AF864" s="68"/>
      <c r="AG864" s="68"/>
      <c r="AH864" s="68"/>
      <c r="AI864" s="68"/>
    </row>
    <row r="865" spans="1:35" ht="12.75" customHeight="1" x14ac:dyDescent="0.2">
      <c r="A865" s="68"/>
      <c r="P865" s="68"/>
      <c r="Q865" s="68"/>
      <c r="R865" s="68"/>
      <c r="S865" s="68"/>
      <c r="T865" s="68"/>
      <c r="U865" s="68"/>
      <c r="V865" s="68"/>
      <c r="W865" s="68"/>
      <c r="X865" s="68"/>
      <c r="Y865" s="68"/>
      <c r="Z865" s="68"/>
      <c r="AA865" s="68"/>
      <c r="AB865" s="68"/>
      <c r="AC865" s="68"/>
      <c r="AD865" s="68"/>
      <c r="AE865" s="68"/>
      <c r="AF865" s="68"/>
      <c r="AG865" s="68"/>
      <c r="AH865" s="68"/>
      <c r="AI865" s="68"/>
    </row>
    <row r="866" spans="1:35" ht="12.75" customHeight="1" x14ac:dyDescent="0.2">
      <c r="A866" s="68"/>
      <c r="P866" s="68"/>
      <c r="Q866" s="68"/>
      <c r="R866" s="68"/>
      <c r="S866" s="68"/>
      <c r="T866" s="68"/>
      <c r="U866" s="68"/>
      <c r="V866" s="68"/>
      <c r="W866" s="68"/>
      <c r="X866" s="68"/>
      <c r="Y866" s="68"/>
      <c r="Z866" s="68"/>
      <c r="AA866" s="68"/>
      <c r="AB866" s="68"/>
      <c r="AC866" s="68"/>
      <c r="AD866" s="68"/>
      <c r="AE866" s="68"/>
      <c r="AF866" s="68"/>
      <c r="AG866" s="68"/>
      <c r="AH866" s="68"/>
      <c r="AI866" s="68"/>
    </row>
    <row r="867" spans="1:35" ht="12.75" customHeight="1" x14ac:dyDescent="0.2">
      <c r="A867" s="68"/>
      <c r="P867" s="68"/>
      <c r="Q867" s="68"/>
      <c r="R867" s="68"/>
      <c r="S867" s="68"/>
      <c r="T867" s="68"/>
      <c r="U867" s="68"/>
      <c r="V867" s="68"/>
      <c r="W867" s="68"/>
      <c r="X867" s="68"/>
      <c r="Y867" s="68"/>
      <c r="Z867" s="68"/>
      <c r="AA867" s="68"/>
      <c r="AB867" s="68"/>
      <c r="AC867" s="68"/>
      <c r="AD867" s="68"/>
      <c r="AE867" s="68"/>
      <c r="AF867" s="68"/>
      <c r="AG867" s="68"/>
      <c r="AH867" s="68"/>
      <c r="AI867" s="68"/>
    </row>
    <row r="868" spans="1:35" ht="12.75" customHeight="1" x14ac:dyDescent="0.2">
      <c r="A868" s="68"/>
      <c r="P868" s="68"/>
      <c r="Q868" s="68"/>
      <c r="R868" s="68"/>
      <c r="S868" s="68"/>
      <c r="T868" s="68"/>
      <c r="U868" s="68"/>
      <c r="V868" s="68"/>
      <c r="W868" s="68"/>
      <c r="X868" s="68"/>
      <c r="Y868" s="68"/>
      <c r="Z868" s="68"/>
      <c r="AA868" s="68"/>
      <c r="AB868" s="68"/>
      <c r="AC868" s="68"/>
      <c r="AD868" s="68"/>
      <c r="AE868" s="68"/>
      <c r="AF868" s="68"/>
      <c r="AG868" s="68"/>
      <c r="AH868" s="68"/>
      <c r="AI868" s="68"/>
    </row>
    <row r="869" spans="1:35" ht="12.75" customHeight="1" x14ac:dyDescent="0.2">
      <c r="A869" s="68"/>
      <c r="P869" s="68"/>
      <c r="Q869" s="68"/>
      <c r="R869" s="68"/>
      <c r="S869" s="68"/>
      <c r="T869" s="68"/>
      <c r="U869" s="68"/>
      <c r="V869" s="68"/>
      <c r="W869" s="68"/>
      <c r="X869" s="68"/>
      <c r="Y869" s="68"/>
      <c r="Z869" s="68"/>
      <c r="AA869" s="68"/>
      <c r="AB869" s="68"/>
      <c r="AC869" s="68"/>
      <c r="AD869" s="68"/>
      <c r="AE869" s="68"/>
      <c r="AF869" s="68"/>
      <c r="AG869" s="68"/>
      <c r="AH869" s="68"/>
      <c r="AI869" s="68"/>
    </row>
    <row r="870" spans="1:35" ht="12.75" customHeight="1" x14ac:dyDescent="0.2">
      <c r="A870" s="68"/>
      <c r="P870" s="68"/>
      <c r="Q870" s="68"/>
      <c r="R870" s="68"/>
      <c r="S870" s="68"/>
      <c r="T870" s="68"/>
      <c r="U870" s="68"/>
      <c r="V870" s="68"/>
      <c r="W870" s="68"/>
      <c r="X870" s="68"/>
      <c r="Y870" s="68"/>
      <c r="Z870" s="68"/>
      <c r="AA870" s="68"/>
      <c r="AB870" s="68"/>
      <c r="AC870" s="68"/>
      <c r="AD870" s="68"/>
      <c r="AE870" s="68"/>
      <c r="AF870" s="68"/>
      <c r="AG870" s="68"/>
      <c r="AH870" s="68"/>
      <c r="AI870" s="68"/>
    </row>
    <row r="871" spans="1:35" ht="12.75" customHeight="1" x14ac:dyDescent="0.2">
      <c r="A871" s="68"/>
      <c r="P871" s="68"/>
      <c r="Q871" s="68"/>
      <c r="R871" s="68"/>
      <c r="S871" s="68"/>
      <c r="T871" s="68"/>
      <c r="U871" s="68"/>
      <c r="V871" s="68"/>
      <c r="W871" s="68"/>
      <c r="X871" s="68"/>
      <c r="Y871" s="68"/>
      <c r="Z871" s="68"/>
      <c r="AA871" s="68"/>
      <c r="AB871" s="68"/>
      <c r="AC871" s="68"/>
      <c r="AD871" s="68"/>
      <c r="AE871" s="68"/>
      <c r="AF871" s="68"/>
      <c r="AG871" s="68"/>
      <c r="AH871" s="68"/>
      <c r="AI871" s="68"/>
    </row>
    <row r="872" spans="1:35" ht="12.75" customHeight="1" x14ac:dyDescent="0.2">
      <c r="A872" s="68"/>
      <c r="P872" s="68"/>
      <c r="Q872" s="68"/>
      <c r="R872" s="68"/>
      <c r="S872" s="68"/>
      <c r="T872" s="68"/>
      <c r="U872" s="68"/>
      <c r="V872" s="68"/>
      <c r="W872" s="68"/>
      <c r="X872" s="68"/>
      <c r="Y872" s="68"/>
      <c r="Z872" s="68"/>
      <c r="AA872" s="68"/>
      <c r="AB872" s="68"/>
      <c r="AC872" s="68"/>
      <c r="AD872" s="68"/>
      <c r="AE872" s="68"/>
      <c r="AF872" s="68"/>
      <c r="AG872" s="68"/>
      <c r="AH872" s="68"/>
      <c r="AI872" s="68"/>
    </row>
    <row r="873" spans="1:35" ht="12.75" customHeight="1" x14ac:dyDescent="0.2">
      <c r="A873" s="68"/>
      <c r="P873" s="68"/>
      <c r="Q873" s="68"/>
      <c r="R873" s="68"/>
      <c r="S873" s="68"/>
      <c r="T873" s="68"/>
      <c r="U873" s="68"/>
      <c r="V873" s="68"/>
      <c r="W873" s="68"/>
      <c r="X873" s="68"/>
      <c r="Y873" s="68"/>
      <c r="Z873" s="68"/>
      <c r="AA873" s="68"/>
      <c r="AB873" s="68"/>
      <c r="AC873" s="68"/>
      <c r="AD873" s="68"/>
      <c r="AE873" s="68"/>
      <c r="AF873" s="68"/>
      <c r="AG873" s="68"/>
      <c r="AH873" s="68"/>
      <c r="AI873" s="68"/>
    </row>
    <row r="874" spans="1:35" ht="12.75" customHeight="1" x14ac:dyDescent="0.2">
      <c r="A874" s="68"/>
      <c r="P874" s="68"/>
      <c r="Q874" s="68"/>
      <c r="R874" s="68"/>
      <c r="S874" s="68"/>
      <c r="T874" s="68"/>
      <c r="U874" s="68"/>
      <c r="V874" s="68"/>
      <c r="W874" s="68"/>
      <c r="X874" s="68"/>
      <c r="Y874" s="68"/>
      <c r="Z874" s="68"/>
      <c r="AA874" s="68"/>
      <c r="AB874" s="68"/>
      <c r="AC874" s="68"/>
      <c r="AD874" s="68"/>
      <c r="AE874" s="68"/>
      <c r="AF874" s="68"/>
      <c r="AG874" s="68"/>
      <c r="AH874" s="68"/>
      <c r="AI874" s="68"/>
    </row>
    <row r="875" spans="1:35" ht="12.75" customHeight="1" x14ac:dyDescent="0.2">
      <c r="A875" s="68"/>
      <c r="P875" s="68"/>
      <c r="Q875" s="68"/>
      <c r="R875" s="68"/>
      <c r="S875" s="68"/>
      <c r="T875" s="68"/>
      <c r="U875" s="68"/>
      <c r="V875" s="68"/>
      <c r="W875" s="68"/>
      <c r="X875" s="68"/>
      <c r="Y875" s="68"/>
      <c r="Z875" s="68"/>
      <c r="AA875" s="68"/>
      <c r="AB875" s="68"/>
      <c r="AC875" s="68"/>
      <c r="AD875" s="68"/>
      <c r="AE875" s="68"/>
      <c r="AF875" s="68"/>
      <c r="AG875" s="68"/>
      <c r="AH875" s="68"/>
      <c r="AI875" s="68"/>
    </row>
    <row r="876" spans="1:35" ht="12.75" customHeight="1" x14ac:dyDescent="0.2">
      <c r="A876" s="68"/>
      <c r="P876" s="68"/>
      <c r="Q876" s="68"/>
      <c r="R876" s="68"/>
      <c r="S876" s="68"/>
      <c r="T876" s="68"/>
      <c r="U876" s="68"/>
      <c r="V876" s="68"/>
      <c r="W876" s="68"/>
      <c r="X876" s="68"/>
      <c r="Y876" s="68"/>
      <c r="Z876" s="68"/>
      <c r="AA876" s="68"/>
      <c r="AB876" s="68"/>
      <c r="AC876" s="68"/>
      <c r="AD876" s="68"/>
      <c r="AE876" s="68"/>
      <c r="AF876" s="68"/>
      <c r="AG876" s="68"/>
      <c r="AH876" s="68"/>
      <c r="AI876" s="68"/>
    </row>
    <row r="877" spans="1:35" ht="12.75" customHeight="1" x14ac:dyDescent="0.2">
      <c r="A877" s="68"/>
      <c r="P877" s="68"/>
      <c r="Q877" s="68"/>
      <c r="R877" s="68"/>
      <c r="S877" s="68"/>
      <c r="T877" s="68"/>
      <c r="U877" s="68"/>
      <c r="V877" s="68"/>
      <c r="W877" s="68"/>
      <c r="X877" s="68"/>
      <c r="Y877" s="68"/>
      <c r="Z877" s="68"/>
      <c r="AA877" s="68"/>
      <c r="AB877" s="68"/>
      <c r="AC877" s="68"/>
      <c r="AD877" s="68"/>
      <c r="AE877" s="68"/>
      <c r="AF877" s="68"/>
      <c r="AG877" s="68"/>
      <c r="AH877" s="68"/>
      <c r="AI877" s="68"/>
    </row>
    <row r="878" spans="1:35" ht="12.75" customHeight="1" x14ac:dyDescent="0.2">
      <c r="A878" s="68"/>
      <c r="P878" s="68"/>
      <c r="Q878" s="68"/>
      <c r="R878" s="68"/>
      <c r="S878" s="68"/>
      <c r="T878" s="68"/>
      <c r="U878" s="68"/>
      <c r="V878" s="68"/>
      <c r="W878" s="68"/>
      <c r="X878" s="68"/>
      <c r="Y878" s="68"/>
      <c r="Z878" s="68"/>
      <c r="AA878" s="68"/>
      <c r="AB878" s="68"/>
      <c r="AC878" s="68"/>
      <c r="AD878" s="68"/>
      <c r="AE878" s="68"/>
      <c r="AF878" s="68"/>
      <c r="AG878" s="68"/>
      <c r="AH878" s="68"/>
      <c r="AI878" s="68"/>
    </row>
    <row r="879" spans="1:35" ht="12.75" customHeight="1" x14ac:dyDescent="0.2">
      <c r="A879" s="68"/>
      <c r="P879" s="68"/>
      <c r="Q879" s="68"/>
      <c r="R879" s="68"/>
      <c r="S879" s="68"/>
      <c r="T879" s="68"/>
      <c r="U879" s="68"/>
      <c r="V879" s="68"/>
      <c r="W879" s="68"/>
      <c r="X879" s="68"/>
      <c r="Y879" s="68"/>
      <c r="Z879" s="68"/>
      <c r="AA879" s="68"/>
      <c r="AB879" s="68"/>
      <c r="AC879" s="68"/>
      <c r="AD879" s="68"/>
      <c r="AE879" s="68"/>
      <c r="AF879" s="68"/>
      <c r="AG879" s="68"/>
      <c r="AH879" s="68"/>
      <c r="AI879" s="68"/>
    </row>
    <row r="880" spans="1:35" ht="12.75" customHeight="1" x14ac:dyDescent="0.2">
      <c r="A880" s="68"/>
      <c r="P880" s="68"/>
      <c r="Q880" s="68"/>
      <c r="R880" s="68"/>
      <c r="S880" s="68"/>
      <c r="T880" s="68"/>
      <c r="U880" s="68"/>
      <c r="V880" s="68"/>
      <c r="W880" s="68"/>
      <c r="X880" s="68"/>
      <c r="Y880" s="68"/>
      <c r="Z880" s="68"/>
      <c r="AA880" s="68"/>
      <c r="AB880" s="68"/>
      <c r="AC880" s="68"/>
      <c r="AD880" s="68"/>
      <c r="AE880" s="68"/>
      <c r="AF880" s="68"/>
      <c r="AG880" s="68"/>
      <c r="AH880" s="68"/>
      <c r="AI880" s="68"/>
    </row>
    <row r="881" spans="1:35" ht="12.75" customHeight="1" x14ac:dyDescent="0.2">
      <c r="A881" s="68"/>
      <c r="P881" s="68"/>
      <c r="Q881" s="68"/>
      <c r="R881" s="68"/>
      <c r="S881" s="68"/>
      <c r="T881" s="68"/>
      <c r="U881" s="68"/>
      <c r="V881" s="68"/>
      <c r="W881" s="68"/>
      <c r="X881" s="68"/>
      <c r="Y881" s="68"/>
      <c r="Z881" s="68"/>
      <c r="AA881" s="68"/>
      <c r="AB881" s="68"/>
      <c r="AC881" s="68"/>
      <c r="AD881" s="68"/>
      <c r="AE881" s="68"/>
      <c r="AF881" s="68"/>
      <c r="AG881" s="68"/>
      <c r="AH881" s="68"/>
      <c r="AI881" s="68"/>
    </row>
    <row r="882" spans="1:35" ht="12.75" customHeight="1" x14ac:dyDescent="0.2">
      <c r="A882" s="68"/>
      <c r="P882" s="68"/>
      <c r="Q882" s="68"/>
      <c r="R882" s="68"/>
      <c r="S882" s="68"/>
      <c r="T882" s="68"/>
      <c r="U882" s="68"/>
      <c r="V882" s="68"/>
      <c r="W882" s="68"/>
      <c r="X882" s="68"/>
      <c r="Y882" s="68"/>
      <c r="Z882" s="68"/>
      <c r="AA882" s="68"/>
      <c r="AB882" s="68"/>
      <c r="AC882" s="68"/>
      <c r="AD882" s="68"/>
      <c r="AE882" s="68"/>
      <c r="AF882" s="68"/>
      <c r="AG882" s="68"/>
      <c r="AH882" s="68"/>
      <c r="AI882" s="68"/>
    </row>
    <row r="883" spans="1:35" ht="12.75" customHeight="1" x14ac:dyDescent="0.2">
      <c r="A883" s="68"/>
      <c r="P883" s="68"/>
      <c r="Q883" s="68"/>
      <c r="R883" s="68"/>
      <c r="S883" s="68"/>
      <c r="T883" s="68"/>
      <c r="U883" s="68"/>
      <c r="V883" s="68"/>
      <c r="W883" s="68"/>
      <c r="X883" s="68"/>
      <c r="Y883" s="68"/>
      <c r="Z883" s="68"/>
      <c r="AA883" s="68"/>
      <c r="AB883" s="68"/>
      <c r="AC883" s="68"/>
      <c r="AD883" s="68"/>
      <c r="AE883" s="68"/>
      <c r="AF883" s="68"/>
      <c r="AG883" s="68"/>
      <c r="AH883" s="68"/>
      <c r="AI883" s="68"/>
    </row>
    <row r="884" spans="1:35" ht="12.75" customHeight="1" x14ac:dyDescent="0.2">
      <c r="A884" s="68"/>
      <c r="P884" s="68"/>
      <c r="Q884" s="68"/>
      <c r="R884" s="68"/>
      <c r="S884" s="68"/>
      <c r="T884" s="68"/>
      <c r="U884" s="68"/>
      <c r="V884" s="68"/>
      <c r="W884" s="68"/>
      <c r="X884" s="68"/>
      <c r="Y884" s="68"/>
      <c r="Z884" s="68"/>
      <c r="AA884" s="68"/>
      <c r="AB884" s="68"/>
      <c r="AC884" s="68"/>
      <c r="AD884" s="68"/>
      <c r="AE884" s="68"/>
      <c r="AF884" s="68"/>
      <c r="AG884" s="68"/>
      <c r="AH884" s="68"/>
      <c r="AI884" s="68"/>
    </row>
    <row r="885" spans="1:35" ht="12.75" customHeight="1" x14ac:dyDescent="0.2">
      <c r="A885" s="68"/>
      <c r="P885" s="68"/>
      <c r="Q885" s="68"/>
      <c r="R885" s="68"/>
      <c r="S885" s="68"/>
      <c r="T885" s="68"/>
      <c r="U885" s="68"/>
      <c r="V885" s="68"/>
      <c r="W885" s="68"/>
      <c r="X885" s="68"/>
      <c r="Y885" s="68"/>
      <c r="Z885" s="68"/>
      <c r="AA885" s="68"/>
      <c r="AB885" s="68"/>
      <c r="AC885" s="68"/>
      <c r="AD885" s="68"/>
      <c r="AE885" s="68"/>
      <c r="AF885" s="68"/>
      <c r="AG885" s="68"/>
      <c r="AH885" s="68"/>
      <c r="AI885" s="68"/>
    </row>
    <row r="886" spans="1:35" ht="12.75" customHeight="1" x14ac:dyDescent="0.2">
      <c r="A886" s="68"/>
      <c r="P886" s="68"/>
      <c r="Q886" s="68"/>
      <c r="R886" s="68"/>
      <c r="S886" s="68"/>
      <c r="T886" s="68"/>
      <c r="U886" s="68"/>
      <c r="V886" s="68"/>
      <c r="W886" s="68"/>
      <c r="X886" s="68"/>
      <c r="Y886" s="68"/>
      <c r="Z886" s="68"/>
      <c r="AA886" s="68"/>
      <c r="AB886" s="68"/>
      <c r="AC886" s="68"/>
      <c r="AD886" s="68"/>
      <c r="AE886" s="68"/>
      <c r="AF886" s="68"/>
      <c r="AG886" s="68"/>
      <c r="AH886" s="68"/>
      <c r="AI886" s="68"/>
    </row>
    <row r="887" spans="1:35" ht="12.75" customHeight="1" x14ac:dyDescent="0.2">
      <c r="A887" s="68"/>
      <c r="P887" s="68"/>
      <c r="Q887" s="68"/>
      <c r="R887" s="68"/>
      <c r="S887" s="68"/>
      <c r="T887" s="68"/>
      <c r="U887" s="68"/>
      <c r="V887" s="68"/>
      <c r="W887" s="68"/>
      <c r="X887" s="68"/>
      <c r="Y887" s="68"/>
      <c r="Z887" s="68"/>
      <c r="AA887" s="68"/>
      <c r="AB887" s="68"/>
      <c r="AC887" s="68"/>
      <c r="AD887" s="68"/>
      <c r="AE887" s="68"/>
      <c r="AF887" s="68"/>
      <c r="AG887" s="68"/>
      <c r="AH887" s="68"/>
      <c r="AI887" s="68"/>
    </row>
    <row r="888" spans="1:35" ht="12.75" customHeight="1" x14ac:dyDescent="0.2">
      <c r="A888" s="68"/>
      <c r="P888" s="68"/>
      <c r="Q888" s="68"/>
      <c r="R888" s="68"/>
      <c r="S888" s="68"/>
      <c r="T888" s="68"/>
      <c r="U888" s="68"/>
      <c r="V888" s="68"/>
      <c r="W888" s="68"/>
      <c r="X888" s="68"/>
      <c r="Y888" s="68"/>
      <c r="Z888" s="68"/>
      <c r="AA888" s="68"/>
      <c r="AB888" s="68"/>
      <c r="AC888" s="68"/>
      <c r="AD888" s="68"/>
      <c r="AE888" s="68"/>
      <c r="AF888" s="68"/>
      <c r="AG888" s="68"/>
      <c r="AH888" s="68"/>
      <c r="AI888" s="68"/>
    </row>
    <row r="889" spans="1:35" ht="12.75" customHeight="1" x14ac:dyDescent="0.2">
      <c r="A889" s="68"/>
      <c r="P889" s="68"/>
      <c r="Q889" s="68"/>
      <c r="R889" s="68"/>
      <c r="S889" s="68"/>
      <c r="T889" s="68"/>
      <c r="U889" s="68"/>
      <c r="V889" s="68"/>
      <c r="W889" s="68"/>
      <c r="X889" s="68"/>
      <c r="Y889" s="68"/>
      <c r="Z889" s="68"/>
      <c r="AA889" s="68"/>
      <c r="AB889" s="68"/>
      <c r="AC889" s="68"/>
      <c r="AD889" s="68"/>
      <c r="AE889" s="68"/>
      <c r="AF889" s="68"/>
      <c r="AG889" s="68"/>
      <c r="AH889" s="68"/>
      <c r="AI889" s="68"/>
    </row>
    <row r="890" spans="1:35" ht="12.75" customHeight="1" x14ac:dyDescent="0.2">
      <c r="A890" s="68"/>
      <c r="P890" s="68"/>
      <c r="Q890" s="68"/>
      <c r="R890" s="68"/>
      <c r="S890" s="68"/>
      <c r="T890" s="68"/>
      <c r="U890" s="68"/>
      <c r="V890" s="68"/>
      <c r="W890" s="68"/>
      <c r="X890" s="68"/>
      <c r="Y890" s="68"/>
      <c r="Z890" s="68"/>
      <c r="AA890" s="68"/>
      <c r="AB890" s="68"/>
      <c r="AC890" s="68"/>
      <c r="AD890" s="68"/>
      <c r="AE890" s="68"/>
      <c r="AF890" s="68"/>
      <c r="AG890" s="68"/>
      <c r="AH890" s="68"/>
      <c r="AI890" s="68"/>
    </row>
    <row r="891" spans="1:35" ht="12.75" customHeight="1" x14ac:dyDescent="0.2">
      <c r="A891" s="68"/>
      <c r="P891" s="68"/>
      <c r="Q891" s="68"/>
      <c r="R891" s="68"/>
      <c r="S891" s="68"/>
      <c r="T891" s="68"/>
      <c r="U891" s="68"/>
      <c r="V891" s="68"/>
      <c r="W891" s="68"/>
      <c r="X891" s="68"/>
      <c r="Y891" s="68"/>
      <c r="Z891" s="68"/>
      <c r="AA891" s="68"/>
      <c r="AB891" s="68"/>
      <c r="AC891" s="68"/>
      <c r="AD891" s="68"/>
      <c r="AE891" s="68"/>
      <c r="AF891" s="68"/>
      <c r="AG891" s="68"/>
      <c r="AH891" s="68"/>
      <c r="AI891" s="68"/>
    </row>
    <row r="892" spans="1:35" ht="12.75" customHeight="1" x14ac:dyDescent="0.2">
      <c r="A892" s="68"/>
      <c r="P892" s="68"/>
      <c r="Q892" s="68"/>
      <c r="R892" s="68"/>
      <c r="S892" s="68"/>
      <c r="T892" s="68"/>
      <c r="U892" s="68"/>
      <c r="V892" s="68"/>
      <c r="W892" s="68"/>
      <c r="X892" s="68"/>
      <c r="Y892" s="68"/>
      <c r="Z892" s="68"/>
      <c r="AA892" s="68"/>
      <c r="AB892" s="68"/>
      <c r="AC892" s="68"/>
      <c r="AD892" s="68"/>
      <c r="AE892" s="68"/>
      <c r="AF892" s="68"/>
      <c r="AG892" s="68"/>
      <c r="AH892" s="68"/>
      <c r="AI892" s="68"/>
    </row>
    <row r="893" spans="1:35" ht="12.75" customHeight="1" x14ac:dyDescent="0.2">
      <c r="A893" s="68"/>
      <c r="P893" s="68"/>
      <c r="Q893" s="68"/>
      <c r="R893" s="68"/>
      <c r="S893" s="68"/>
      <c r="T893" s="68"/>
      <c r="U893" s="68"/>
      <c r="V893" s="68"/>
      <c r="W893" s="68"/>
      <c r="X893" s="68"/>
      <c r="Y893" s="68"/>
      <c r="Z893" s="68"/>
      <c r="AA893" s="68"/>
      <c r="AB893" s="68"/>
      <c r="AC893" s="68"/>
      <c r="AD893" s="68"/>
      <c r="AE893" s="68"/>
      <c r="AF893" s="68"/>
      <c r="AG893" s="68"/>
      <c r="AH893" s="68"/>
      <c r="AI893" s="68"/>
    </row>
    <row r="894" spans="1:35" ht="12.75" customHeight="1" x14ac:dyDescent="0.2">
      <c r="A894" s="68"/>
      <c r="P894" s="68"/>
      <c r="Q894" s="68"/>
      <c r="R894" s="68"/>
      <c r="S894" s="68"/>
      <c r="T894" s="68"/>
      <c r="U894" s="68"/>
      <c r="V894" s="68"/>
      <c r="W894" s="68"/>
      <c r="X894" s="68"/>
      <c r="Y894" s="68"/>
      <c r="Z894" s="68"/>
      <c r="AA894" s="68"/>
      <c r="AB894" s="68"/>
      <c r="AC894" s="68"/>
      <c r="AD894" s="68"/>
      <c r="AE894" s="68"/>
      <c r="AF894" s="68"/>
      <c r="AG894" s="68"/>
      <c r="AH894" s="68"/>
      <c r="AI894" s="68"/>
    </row>
    <row r="895" spans="1:35" ht="12.75" customHeight="1" x14ac:dyDescent="0.2">
      <c r="A895" s="68"/>
      <c r="P895" s="68"/>
      <c r="Q895" s="68"/>
      <c r="R895" s="68"/>
      <c r="S895" s="68"/>
      <c r="T895" s="68"/>
      <c r="U895" s="68"/>
      <c r="V895" s="68"/>
      <c r="W895" s="68"/>
      <c r="X895" s="68"/>
      <c r="Y895" s="68"/>
      <c r="Z895" s="68"/>
      <c r="AA895" s="68"/>
      <c r="AB895" s="68"/>
      <c r="AC895" s="68"/>
      <c r="AD895" s="68"/>
      <c r="AE895" s="68"/>
      <c r="AF895" s="68"/>
      <c r="AG895" s="68"/>
      <c r="AH895" s="68"/>
      <c r="AI895" s="68"/>
    </row>
    <row r="896" spans="1:35" ht="12.75" customHeight="1" x14ac:dyDescent="0.2">
      <c r="A896" s="68"/>
      <c r="P896" s="68"/>
      <c r="Q896" s="68"/>
      <c r="R896" s="68"/>
      <c r="S896" s="68"/>
      <c r="T896" s="68"/>
      <c r="U896" s="68"/>
      <c r="V896" s="68"/>
      <c r="W896" s="68"/>
      <c r="X896" s="68"/>
      <c r="Y896" s="68"/>
      <c r="Z896" s="68"/>
      <c r="AA896" s="68"/>
      <c r="AB896" s="68"/>
      <c r="AC896" s="68"/>
      <c r="AD896" s="68"/>
      <c r="AE896" s="68"/>
      <c r="AF896" s="68"/>
      <c r="AG896" s="68"/>
      <c r="AH896" s="68"/>
      <c r="AI896" s="68"/>
    </row>
    <row r="897" spans="1:35" ht="12.75" customHeight="1" x14ac:dyDescent="0.2">
      <c r="A897" s="68"/>
      <c r="P897" s="68"/>
      <c r="Q897" s="68"/>
      <c r="R897" s="68"/>
      <c r="S897" s="68"/>
      <c r="T897" s="68"/>
      <c r="U897" s="68"/>
      <c r="V897" s="68"/>
      <c r="W897" s="68"/>
      <c r="X897" s="68"/>
      <c r="Y897" s="68"/>
      <c r="Z897" s="68"/>
      <c r="AA897" s="68"/>
      <c r="AB897" s="68"/>
      <c r="AC897" s="68"/>
      <c r="AD897" s="68"/>
      <c r="AE897" s="68"/>
      <c r="AF897" s="68"/>
      <c r="AG897" s="68"/>
      <c r="AH897" s="68"/>
      <c r="AI897" s="68"/>
    </row>
    <row r="898" spans="1:35" ht="12.75" customHeight="1" x14ac:dyDescent="0.2">
      <c r="A898" s="68"/>
      <c r="P898" s="68"/>
      <c r="Q898" s="68"/>
      <c r="R898" s="68"/>
      <c r="S898" s="68"/>
      <c r="T898" s="68"/>
      <c r="U898" s="68"/>
      <c r="V898" s="68"/>
      <c r="W898" s="68"/>
      <c r="X898" s="68"/>
      <c r="Y898" s="68"/>
      <c r="Z898" s="68"/>
      <c r="AA898" s="68"/>
      <c r="AB898" s="68"/>
      <c r="AC898" s="68"/>
      <c r="AD898" s="68"/>
      <c r="AE898" s="68"/>
      <c r="AF898" s="68"/>
      <c r="AG898" s="68"/>
      <c r="AH898" s="68"/>
      <c r="AI898" s="68"/>
    </row>
    <row r="899" spans="1:35" ht="12.75" customHeight="1" x14ac:dyDescent="0.2">
      <c r="A899" s="68"/>
      <c r="P899" s="68"/>
      <c r="Q899" s="68"/>
      <c r="R899" s="68"/>
      <c r="S899" s="68"/>
      <c r="T899" s="68"/>
      <c r="U899" s="68"/>
      <c r="V899" s="68"/>
      <c r="W899" s="68"/>
      <c r="X899" s="68"/>
      <c r="Y899" s="68"/>
      <c r="Z899" s="68"/>
      <c r="AA899" s="68"/>
      <c r="AB899" s="68"/>
      <c r="AC899" s="68"/>
      <c r="AD899" s="68"/>
      <c r="AE899" s="68"/>
      <c r="AF899" s="68"/>
      <c r="AG899" s="68"/>
      <c r="AH899" s="68"/>
      <c r="AI899" s="68"/>
    </row>
    <row r="900" spans="1:35" ht="12.75" customHeight="1" x14ac:dyDescent="0.2">
      <c r="A900" s="68"/>
      <c r="P900" s="68"/>
      <c r="Q900" s="68"/>
      <c r="R900" s="68"/>
      <c r="S900" s="68"/>
      <c r="T900" s="68"/>
      <c r="U900" s="68"/>
      <c r="V900" s="68"/>
      <c r="W900" s="68"/>
      <c r="X900" s="68"/>
      <c r="Y900" s="68"/>
      <c r="Z900" s="68"/>
      <c r="AA900" s="68"/>
      <c r="AB900" s="68"/>
      <c r="AC900" s="68"/>
      <c r="AD900" s="68"/>
      <c r="AE900" s="68"/>
      <c r="AF900" s="68"/>
      <c r="AG900" s="68"/>
      <c r="AH900" s="68"/>
      <c r="AI900" s="68"/>
    </row>
    <row r="901" spans="1:35" ht="12.75" customHeight="1" x14ac:dyDescent="0.2">
      <c r="A901" s="68"/>
      <c r="P901" s="68"/>
      <c r="Q901" s="68"/>
      <c r="R901" s="68"/>
      <c r="S901" s="68"/>
      <c r="T901" s="68"/>
      <c r="U901" s="68"/>
      <c r="V901" s="68"/>
      <c r="W901" s="68"/>
      <c r="X901" s="68"/>
      <c r="Y901" s="68"/>
      <c r="Z901" s="68"/>
      <c r="AA901" s="68"/>
      <c r="AB901" s="68"/>
      <c r="AC901" s="68"/>
      <c r="AD901" s="68"/>
      <c r="AE901" s="68"/>
      <c r="AF901" s="68"/>
      <c r="AG901" s="68"/>
      <c r="AH901" s="68"/>
      <c r="AI901" s="68"/>
    </row>
    <row r="902" spans="1:35" ht="12.75" customHeight="1" x14ac:dyDescent="0.2">
      <c r="A902" s="68"/>
      <c r="P902" s="68"/>
      <c r="Q902" s="68"/>
      <c r="R902" s="68"/>
      <c r="S902" s="68"/>
      <c r="T902" s="68"/>
      <c r="U902" s="68"/>
      <c r="V902" s="68"/>
      <c r="W902" s="68"/>
      <c r="X902" s="68"/>
      <c r="Y902" s="68"/>
      <c r="Z902" s="68"/>
      <c r="AA902" s="68"/>
      <c r="AB902" s="68"/>
      <c r="AC902" s="68"/>
      <c r="AD902" s="68"/>
      <c r="AE902" s="68"/>
      <c r="AF902" s="68"/>
      <c r="AG902" s="68"/>
      <c r="AH902" s="68"/>
      <c r="AI902" s="68"/>
    </row>
    <row r="903" spans="1:35" ht="12.75" customHeight="1" x14ac:dyDescent="0.2">
      <c r="A903" s="68"/>
      <c r="P903" s="68"/>
      <c r="Q903" s="68"/>
      <c r="R903" s="68"/>
      <c r="S903" s="68"/>
      <c r="T903" s="68"/>
      <c r="U903" s="68"/>
      <c r="V903" s="68"/>
      <c r="W903" s="68"/>
      <c r="X903" s="68"/>
      <c r="Y903" s="68"/>
      <c r="Z903" s="68"/>
      <c r="AA903" s="68"/>
      <c r="AB903" s="68"/>
      <c r="AC903" s="68"/>
      <c r="AD903" s="68"/>
      <c r="AE903" s="68"/>
      <c r="AF903" s="68"/>
      <c r="AG903" s="68"/>
      <c r="AH903" s="68"/>
      <c r="AI903" s="68"/>
    </row>
    <row r="904" spans="1:35" ht="12.75" customHeight="1" x14ac:dyDescent="0.2">
      <c r="A904" s="68"/>
      <c r="P904" s="68"/>
      <c r="Q904" s="68"/>
      <c r="R904" s="68"/>
      <c r="S904" s="68"/>
      <c r="T904" s="68"/>
      <c r="U904" s="68"/>
      <c r="V904" s="68"/>
      <c r="W904" s="68"/>
      <c r="X904" s="68"/>
      <c r="Y904" s="68"/>
      <c r="Z904" s="68"/>
      <c r="AA904" s="68"/>
      <c r="AB904" s="68"/>
      <c r="AC904" s="68"/>
      <c r="AD904" s="68"/>
      <c r="AE904" s="68"/>
      <c r="AF904" s="68"/>
      <c r="AG904" s="68"/>
      <c r="AH904" s="68"/>
      <c r="AI904" s="68"/>
    </row>
    <row r="905" spans="1:35" ht="12.75" customHeight="1" x14ac:dyDescent="0.2">
      <c r="A905" s="68"/>
      <c r="P905" s="68"/>
      <c r="Q905" s="68"/>
      <c r="R905" s="68"/>
      <c r="S905" s="68"/>
      <c r="T905" s="68"/>
      <c r="U905" s="68"/>
      <c r="V905" s="68"/>
      <c r="W905" s="68"/>
      <c r="X905" s="68"/>
      <c r="Y905" s="68"/>
      <c r="Z905" s="68"/>
      <c r="AA905" s="68"/>
      <c r="AB905" s="68"/>
      <c r="AC905" s="68"/>
      <c r="AD905" s="68"/>
      <c r="AE905" s="68"/>
      <c r="AF905" s="68"/>
      <c r="AG905" s="68"/>
      <c r="AH905" s="68"/>
      <c r="AI905" s="68"/>
    </row>
    <row r="906" spans="1:35" ht="12.75" customHeight="1" x14ac:dyDescent="0.2">
      <c r="A906" s="68"/>
      <c r="P906" s="68"/>
      <c r="Q906" s="68"/>
      <c r="R906" s="68"/>
      <c r="S906" s="68"/>
      <c r="T906" s="68"/>
      <c r="U906" s="68"/>
      <c r="V906" s="68"/>
      <c r="W906" s="68"/>
      <c r="X906" s="68"/>
      <c r="Y906" s="68"/>
      <c r="Z906" s="68"/>
      <c r="AA906" s="68"/>
      <c r="AB906" s="68"/>
      <c r="AC906" s="68"/>
      <c r="AD906" s="68"/>
      <c r="AE906" s="68"/>
      <c r="AF906" s="68"/>
      <c r="AG906" s="68"/>
      <c r="AH906" s="68"/>
      <c r="AI906" s="68"/>
    </row>
    <row r="907" spans="1:35" ht="12.75" customHeight="1" x14ac:dyDescent="0.2">
      <c r="A907" s="68"/>
      <c r="P907" s="68"/>
      <c r="Q907" s="68"/>
      <c r="R907" s="68"/>
      <c r="S907" s="68"/>
      <c r="T907" s="68"/>
      <c r="U907" s="68"/>
      <c r="V907" s="68"/>
      <c r="W907" s="68"/>
      <c r="X907" s="68"/>
      <c r="Y907" s="68"/>
      <c r="Z907" s="68"/>
      <c r="AA907" s="68"/>
      <c r="AB907" s="68"/>
      <c r="AC907" s="68"/>
      <c r="AD907" s="68"/>
      <c r="AE907" s="68"/>
      <c r="AF907" s="68"/>
      <c r="AG907" s="68"/>
      <c r="AH907" s="68"/>
      <c r="AI907" s="68"/>
    </row>
    <row r="908" spans="1:35" ht="12.75" customHeight="1" x14ac:dyDescent="0.2">
      <c r="A908" s="68"/>
      <c r="P908" s="68"/>
      <c r="Q908" s="68"/>
      <c r="R908" s="68"/>
      <c r="S908" s="68"/>
      <c r="T908" s="68"/>
      <c r="U908" s="68"/>
      <c r="V908" s="68"/>
      <c r="W908" s="68"/>
      <c r="X908" s="68"/>
      <c r="Y908" s="68"/>
      <c r="Z908" s="68"/>
      <c r="AA908" s="68"/>
      <c r="AB908" s="68"/>
      <c r="AC908" s="68"/>
      <c r="AD908" s="68"/>
      <c r="AE908" s="68"/>
      <c r="AF908" s="68"/>
      <c r="AG908" s="68"/>
      <c r="AH908" s="68"/>
      <c r="AI908" s="68"/>
    </row>
    <row r="909" spans="1:35" ht="12.75" customHeight="1" x14ac:dyDescent="0.2">
      <c r="A909" s="68"/>
      <c r="P909" s="68"/>
      <c r="Q909" s="68"/>
      <c r="R909" s="68"/>
      <c r="S909" s="68"/>
      <c r="T909" s="68"/>
      <c r="U909" s="68"/>
      <c r="V909" s="68"/>
      <c r="W909" s="68"/>
      <c r="X909" s="68"/>
      <c r="Y909" s="68"/>
      <c r="Z909" s="68"/>
      <c r="AA909" s="68"/>
      <c r="AB909" s="68"/>
      <c r="AC909" s="68"/>
      <c r="AD909" s="68"/>
      <c r="AE909" s="68"/>
      <c r="AF909" s="68"/>
      <c r="AG909" s="68"/>
      <c r="AH909" s="68"/>
      <c r="AI909" s="68"/>
    </row>
    <row r="910" spans="1:35" ht="12.75" customHeight="1" x14ac:dyDescent="0.2">
      <c r="A910" s="68"/>
      <c r="P910" s="68"/>
      <c r="Q910" s="68"/>
      <c r="R910" s="68"/>
      <c r="S910" s="68"/>
      <c r="T910" s="68"/>
      <c r="U910" s="68"/>
      <c r="V910" s="68"/>
      <c r="W910" s="68"/>
      <c r="X910" s="68"/>
      <c r="Y910" s="68"/>
      <c r="Z910" s="68"/>
      <c r="AA910" s="68"/>
      <c r="AB910" s="68"/>
      <c r="AC910" s="68"/>
      <c r="AD910" s="68"/>
      <c r="AE910" s="68"/>
      <c r="AF910" s="68"/>
      <c r="AG910" s="68"/>
      <c r="AH910" s="68"/>
      <c r="AI910" s="68"/>
    </row>
    <row r="911" spans="1:35" ht="12.75" customHeight="1" x14ac:dyDescent="0.2">
      <c r="A911" s="68"/>
      <c r="P911" s="68"/>
      <c r="Q911" s="68"/>
      <c r="R911" s="68"/>
      <c r="S911" s="68"/>
      <c r="T911" s="68"/>
      <c r="U911" s="68"/>
      <c r="V911" s="68"/>
      <c r="W911" s="68"/>
      <c r="X911" s="68"/>
      <c r="Y911" s="68"/>
      <c r="Z911" s="68"/>
      <c r="AA911" s="68"/>
      <c r="AB911" s="68"/>
      <c r="AC911" s="68"/>
      <c r="AD911" s="68"/>
      <c r="AE911" s="68"/>
      <c r="AF911" s="68"/>
      <c r="AG911" s="68"/>
      <c r="AH911" s="68"/>
      <c r="AI911" s="68"/>
    </row>
    <row r="912" spans="1:35" ht="12.75" customHeight="1" x14ac:dyDescent="0.2">
      <c r="A912" s="68"/>
      <c r="P912" s="68"/>
      <c r="Q912" s="68"/>
      <c r="R912" s="68"/>
      <c r="S912" s="68"/>
      <c r="T912" s="68"/>
      <c r="U912" s="68"/>
      <c r="V912" s="68"/>
      <c r="W912" s="68"/>
      <c r="X912" s="68"/>
      <c r="Y912" s="68"/>
      <c r="Z912" s="68"/>
      <c r="AA912" s="68"/>
      <c r="AB912" s="68"/>
      <c r="AC912" s="68"/>
      <c r="AD912" s="68"/>
      <c r="AE912" s="68"/>
      <c r="AF912" s="68"/>
      <c r="AG912" s="68"/>
      <c r="AH912" s="68"/>
      <c r="AI912" s="68"/>
    </row>
    <row r="913" spans="1:35" ht="12.75" customHeight="1" x14ac:dyDescent="0.2">
      <c r="A913" s="68"/>
      <c r="P913" s="68"/>
      <c r="Q913" s="68"/>
      <c r="R913" s="68"/>
      <c r="S913" s="68"/>
      <c r="T913" s="68"/>
      <c r="U913" s="68"/>
      <c r="V913" s="68"/>
      <c r="W913" s="68"/>
      <c r="X913" s="68"/>
      <c r="Y913" s="68"/>
      <c r="Z913" s="68"/>
      <c r="AA913" s="68"/>
      <c r="AB913" s="68"/>
      <c r="AC913" s="68"/>
      <c r="AD913" s="68"/>
      <c r="AE913" s="68"/>
      <c r="AF913" s="68"/>
      <c r="AG913" s="68"/>
      <c r="AH913" s="68"/>
      <c r="AI913" s="68"/>
    </row>
    <row r="914" spans="1:35" ht="12.75" customHeight="1" x14ac:dyDescent="0.2">
      <c r="A914" s="68"/>
      <c r="P914" s="68"/>
      <c r="Q914" s="68"/>
      <c r="R914" s="68"/>
      <c r="S914" s="68"/>
      <c r="T914" s="68"/>
      <c r="U914" s="68"/>
      <c r="V914" s="68"/>
      <c r="W914" s="68"/>
      <c r="X914" s="68"/>
      <c r="Y914" s="68"/>
      <c r="Z914" s="68"/>
      <c r="AA914" s="68"/>
      <c r="AB914" s="68"/>
      <c r="AC914" s="68"/>
      <c r="AD914" s="68"/>
      <c r="AE914" s="68"/>
      <c r="AF914" s="68"/>
      <c r="AG914" s="68"/>
      <c r="AH914" s="68"/>
      <c r="AI914" s="68"/>
    </row>
    <row r="915" spans="1:35" ht="12.75" customHeight="1" x14ac:dyDescent="0.2">
      <c r="A915" s="68"/>
      <c r="P915" s="68"/>
      <c r="Q915" s="68"/>
      <c r="R915" s="68"/>
      <c r="S915" s="68"/>
      <c r="T915" s="68"/>
      <c r="U915" s="68"/>
      <c r="V915" s="68"/>
      <c r="W915" s="68"/>
      <c r="X915" s="68"/>
      <c r="Y915" s="68"/>
      <c r="Z915" s="68"/>
      <c r="AA915" s="68"/>
      <c r="AB915" s="68"/>
      <c r="AC915" s="68"/>
      <c r="AD915" s="68"/>
      <c r="AE915" s="68"/>
      <c r="AF915" s="68"/>
      <c r="AG915" s="68"/>
      <c r="AH915" s="68"/>
      <c r="AI915" s="68"/>
    </row>
    <row r="916" spans="1:35" ht="12.75" customHeight="1" x14ac:dyDescent="0.2">
      <c r="A916" s="68"/>
      <c r="P916" s="68"/>
      <c r="Q916" s="68"/>
      <c r="R916" s="68"/>
      <c r="S916" s="68"/>
      <c r="T916" s="68"/>
      <c r="U916" s="68"/>
      <c r="V916" s="68"/>
      <c r="W916" s="68"/>
      <c r="X916" s="68"/>
      <c r="Y916" s="68"/>
      <c r="Z916" s="68"/>
      <c r="AA916" s="68"/>
      <c r="AB916" s="68"/>
      <c r="AC916" s="68"/>
      <c r="AD916" s="68"/>
      <c r="AE916" s="68"/>
      <c r="AF916" s="68"/>
      <c r="AG916" s="68"/>
      <c r="AH916" s="68"/>
      <c r="AI916" s="68"/>
    </row>
    <row r="917" spans="1:35" ht="12.75" customHeight="1" x14ac:dyDescent="0.2">
      <c r="A917" s="68"/>
      <c r="P917" s="68"/>
      <c r="Q917" s="68"/>
      <c r="R917" s="68"/>
      <c r="S917" s="68"/>
      <c r="T917" s="68"/>
      <c r="U917" s="68"/>
      <c r="V917" s="68"/>
      <c r="W917" s="68"/>
      <c r="X917" s="68"/>
      <c r="Y917" s="68"/>
      <c r="Z917" s="68"/>
      <c r="AA917" s="68"/>
      <c r="AB917" s="68"/>
      <c r="AC917" s="68"/>
      <c r="AD917" s="68"/>
      <c r="AE917" s="68"/>
      <c r="AF917" s="68"/>
      <c r="AG917" s="68"/>
      <c r="AH917" s="68"/>
      <c r="AI917" s="68"/>
    </row>
    <row r="918" spans="1:35" ht="12.75" customHeight="1" x14ac:dyDescent="0.2">
      <c r="A918" s="68"/>
      <c r="P918" s="68"/>
      <c r="Q918" s="68"/>
      <c r="R918" s="68"/>
      <c r="S918" s="68"/>
      <c r="T918" s="68"/>
      <c r="U918" s="68"/>
      <c r="V918" s="68"/>
      <c r="W918" s="68"/>
      <c r="X918" s="68"/>
      <c r="Y918" s="68"/>
      <c r="Z918" s="68"/>
      <c r="AA918" s="68"/>
      <c r="AB918" s="68"/>
      <c r="AC918" s="68"/>
      <c r="AD918" s="68"/>
      <c r="AE918" s="68"/>
      <c r="AF918" s="68"/>
      <c r="AG918" s="68"/>
      <c r="AH918" s="68"/>
      <c r="AI918" s="68"/>
    </row>
    <row r="919" spans="1:35" ht="12.75" customHeight="1" x14ac:dyDescent="0.2">
      <c r="A919" s="68"/>
      <c r="P919" s="68"/>
      <c r="Q919" s="68"/>
      <c r="R919" s="68"/>
      <c r="S919" s="68"/>
      <c r="T919" s="68"/>
      <c r="U919" s="68"/>
      <c r="V919" s="68"/>
      <c r="W919" s="68"/>
      <c r="X919" s="68"/>
      <c r="Y919" s="68"/>
      <c r="Z919" s="68"/>
      <c r="AA919" s="68"/>
      <c r="AB919" s="68"/>
      <c r="AC919" s="68"/>
      <c r="AD919" s="68"/>
      <c r="AE919" s="68"/>
      <c r="AF919" s="68"/>
      <c r="AG919" s="68"/>
      <c r="AH919" s="68"/>
      <c r="AI919" s="68"/>
    </row>
    <row r="920" spans="1:35" ht="12.75" customHeight="1" x14ac:dyDescent="0.2">
      <c r="A920" s="68"/>
      <c r="P920" s="68"/>
      <c r="Q920" s="68"/>
      <c r="R920" s="68"/>
      <c r="S920" s="68"/>
      <c r="T920" s="68"/>
      <c r="U920" s="68"/>
      <c r="V920" s="68"/>
      <c r="W920" s="68"/>
      <c r="X920" s="68"/>
      <c r="Y920" s="68"/>
      <c r="Z920" s="68"/>
      <c r="AA920" s="68"/>
      <c r="AB920" s="68"/>
      <c r="AC920" s="68"/>
      <c r="AD920" s="68"/>
      <c r="AE920" s="68"/>
      <c r="AF920" s="68"/>
      <c r="AG920" s="68"/>
      <c r="AH920" s="68"/>
      <c r="AI920" s="68"/>
    </row>
    <row r="921" spans="1:35" ht="12.75" customHeight="1" x14ac:dyDescent="0.2">
      <c r="A921" s="68"/>
      <c r="P921" s="68"/>
      <c r="Q921" s="68"/>
      <c r="R921" s="68"/>
      <c r="S921" s="68"/>
      <c r="T921" s="68"/>
      <c r="U921" s="68"/>
      <c r="V921" s="68"/>
      <c r="W921" s="68"/>
      <c r="X921" s="68"/>
      <c r="Y921" s="68"/>
      <c r="Z921" s="68"/>
      <c r="AA921" s="68"/>
      <c r="AB921" s="68"/>
      <c r="AC921" s="68"/>
      <c r="AD921" s="68"/>
      <c r="AE921" s="68"/>
      <c r="AF921" s="68"/>
      <c r="AG921" s="68"/>
      <c r="AH921" s="68"/>
      <c r="AI921" s="68"/>
    </row>
    <row r="922" spans="1:35" ht="12.75" customHeight="1" x14ac:dyDescent="0.2">
      <c r="A922" s="68"/>
      <c r="P922" s="68"/>
      <c r="Q922" s="68"/>
      <c r="R922" s="68"/>
      <c r="S922" s="68"/>
      <c r="T922" s="68"/>
      <c r="U922" s="68"/>
      <c r="V922" s="68"/>
      <c r="W922" s="68"/>
      <c r="X922" s="68"/>
      <c r="Y922" s="68"/>
      <c r="Z922" s="68"/>
      <c r="AA922" s="68"/>
      <c r="AB922" s="68"/>
      <c r="AC922" s="68"/>
      <c r="AD922" s="68"/>
      <c r="AE922" s="68"/>
      <c r="AF922" s="68"/>
      <c r="AG922" s="68"/>
      <c r="AH922" s="68"/>
      <c r="AI922" s="68"/>
    </row>
    <row r="923" spans="1:35" ht="12.75" customHeight="1" x14ac:dyDescent="0.2">
      <c r="A923" s="68"/>
      <c r="P923" s="68"/>
      <c r="Q923" s="68"/>
      <c r="R923" s="68"/>
      <c r="S923" s="68"/>
      <c r="T923" s="68"/>
      <c r="U923" s="68"/>
      <c r="V923" s="68"/>
      <c r="W923" s="68"/>
      <c r="X923" s="68"/>
      <c r="Y923" s="68"/>
      <c r="Z923" s="68"/>
      <c r="AA923" s="68"/>
      <c r="AB923" s="68"/>
      <c r="AC923" s="68"/>
      <c r="AD923" s="68"/>
      <c r="AE923" s="68"/>
      <c r="AF923" s="68"/>
      <c r="AG923" s="68"/>
      <c r="AH923" s="68"/>
      <c r="AI923" s="68"/>
    </row>
    <row r="924" spans="1:35" ht="12.75" customHeight="1" x14ac:dyDescent="0.2">
      <c r="A924" s="68"/>
      <c r="P924" s="68"/>
      <c r="Q924" s="68"/>
      <c r="R924" s="68"/>
      <c r="S924" s="68"/>
      <c r="T924" s="68"/>
      <c r="U924" s="68"/>
      <c r="V924" s="68"/>
      <c r="W924" s="68"/>
      <c r="X924" s="68"/>
      <c r="Y924" s="68"/>
      <c r="Z924" s="68"/>
      <c r="AA924" s="68"/>
      <c r="AB924" s="68"/>
      <c r="AC924" s="68"/>
      <c r="AD924" s="68"/>
      <c r="AE924" s="68"/>
      <c r="AF924" s="68"/>
      <c r="AG924" s="68"/>
      <c r="AH924" s="68"/>
      <c r="AI924" s="68"/>
    </row>
    <row r="925" spans="1:35" ht="12.75" customHeight="1" x14ac:dyDescent="0.2">
      <c r="A925" s="68"/>
      <c r="P925" s="68"/>
      <c r="Q925" s="68"/>
      <c r="R925" s="68"/>
      <c r="S925" s="68"/>
      <c r="T925" s="68"/>
      <c r="U925" s="68"/>
      <c r="V925" s="68"/>
      <c r="W925" s="68"/>
      <c r="X925" s="68"/>
      <c r="Y925" s="68"/>
      <c r="Z925" s="68"/>
      <c r="AA925" s="68"/>
      <c r="AB925" s="68"/>
      <c r="AC925" s="68"/>
      <c r="AD925" s="68"/>
      <c r="AE925" s="68"/>
      <c r="AF925" s="68"/>
      <c r="AG925" s="68"/>
      <c r="AH925" s="68"/>
      <c r="AI925" s="68"/>
    </row>
    <row r="926" spans="1:35" ht="12.75" customHeight="1" x14ac:dyDescent="0.2">
      <c r="A926" s="68"/>
      <c r="P926" s="68"/>
      <c r="Q926" s="68"/>
      <c r="R926" s="68"/>
      <c r="S926" s="68"/>
      <c r="T926" s="68"/>
      <c r="U926" s="68"/>
      <c r="V926" s="68"/>
      <c r="W926" s="68"/>
      <c r="X926" s="68"/>
      <c r="Y926" s="68"/>
      <c r="Z926" s="68"/>
      <c r="AA926" s="68"/>
      <c r="AB926" s="68"/>
      <c r="AC926" s="68"/>
      <c r="AD926" s="68"/>
      <c r="AE926" s="68"/>
      <c r="AF926" s="68"/>
      <c r="AG926" s="68"/>
      <c r="AH926" s="68"/>
      <c r="AI926" s="68"/>
    </row>
    <row r="927" spans="1:35" ht="12.75" customHeight="1" x14ac:dyDescent="0.2">
      <c r="A927" s="68"/>
      <c r="P927" s="68"/>
      <c r="Q927" s="68"/>
      <c r="R927" s="68"/>
      <c r="S927" s="68"/>
      <c r="T927" s="68"/>
      <c r="U927" s="68"/>
      <c r="V927" s="68"/>
      <c r="W927" s="68"/>
      <c r="X927" s="68"/>
      <c r="Y927" s="68"/>
      <c r="Z927" s="68"/>
      <c r="AA927" s="68"/>
      <c r="AB927" s="68"/>
      <c r="AC927" s="68"/>
      <c r="AD927" s="68"/>
      <c r="AE927" s="68"/>
      <c r="AF927" s="68"/>
      <c r="AG927" s="68"/>
      <c r="AH927" s="68"/>
      <c r="AI927" s="68"/>
    </row>
    <row r="928" spans="1:35" ht="12.75" customHeight="1" x14ac:dyDescent="0.2">
      <c r="A928" s="68"/>
      <c r="P928" s="68"/>
      <c r="Q928" s="68"/>
      <c r="R928" s="68"/>
      <c r="S928" s="68"/>
      <c r="T928" s="68"/>
      <c r="U928" s="68"/>
      <c r="V928" s="68"/>
      <c r="W928" s="68"/>
      <c r="X928" s="68"/>
      <c r="Y928" s="68"/>
      <c r="Z928" s="68"/>
      <c r="AA928" s="68"/>
      <c r="AB928" s="68"/>
      <c r="AC928" s="68"/>
      <c r="AD928" s="68"/>
      <c r="AE928" s="68"/>
      <c r="AF928" s="68"/>
      <c r="AG928" s="68"/>
      <c r="AH928" s="68"/>
      <c r="AI928" s="68"/>
    </row>
    <row r="929" spans="1:35" ht="12.75" customHeight="1" x14ac:dyDescent="0.2">
      <c r="A929" s="68"/>
      <c r="P929" s="68"/>
      <c r="Q929" s="68"/>
      <c r="R929" s="68"/>
      <c r="S929" s="68"/>
      <c r="T929" s="68"/>
      <c r="U929" s="68"/>
      <c r="V929" s="68"/>
      <c r="W929" s="68"/>
      <c r="X929" s="68"/>
      <c r="Y929" s="68"/>
      <c r="Z929" s="68"/>
      <c r="AA929" s="68"/>
      <c r="AB929" s="68"/>
      <c r="AC929" s="68"/>
      <c r="AD929" s="68"/>
      <c r="AE929" s="68"/>
      <c r="AF929" s="68"/>
      <c r="AG929" s="68"/>
      <c r="AH929" s="68"/>
      <c r="AI929" s="68"/>
    </row>
    <row r="930" spans="1:35" ht="12.75" customHeight="1" x14ac:dyDescent="0.2">
      <c r="A930" s="68"/>
      <c r="P930" s="68"/>
      <c r="Q930" s="68"/>
      <c r="R930" s="68"/>
      <c r="S930" s="68"/>
      <c r="T930" s="68"/>
      <c r="U930" s="68"/>
      <c r="V930" s="68"/>
      <c r="W930" s="68"/>
      <c r="X930" s="68"/>
      <c r="Y930" s="68"/>
      <c r="Z930" s="68"/>
      <c r="AA930" s="68"/>
      <c r="AB930" s="68"/>
      <c r="AC930" s="68"/>
      <c r="AD930" s="68"/>
      <c r="AE930" s="68"/>
      <c r="AF930" s="68"/>
      <c r="AG930" s="68"/>
      <c r="AH930" s="68"/>
      <c r="AI930" s="68"/>
    </row>
    <row r="931" spans="1:35" ht="12.75" customHeight="1" x14ac:dyDescent="0.2">
      <c r="A931" s="68"/>
      <c r="P931" s="68"/>
      <c r="Q931" s="68"/>
      <c r="R931" s="68"/>
      <c r="S931" s="68"/>
      <c r="T931" s="68"/>
      <c r="U931" s="68"/>
      <c r="V931" s="68"/>
      <c r="W931" s="68"/>
      <c r="X931" s="68"/>
      <c r="Y931" s="68"/>
      <c r="Z931" s="68"/>
      <c r="AA931" s="68"/>
      <c r="AB931" s="68"/>
      <c r="AC931" s="68"/>
      <c r="AD931" s="68"/>
      <c r="AE931" s="68"/>
      <c r="AF931" s="68"/>
      <c r="AG931" s="68"/>
      <c r="AH931" s="68"/>
      <c r="AI931" s="68"/>
    </row>
    <row r="932" spans="1:35" ht="12.75" customHeight="1" x14ac:dyDescent="0.2">
      <c r="A932" s="68"/>
      <c r="P932" s="68"/>
      <c r="Q932" s="68"/>
      <c r="R932" s="68"/>
      <c r="S932" s="68"/>
      <c r="T932" s="68"/>
      <c r="U932" s="68"/>
      <c r="V932" s="68"/>
      <c r="W932" s="68"/>
      <c r="X932" s="68"/>
      <c r="Y932" s="68"/>
      <c r="Z932" s="68"/>
      <c r="AA932" s="68"/>
      <c r="AB932" s="68"/>
      <c r="AC932" s="68"/>
      <c r="AD932" s="68"/>
      <c r="AE932" s="68"/>
      <c r="AF932" s="68"/>
      <c r="AG932" s="68"/>
      <c r="AH932" s="68"/>
      <c r="AI932" s="68"/>
    </row>
    <row r="933" spans="1:35" ht="12.75" customHeight="1" x14ac:dyDescent="0.2">
      <c r="A933" s="68"/>
      <c r="P933" s="68"/>
      <c r="Q933" s="68"/>
      <c r="R933" s="68"/>
      <c r="S933" s="68"/>
      <c r="T933" s="68"/>
      <c r="U933" s="68"/>
      <c r="V933" s="68"/>
      <c r="W933" s="68"/>
      <c r="X933" s="68"/>
      <c r="Y933" s="68"/>
      <c r="Z933" s="68"/>
      <c r="AA933" s="68"/>
      <c r="AB933" s="68"/>
      <c r="AC933" s="68"/>
      <c r="AD933" s="68"/>
      <c r="AE933" s="68"/>
      <c r="AF933" s="68"/>
      <c r="AG933" s="68"/>
      <c r="AH933" s="68"/>
      <c r="AI933" s="68"/>
    </row>
    <row r="934" spans="1:35" ht="12.75" customHeight="1" x14ac:dyDescent="0.2">
      <c r="A934" s="68"/>
      <c r="P934" s="68"/>
      <c r="Q934" s="68"/>
      <c r="R934" s="68"/>
      <c r="S934" s="68"/>
      <c r="T934" s="68"/>
      <c r="U934" s="68"/>
      <c r="V934" s="68"/>
      <c r="W934" s="68"/>
      <c r="X934" s="68"/>
      <c r="Y934" s="68"/>
      <c r="Z934" s="68"/>
      <c r="AA934" s="68"/>
      <c r="AB934" s="68"/>
      <c r="AC934" s="68"/>
      <c r="AD934" s="68"/>
      <c r="AE934" s="68"/>
      <c r="AF934" s="68"/>
      <c r="AG934" s="68"/>
      <c r="AH934" s="68"/>
      <c r="AI934" s="68"/>
    </row>
    <row r="935" spans="1:35" ht="12.75" customHeight="1" x14ac:dyDescent="0.2">
      <c r="A935" s="68"/>
      <c r="P935" s="68"/>
      <c r="Q935" s="68"/>
      <c r="R935" s="68"/>
      <c r="S935" s="68"/>
      <c r="T935" s="68"/>
      <c r="U935" s="68"/>
      <c r="V935" s="68"/>
      <c r="W935" s="68"/>
      <c r="X935" s="68"/>
      <c r="Y935" s="68"/>
      <c r="Z935" s="68"/>
      <c r="AA935" s="68"/>
      <c r="AB935" s="68"/>
      <c r="AC935" s="68"/>
      <c r="AD935" s="68"/>
      <c r="AE935" s="68"/>
      <c r="AF935" s="68"/>
      <c r="AG935" s="68"/>
      <c r="AH935" s="68"/>
      <c r="AI935" s="68"/>
    </row>
    <row r="936" spans="1:35" ht="12.75" customHeight="1" x14ac:dyDescent="0.2">
      <c r="A936" s="68"/>
      <c r="P936" s="68"/>
      <c r="Q936" s="68"/>
      <c r="R936" s="68"/>
      <c r="S936" s="68"/>
      <c r="T936" s="68"/>
      <c r="U936" s="68"/>
      <c r="V936" s="68"/>
      <c r="W936" s="68"/>
      <c r="X936" s="68"/>
      <c r="Y936" s="68"/>
      <c r="Z936" s="68"/>
      <c r="AA936" s="68"/>
      <c r="AB936" s="68"/>
      <c r="AC936" s="68"/>
      <c r="AD936" s="68"/>
      <c r="AE936" s="68"/>
      <c r="AF936" s="68"/>
      <c r="AG936" s="68"/>
      <c r="AH936" s="68"/>
      <c r="AI936" s="68"/>
    </row>
    <row r="937" spans="1:35" ht="12.75" customHeight="1" x14ac:dyDescent="0.2">
      <c r="A937" s="68"/>
      <c r="P937" s="68"/>
      <c r="Q937" s="68"/>
      <c r="R937" s="68"/>
      <c r="S937" s="68"/>
      <c r="T937" s="68"/>
      <c r="U937" s="68"/>
      <c r="V937" s="68"/>
      <c r="W937" s="68"/>
      <c r="X937" s="68"/>
      <c r="Y937" s="68"/>
      <c r="Z937" s="68"/>
      <c r="AA937" s="68"/>
      <c r="AB937" s="68"/>
      <c r="AC937" s="68"/>
      <c r="AD937" s="68"/>
      <c r="AE937" s="68"/>
      <c r="AF937" s="68"/>
      <c r="AG937" s="68"/>
      <c r="AH937" s="68"/>
      <c r="AI937" s="68"/>
    </row>
    <row r="938" spans="1:35" ht="12.75" customHeight="1" x14ac:dyDescent="0.2">
      <c r="A938" s="68"/>
      <c r="P938" s="68"/>
      <c r="Q938" s="68"/>
      <c r="R938" s="68"/>
      <c r="S938" s="68"/>
      <c r="T938" s="68"/>
      <c r="U938" s="68"/>
      <c r="V938" s="68"/>
      <c r="W938" s="68"/>
      <c r="X938" s="68"/>
      <c r="Y938" s="68"/>
      <c r="Z938" s="68"/>
      <c r="AA938" s="68"/>
      <c r="AB938" s="68"/>
      <c r="AC938" s="68"/>
      <c r="AD938" s="68"/>
      <c r="AE938" s="68"/>
      <c r="AF938" s="68"/>
      <c r="AG938" s="68"/>
      <c r="AH938" s="68"/>
      <c r="AI938" s="68"/>
    </row>
    <row r="939" spans="1:35" ht="12.75" customHeight="1" x14ac:dyDescent="0.2">
      <c r="A939" s="68"/>
      <c r="P939" s="68"/>
      <c r="Q939" s="68"/>
      <c r="R939" s="68"/>
      <c r="S939" s="68"/>
      <c r="T939" s="68"/>
      <c r="U939" s="68"/>
      <c r="V939" s="68"/>
      <c r="W939" s="68"/>
      <c r="X939" s="68"/>
      <c r="Y939" s="68"/>
      <c r="Z939" s="68"/>
      <c r="AA939" s="68"/>
      <c r="AB939" s="68"/>
      <c r="AC939" s="68"/>
      <c r="AD939" s="68"/>
      <c r="AE939" s="68"/>
      <c r="AF939" s="68"/>
      <c r="AG939" s="68"/>
      <c r="AH939" s="68"/>
      <c r="AI939" s="68"/>
    </row>
    <row r="940" spans="1:35" ht="12.75" customHeight="1" x14ac:dyDescent="0.2">
      <c r="A940" s="68"/>
      <c r="P940" s="68"/>
      <c r="Q940" s="68"/>
      <c r="R940" s="68"/>
      <c r="S940" s="68"/>
      <c r="T940" s="68"/>
      <c r="U940" s="68"/>
      <c r="V940" s="68"/>
      <c r="W940" s="68"/>
      <c r="X940" s="68"/>
      <c r="Y940" s="68"/>
      <c r="Z940" s="68"/>
      <c r="AA940" s="68"/>
      <c r="AB940" s="68"/>
      <c r="AC940" s="68"/>
      <c r="AD940" s="68"/>
      <c r="AE940" s="68"/>
      <c r="AF940" s="68"/>
      <c r="AG940" s="68"/>
      <c r="AH940" s="68"/>
      <c r="AI940" s="68"/>
    </row>
    <row r="941" spans="1:35" ht="12.75" customHeight="1" x14ac:dyDescent="0.2">
      <c r="A941" s="68"/>
      <c r="P941" s="68"/>
      <c r="Q941" s="68"/>
      <c r="R941" s="68"/>
      <c r="S941" s="68"/>
      <c r="T941" s="68"/>
      <c r="U941" s="68"/>
      <c r="V941" s="68"/>
      <c r="W941" s="68"/>
      <c r="X941" s="68"/>
      <c r="Y941" s="68"/>
      <c r="Z941" s="68"/>
      <c r="AA941" s="68"/>
      <c r="AB941" s="68"/>
      <c r="AC941" s="68"/>
      <c r="AD941" s="68"/>
      <c r="AE941" s="68"/>
      <c r="AF941" s="68"/>
      <c r="AG941" s="68"/>
      <c r="AH941" s="68"/>
      <c r="AI941" s="68"/>
    </row>
    <row r="942" spans="1:35" ht="12.75" customHeight="1" x14ac:dyDescent="0.2">
      <c r="A942" s="68"/>
      <c r="P942" s="68"/>
      <c r="Q942" s="68"/>
      <c r="R942" s="68"/>
      <c r="S942" s="68"/>
      <c r="T942" s="68"/>
      <c r="U942" s="68"/>
      <c r="V942" s="68"/>
      <c r="W942" s="68"/>
      <c r="X942" s="68"/>
      <c r="Y942" s="68"/>
      <c r="Z942" s="68"/>
      <c r="AA942" s="68"/>
      <c r="AB942" s="68"/>
      <c r="AC942" s="68"/>
      <c r="AD942" s="68"/>
      <c r="AE942" s="68"/>
      <c r="AF942" s="68"/>
      <c r="AG942" s="68"/>
      <c r="AH942" s="68"/>
      <c r="AI942" s="68"/>
    </row>
    <row r="943" spans="1:35" ht="12.75" customHeight="1" x14ac:dyDescent="0.2">
      <c r="A943" s="68"/>
      <c r="P943" s="68"/>
      <c r="Q943" s="68"/>
      <c r="R943" s="68"/>
      <c r="S943" s="68"/>
      <c r="T943" s="68"/>
      <c r="U943" s="68"/>
      <c r="V943" s="68"/>
      <c r="W943" s="68"/>
      <c r="X943" s="68"/>
      <c r="Y943" s="68"/>
      <c r="Z943" s="68"/>
      <c r="AA943" s="68"/>
      <c r="AB943" s="68"/>
      <c r="AC943" s="68"/>
      <c r="AD943" s="68"/>
      <c r="AE943" s="68"/>
      <c r="AF943" s="68"/>
      <c r="AG943" s="68"/>
      <c r="AH943" s="68"/>
      <c r="AI943" s="68"/>
    </row>
    <row r="944" spans="1:35" ht="12.75" customHeight="1" x14ac:dyDescent="0.2">
      <c r="A944" s="68"/>
      <c r="P944" s="68"/>
      <c r="Q944" s="68"/>
      <c r="R944" s="68"/>
      <c r="S944" s="68"/>
      <c r="T944" s="68"/>
      <c r="U944" s="68"/>
      <c r="V944" s="68"/>
      <c r="W944" s="68"/>
      <c r="X944" s="68"/>
      <c r="Y944" s="68"/>
      <c r="Z944" s="68"/>
      <c r="AA944" s="68"/>
      <c r="AB944" s="68"/>
      <c r="AC944" s="68"/>
      <c r="AD944" s="68"/>
      <c r="AE944" s="68"/>
      <c r="AF944" s="68"/>
      <c r="AG944" s="68"/>
      <c r="AH944" s="68"/>
      <c r="AI944" s="68"/>
    </row>
    <row r="945" spans="1:35" ht="12.75" customHeight="1" x14ac:dyDescent="0.2">
      <c r="A945" s="68"/>
      <c r="P945" s="68"/>
      <c r="Q945" s="68"/>
      <c r="R945" s="68"/>
      <c r="S945" s="68"/>
      <c r="T945" s="68"/>
      <c r="U945" s="68"/>
      <c r="V945" s="68"/>
      <c r="W945" s="68"/>
      <c r="X945" s="68"/>
      <c r="Y945" s="68"/>
      <c r="Z945" s="68"/>
      <c r="AA945" s="68"/>
      <c r="AB945" s="68"/>
      <c r="AC945" s="68"/>
      <c r="AD945" s="68"/>
      <c r="AE945" s="68"/>
      <c r="AF945" s="68"/>
      <c r="AG945" s="68"/>
      <c r="AH945" s="68"/>
      <c r="AI945" s="68"/>
    </row>
    <row r="946" spans="1:35" ht="12.75" customHeight="1" x14ac:dyDescent="0.2">
      <c r="A946" s="68"/>
      <c r="P946" s="68"/>
      <c r="Q946" s="68"/>
      <c r="R946" s="68"/>
      <c r="S946" s="68"/>
      <c r="T946" s="68"/>
      <c r="U946" s="68"/>
      <c r="V946" s="68"/>
      <c r="W946" s="68"/>
      <c r="X946" s="68"/>
      <c r="Y946" s="68"/>
      <c r="Z946" s="68"/>
      <c r="AA946" s="68"/>
      <c r="AB946" s="68"/>
      <c r="AC946" s="68"/>
      <c r="AD946" s="68"/>
      <c r="AE946" s="68"/>
      <c r="AF946" s="68"/>
      <c r="AG946" s="68"/>
      <c r="AH946" s="68"/>
      <c r="AI946" s="68"/>
    </row>
    <row r="947" spans="1:35" ht="12.75" customHeight="1" x14ac:dyDescent="0.2">
      <c r="A947" s="68"/>
      <c r="P947" s="68"/>
      <c r="Q947" s="68"/>
      <c r="R947" s="68"/>
      <c r="S947" s="68"/>
      <c r="T947" s="68"/>
      <c r="U947" s="68"/>
      <c r="V947" s="68"/>
      <c r="W947" s="68"/>
      <c r="X947" s="68"/>
      <c r="Y947" s="68"/>
      <c r="Z947" s="68"/>
      <c r="AA947" s="68"/>
      <c r="AB947" s="68"/>
      <c r="AC947" s="68"/>
      <c r="AD947" s="68"/>
      <c r="AE947" s="68"/>
      <c r="AF947" s="68"/>
      <c r="AG947" s="68"/>
      <c r="AH947" s="68"/>
      <c r="AI947" s="68"/>
    </row>
    <row r="948" spans="1:35" ht="12.75" customHeight="1" x14ac:dyDescent="0.2">
      <c r="A948" s="68"/>
      <c r="P948" s="68"/>
      <c r="Q948" s="68"/>
      <c r="R948" s="68"/>
      <c r="S948" s="68"/>
      <c r="T948" s="68"/>
      <c r="U948" s="68"/>
      <c r="V948" s="68"/>
      <c r="W948" s="68"/>
      <c r="X948" s="68"/>
      <c r="Y948" s="68"/>
      <c r="Z948" s="68"/>
      <c r="AA948" s="68"/>
      <c r="AB948" s="68"/>
      <c r="AC948" s="68"/>
      <c r="AD948" s="68"/>
      <c r="AE948" s="68"/>
      <c r="AF948" s="68"/>
      <c r="AG948" s="68"/>
      <c r="AH948" s="68"/>
      <c r="AI948" s="68"/>
    </row>
    <row r="949" spans="1:35" ht="12.75" customHeight="1" x14ac:dyDescent="0.2">
      <c r="A949" s="68"/>
      <c r="P949" s="68"/>
      <c r="Q949" s="68"/>
      <c r="R949" s="68"/>
      <c r="S949" s="68"/>
      <c r="T949" s="68"/>
      <c r="U949" s="68"/>
      <c r="V949" s="68"/>
      <c r="W949" s="68"/>
      <c r="X949" s="68"/>
      <c r="Y949" s="68"/>
      <c r="Z949" s="68"/>
      <c r="AA949" s="68"/>
      <c r="AB949" s="68"/>
      <c r="AC949" s="68"/>
      <c r="AD949" s="68"/>
      <c r="AE949" s="68"/>
      <c r="AF949" s="68"/>
      <c r="AG949" s="68"/>
      <c r="AH949" s="68"/>
      <c r="AI949" s="68"/>
    </row>
    <row r="950" spans="1:35" ht="12.75" customHeight="1" x14ac:dyDescent="0.2">
      <c r="A950" s="68"/>
      <c r="P950" s="68"/>
      <c r="Q950" s="68"/>
      <c r="R950" s="68"/>
      <c r="S950" s="68"/>
      <c r="T950" s="68"/>
      <c r="U950" s="68"/>
      <c r="V950" s="68"/>
      <c r="W950" s="68"/>
      <c r="X950" s="68"/>
      <c r="Y950" s="68"/>
      <c r="Z950" s="68"/>
      <c r="AA950" s="68"/>
      <c r="AB950" s="68"/>
      <c r="AC950" s="68"/>
      <c r="AD950" s="68"/>
      <c r="AE950" s="68"/>
      <c r="AF950" s="68"/>
      <c r="AG950" s="68"/>
      <c r="AH950" s="68"/>
      <c r="AI950" s="68"/>
    </row>
    <row r="951" spans="1:35" ht="12.75" customHeight="1" x14ac:dyDescent="0.2">
      <c r="A951" s="68"/>
      <c r="P951" s="68"/>
      <c r="Q951" s="68"/>
      <c r="R951" s="68"/>
      <c r="S951" s="68"/>
      <c r="T951" s="68"/>
      <c r="U951" s="68"/>
      <c r="V951" s="68"/>
      <c r="W951" s="68"/>
      <c r="X951" s="68"/>
      <c r="Y951" s="68"/>
      <c r="Z951" s="68"/>
      <c r="AA951" s="68"/>
      <c r="AB951" s="68"/>
      <c r="AC951" s="68"/>
      <c r="AD951" s="68"/>
      <c r="AE951" s="68"/>
      <c r="AF951" s="68"/>
      <c r="AG951" s="68"/>
      <c r="AH951" s="68"/>
      <c r="AI951" s="68"/>
    </row>
    <row r="952" spans="1:35" ht="12.75" customHeight="1" x14ac:dyDescent="0.2">
      <c r="A952" s="68"/>
      <c r="P952" s="68"/>
      <c r="Q952" s="68"/>
      <c r="R952" s="68"/>
      <c r="S952" s="68"/>
      <c r="T952" s="68"/>
      <c r="U952" s="68"/>
      <c r="V952" s="68"/>
      <c r="W952" s="68"/>
      <c r="X952" s="68"/>
      <c r="Y952" s="68"/>
      <c r="Z952" s="68"/>
      <c r="AA952" s="68"/>
      <c r="AB952" s="68"/>
      <c r="AC952" s="68"/>
      <c r="AD952" s="68"/>
      <c r="AE952" s="68"/>
      <c r="AF952" s="68"/>
      <c r="AG952" s="68"/>
      <c r="AH952" s="68"/>
      <c r="AI952" s="68"/>
    </row>
    <row r="953" spans="1:35" ht="12.75" customHeight="1" x14ac:dyDescent="0.2">
      <c r="A953" s="68"/>
      <c r="P953" s="68"/>
      <c r="Q953" s="68"/>
      <c r="R953" s="68"/>
      <c r="S953" s="68"/>
      <c r="T953" s="68"/>
      <c r="U953" s="68"/>
      <c r="V953" s="68"/>
      <c r="W953" s="68"/>
      <c r="X953" s="68"/>
      <c r="Y953" s="68"/>
      <c r="Z953" s="68"/>
      <c r="AA953" s="68"/>
      <c r="AB953" s="68"/>
      <c r="AC953" s="68"/>
      <c r="AD953" s="68"/>
      <c r="AE953" s="68"/>
      <c r="AF953" s="68"/>
      <c r="AG953" s="68"/>
      <c r="AH953" s="68"/>
      <c r="AI953" s="68"/>
    </row>
    <row r="954" spans="1:35" ht="12.75" customHeight="1" x14ac:dyDescent="0.2">
      <c r="A954" s="68"/>
      <c r="P954" s="68"/>
      <c r="Q954" s="68"/>
      <c r="R954" s="68"/>
      <c r="S954" s="68"/>
      <c r="T954" s="68"/>
      <c r="U954" s="68"/>
      <c r="V954" s="68"/>
      <c r="W954" s="68"/>
      <c r="X954" s="68"/>
      <c r="Y954" s="68"/>
      <c r="Z954" s="68"/>
      <c r="AA954" s="68"/>
      <c r="AB954" s="68"/>
      <c r="AC954" s="68"/>
      <c r="AD954" s="68"/>
      <c r="AE954" s="68"/>
      <c r="AF954" s="68"/>
      <c r="AG954" s="68"/>
      <c r="AH954" s="68"/>
      <c r="AI954" s="68"/>
    </row>
    <row r="955" spans="1:35" ht="12.75" customHeight="1" x14ac:dyDescent="0.2">
      <c r="A955" s="68"/>
      <c r="P955" s="68"/>
      <c r="Q955" s="68"/>
      <c r="R955" s="68"/>
      <c r="S955" s="68"/>
      <c r="T955" s="68"/>
      <c r="U955" s="68"/>
      <c r="V955" s="68"/>
      <c r="W955" s="68"/>
      <c r="X955" s="68"/>
      <c r="Y955" s="68"/>
      <c r="Z955" s="68"/>
      <c r="AA955" s="68"/>
      <c r="AB955" s="68"/>
      <c r="AC955" s="68"/>
      <c r="AD955" s="68"/>
      <c r="AE955" s="68"/>
      <c r="AF955" s="68"/>
      <c r="AG955" s="68"/>
      <c r="AH955" s="68"/>
      <c r="AI955" s="68"/>
    </row>
    <row r="956" spans="1:35" ht="12.75" customHeight="1" x14ac:dyDescent="0.2">
      <c r="A956" s="68"/>
      <c r="P956" s="68"/>
      <c r="Q956" s="68"/>
      <c r="R956" s="68"/>
      <c r="S956" s="68"/>
      <c r="T956" s="68"/>
      <c r="U956" s="68"/>
      <c r="V956" s="68"/>
      <c r="W956" s="68"/>
      <c r="X956" s="68"/>
      <c r="Y956" s="68"/>
      <c r="Z956" s="68"/>
      <c r="AA956" s="68"/>
      <c r="AB956" s="68"/>
      <c r="AC956" s="68"/>
      <c r="AD956" s="68"/>
      <c r="AE956" s="68"/>
      <c r="AF956" s="68"/>
      <c r="AG956" s="68"/>
      <c r="AH956" s="68"/>
      <c r="AI956" s="68"/>
    </row>
    <row r="957" spans="1:35" ht="12.75" customHeight="1" x14ac:dyDescent="0.2">
      <c r="A957" s="68"/>
      <c r="P957" s="68"/>
      <c r="Q957" s="68"/>
      <c r="R957" s="68"/>
      <c r="S957" s="68"/>
      <c r="T957" s="68"/>
      <c r="U957" s="68"/>
      <c r="V957" s="68"/>
      <c r="W957" s="68"/>
      <c r="X957" s="68"/>
      <c r="Y957" s="68"/>
      <c r="Z957" s="68"/>
      <c r="AA957" s="68"/>
      <c r="AB957" s="68"/>
      <c r="AC957" s="68"/>
      <c r="AD957" s="68"/>
      <c r="AE957" s="68"/>
      <c r="AF957" s="68"/>
      <c r="AG957" s="68"/>
      <c r="AH957" s="68"/>
      <c r="AI957" s="68"/>
    </row>
    <row r="958" spans="1:35" ht="12.75" customHeight="1" x14ac:dyDescent="0.2">
      <c r="A958" s="68"/>
      <c r="P958" s="68"/>
      <c r="Q958" s="68"/>
      <c r="R958" s="68"/>
      <c r="S958" s="68"/>
      <c r="T958" s="68"/>
      <c r="U958" s="68"/>
      <c r="V958" s="68"/>
      <c r="W958" s="68"/>
      <c r="X958" s="68"/>
      <c r="Y958" s="68"/>
      <c r="Z958" s="68"/>
      <c r="AA958" s="68"/>
      <c r="AB958" s="68"/>
      <c r="AC958" s="68"/>
      <c r="AD958" s="68"/>
      <c r="AE958" s="68"/>
      <c r="AF958" s="68"/>
      <c r="AG958" s="68"/>
      <c r="AH958" s="68"/>
      <c r="AI958" s="68"/>
    </row>
    <row r="959" spans="1:35" ht="12.75" customHeight="1" x14ac:dyDescent="0.2">
      <c r="A959" s="68"/>
      <c r="P959" s="68"/>
      <c r="Q959" s="68"/>
      <c r="R959" s="68"/>
      <c r="S959" s="68"/>
      <c r="T959" s="68"/>
      <c r="U959" s="68"/>
      <c r="V959" s="68"/>
      <c r="W959" s="68"/>
      <c r="X959" s="68"/>
      <c r="Y959" s="68"/>
      <c r="Z959" s="68"/>
      <c r="AA959" s="68"/>
      <c r="AB959" s="68"/>
      <c r="AC959" s="68"/>
      <c r="AD959" s="68"/>
      <c r="AE959" s="68"/>
      <c r="AF959" s="68"/>
      <c r="AG959" s="68"/>
      <c r="AH959" s="68"/>
      <c r="AI959" s="68"/>
    </row>
    <row r="960" spans="1:35" ht="12.75" customHeight="1" x14ac:dyDescent="0.2">
      <c r="A960" s="68"/>
      <c r="P960" s="68"/>
      <c r="Q960" s="68"/>
      <c r="R960" s="68"/>
      <c r="S960" s="68"/>
      <c r="T960" s="68"/>
      <c r="U960" s="68"/>
      <c r="V960" s="68"/>
      <c r="W960" s="68"/>
      <c r="X960" s="68"/>
      <c r="Y960" s="68"/>
      <c r="Z960" s="68"/>
      <c r="AA960" s="68"/>
      <c r="AB960" s="68"/>
      <c r="AC960" s="68"/>
      <c r="AD960" s="68"/>
      <c r="AE960" s="68"/>
      <c r="AF960" s="68"/>
      <c r="AG960" s="68"/>
      <c r="AH960" s="68"/>
      <c r="AI960" s="68"/>
    </row>
    <row r="961" spans="1:35" ht="12.75" customHeight="1" x14ac:dyDescent="0.2">
      <c r="A961" s="68"/>
      <c r="P961" s="68"/>
      <c r="Q961" s="68"/>
      <c r="R961" s="68"/>
      <c r="S961" s="68"/>
      <c r="T961" s="68"/>
      <c r="U961" s="68"/>
      <c r="V961" s="68"/>
      <c r="W961" s="68"/>
      <c r="X961" s="68"/>
      <c r="Y961" s="68"/>
      <c r="Z961" s="68"/>
      <c r="AA961" s="68"/>
      <c r="AB961" s="68"/>
      <c r="AC961" s="68"/>
      <c r="AD961" s="68"/>
      <c r="AE961" s="68"/>
      <c r="AF961" s="68"/>
      <c r="AG961" s="68"/>
      <c r="AH961" s="68"/>
      <c r="AI961" s="68"/>
    </row>
    <row r="962" spans="1:35" ht="12.75" customHeight="1" x14ac:dyDescent="0.2">
      <c r="A962" s="68"/>
      <c r="P962" s="68"/>
      <c r="Q962" s="68"/>
      <c r="R962" s="68"/>
      <c r="S962" s="68"/>
      <c r="T962" s="68"/>
      <c r="U962" s="68"/>
      <c r="V962" s="68"/>
      <c r="W962" s="68"/>
      <c r="X962" s="68"/>
      <c r="Y962" s="68"/>
      <c r="Z962" s="68"/>
      <c r="AA962" s="68"/>
      <c r="AB962" s="68"/>
      <c r="AC962" s="68"/>
      <c r="AD962" s="68"/>
      <c r="AE962" s="68"/>
      <c r="AF962" s="68"/>
      <c r="AG962" s="68"/>
      <c r="AH962" s="68"/>
      <c r="AI962" s="68"/>
    </row>
    <row r="963" spans="1:35" ht="12.75" customHeight="1" x14ac:dyDescent="0.2">
      <c r="A963" s="68"/>
      <c r="P963" s="68"/>
      <c r="Q963" s="68"/>
      <c r="R963" s="68"/>
      <c r="S963" s="68"/>
      <c r="T963" s="68"/>
      <c r="U963" s="68"/>
      <c r="V963" s="68"/>
      <c r="W963" s="68"/>
      <c r="X963" s="68"/>
      <c r="Y963" s="68"/>
      <c r="Z963" s="68"/>
      <c r="AA963" s="68"/>
      <c r="AB963" s="68"/>
      <c r="AC963" s="68"/>
      <c r="AD963" s="68"/>
      <c r="AE963" s="68"/>
      <c r="AF963" s="68"/>
      <c r="AG963" s="68"/>
      <c r="AH963" s="68"/>
      <c r="AI963" s="68"/>
    </row>
    <row r="964" spans="1:35" ht="12.75" customHeight="1" x14ac:dyDescent="0.2">
      <c r="A964" s="68"/>
      <c r="P964" s="68"/>
      <c r="Q964" s="68"/>
      <c r="R964" s="68"/>
      <c r="S964" s="68"/>
      <c r="T964" s="68"/>
      <c r="U964" s="68"/>
      <c r="V964" s="68"/>
      <c r="W964" s="68"/>
      <c r="X964" s="68"/>
      <c r="Y964" s="68"/>
      <c r="Z964" s="68"/>
      <c r="AA964" s="68"/>
      <c r="AB964" s="68"/>
      <c r="AC964" s="68"/>
      <c r="AD964" s="68"/>
      <c r="AE964" s="68"/>
      <c r="AF964" s="68"/>
      <c r="AG964" s="68"/>
      <c r="AH964" s="68"/>
      <c r="AI964" s="68"/>
    </row>
    <row r="965" spans="1:35" ht="12.75" customHeight="1" x14ac:dyDescent="0.2">
      <c r="A965" s="68"/>
      <c r="P965" s="68"/>
      <c r="Q965" s="68"/>
      <c r="R965" s="68"/>
      <c r="S965" s="68"/>
      <c r="T965" s="68"/>
      <c r="U965" s="68"/>
      <c r="V965" s="68"/>
      <c r="W965" s="68"/>
      <c r="X965" s="68"/>
      <c r="Y965" s="68"/>
      <c r="Z965" s="68"/>
      <c r="AA965" s="68"/>
      <c r="AB965" s="68"/>
      <c r="AC965" s="68"/>
      <c r="AD965" s="68"/>
      <c r="AE965" s="68"/>
      <c r="AF965" s="68"/>
      <c r="AG965" s="68"/>
      <c r="AH965" s="68"/>
      <c r="AI965" s="68"/>
    </row>
    <row r="966" spans="1:35" ht="12.75" customHeight="1" x14ac:dyDescent="0.2">
      <c r="A966" s="68"/>
      <c r="P966" s="68"/>
      <c r="Q966" s="68"/>
      <c r="R966" s="68"/>
      <c r="S966" s="68"/>
      <c r="T966" s="68"/>
      <c r="U966" s="68"/>
      <c r="V966" s="68"/>
      <c r="W966" s="68"/>
      <c r="X966" s="68"/>
      <c r="Y966" s="68"/>
      <c r="Z966" s="68"/>
      <c r="AA966" s="68"/>
      <c r="AB966" s="68"/>
      <c r="AC966" s="68"/>
      <c r="AD966" s="68"/>
      <c r="AE966" s="68"/>
      <c r="AF966" s="68"/>
      <c r="AG966" s="68"/>
      <c r="AH966" s="68"/>
      <c r="AI966" s="68"/>
    </row>
    <row r="967" spans="1:35" ht="12.75" customHeight="1" x14ac:dyDescent="0.2">
      <c r="A967" s="68"/>
      <c r="P967" s="68"/>
      <c r="Q967" s="68"/>
      <c r="R967" s="68"/>
      <c r="S967" s="68"/>
      <c r="T967" s="68"/>
      <c r="U967" s="68"/>
      <c r="V967" s="68"/>
      <c r="W967" s="68"/>
      <c r="X967" s="68"/>
      <c r="Y967" s="68"/>
      <c r="Z967" s="68"/>
      <c r="AA967" s="68"/>
      <c r="AB967" s="68"/>
      <c r="AC967" s="68"/>
      <c r="AD967" s="68"/>
      <c r="AE967" s="68"/>
      <c r="AF967" s="68"/>
      <c r="AG967" s="68"/>
      <c r="AH967" s="68"/>
      <c r="AI967" s="68"/>
    </row>
    <row r="968" spans="1:35" ht="12.75" customHeight="1" x14ac:dyDescent="0.2">
      <c r="A968" s="68"/>
      <c r="P968" s="68"/>
      <c r="Q968" s="68"/>
      <c r="R968" s="68"/>
      <c r="S968" s="68"/>
      <c r="T968" s="68"/>
      <c r="U968" s="68"/>
      <c r="V968" s="68"/>
      <c r="W968" s="68"/>
      <c r="X968" s="68"/>
      <c r="Y968" s="68"/>
      <c r="Z968" s="68"/>
      <c r="AA968" s="68"/>
      <c r="AB968" s="68"/>
      <c r="AC968" s="68"/>
      <c r="AD968" s="68"/>
      <c r="AE968" s="68"/>
      <c r="AF968" s="68"/>
      <c r="AG968" s="68"/>
      <c r="AH968" s="68"/>
      <c r="AI968" s="68"/>
    </row>
    <row r="969" spans="1:35" ht="12.75" customHeight="1" x14ac:dyDescent="0.2">
      <c r="A969" s="68"/>
      <c r="P969" s="68"/>
      <c r="Q969" s="68"/>
      <c r="R969" s="68"/>
      <c r="S969" s="68"/>
      <c r="T969" s="68"/>
      <c r="U969" s="68"/>
      <c r="V969" s="68"/>
      <c r="W969" s="68"/>
      <c r="X969" s="68"/>
      <c r="Y969" s="68"/>
      <c r="Z969" s="68"/>
      <c r="AA969" s="68"/>
      <c r="AB969" s="68"/>
      <c r="AC969" s="68"/>
      <c r="AD969" s="68"/>
      <c r="AE969" s="68"/>
      <c r="AF969" s="68"/>
      <c r="AG969" s="68"/>
      <c r="AH969" s="68"/>
      <c r="AI969" s="68"/>
    </row>
    <row r="970" spans="1:35" ht="12.75" customHeight="1" x14ac:dyDescent="0.2">
      <c r="A970" s="68"/>
      <c r="P970" s="68"/>
      <c r="Q970" s="68"/>
      <c r="R970" s="68"/>
      <c r="S970" s="68"/>
      <c r="T970" s="68"/>
      <c r="U970" s="68"/>
      <c r="V970" s="68"/>
      <c r="W970" s="68"/>
      <c r="X970" s="68"/>
      <c r="Y970" s="68"/>
      <c r="Z970" s="68"/>
      <c r="AA970" s="68"/>
      <c r="AB970" s="68"/>
      <c r="AC970" s="68"/>
      <c r="AD970" s="68"/>
      <c r="AE970" s="68"/>
      <c r="AF970" s="68"/>
      <c r="AG970" s="68"/>
      <c r="AH970" s="68"/>
      <c r="AI970" s="68"/>
    </row>
    <row r="971" spans="1:35" ht="12.75" customHeight="1" x14ac:dyDescent="0.2">
      <c r="A971" s="68"/>
      <c r="P971" s="68"/>
      <c r="Q971" s="68"/>
      <c r="R971" s="68"/>
      <c r="S971" s="68"/>
      <c r="T971" s="68"/>
      <c r="U971" s="68"/>
      <c r="V971" s="68"/>
      <c r="W971" s="68"/>
      <c r="X971" s="68"/>
      <c r="Y971" s="68"/>
      <c r="Z971" s="68"/>
      <c r="AA971" s="68"/>
      <c r="AB971" s="68"/>
      <c r="AC971" s="68"/>
      <c r="AD971" s="68"/>
      <c r="AE971" s="68"/>
      <c r="AF971" s="68"/>
      <c r="AG971" s="68"/>
      <c r="AH971" s="68"/>
      <c r="AI971" s="68"/>
    </row>
    <row r="972" spans="1:35" ht="12.75" customHeight="1" x14ac:dyDescent="0.2">
      <c r="A972" s="68"/>
      <c r="P972" s="68"/>
      <c r="Q972" s="68"/>
      <c r="R972" s="68"/>
      <c r="S972" s="68"/>
      <c r="T972" s="68"/>
      <c r="U972" s="68"/>
      <c r="V972" s="68"/>
      <c r="W972" s="68"/>
      <c r="X972" s="68"/>
      <c r="Y972" s="68"/>
      <c r="Z972" s="68"/>
      <c r="AA972" s="68"/>
      <c r="AB972" s="68"/>
      <c r="AC972" s="68"/>
      <c r="AD972" s="68"/>
      <c r="AE972" s="68"/>
      <c r="AF972" s="68"/>
      <c r="AG972" s="68"/>
      <c r="AH972" s="68"/>
      <c r="AI972" s="68"/>
    </row>
    <row r="973" spans="1:35" ht="12.75" customHeight="1" x14ac:dyDescent="0.2">
      <c r="A973" s="68"/>
      <c r="P973" s="68"/>
      <c r="Q973" s="68"/>
      <c r="R973" s="68"/>
      <c r="S973" s="68"/>
      <c r="T973" s="68"/>
      <c r="U973" s="68"/>
      <c r="V973" s="68"/>
      <c r="W973" s="68"/>
      <c r="X973" s="68"/>
      <c r="Y973" s="68"/>
      <c r="Z973" s="68"/>
      <c r="AA973" s="68"/>
      <c r="AB973" s="68"/>
      <c r="AC973" s="68"/>
      <c r="AD973" s="68"/>
      <c r="AE973" s="68"/>
      <c r="AF973" s="68"/>
      <c r="AG973" s="68"/>
      <c r="AH973" s="68"/>
      <c r="AI973" s="68"/>
    </row>
    <row r="974" spans="1:35" ht="12.75" customHeight="1" x14ac:dyDescent="0.2">
      <c r="A974" s="68"/>
      <c r="P974" s="68"/>
      <c r="Q974" s="68"/>
      <c r="R974" s="68"/>
      <c r="S974" s="68"/>
      <c r="T974" s="68"/>
      <c r="U974" s="68"/>
      <c r="V974" s="68"/>
      <c r="W974" s="68"/>
      <c r="X974" s="68"/>
      <c r="Y974" s="68"/>
      <c r="Z974" s="68"/>
      <c r="AA974" s="68"/>
      <c r="AB974" s="68"/>
      <c r="AC974" s="68"/>
      <c r="AD974" s="68"/>
      <c r="AE974" s="68"/>
      <c r="AF974" s="68"/>
      <c r="AG974" s="68"/>
      <c r="AH974" s="68"/>
      <c r="AI974" s="68"/>
    </row>
    <row r="975" spans="1:35" ht="12.75" customHeight="1" x14ac:dyDescent="0.2">
      <c r="A975" s="68"/>
      <c r="P975" s="68"/>
      <c r="Q975" s="68"/>
      <c r="R975" s="68"/>
      <c r="S975" s="68"/>
      <c r="T975" s="68"/>
      <c r="U975" s="68"/>
      <c r="V975" s="68"/>
      <c r="W975" s="68"/>
      <c r="X975" s="68"/>
      <c r="Y975" s="68"/>
      <c r="Z975" s="68"/>
      <c r="AA975" s="68"/>
      <c r="AB975" s="68"/>
      <c r="AC975" s="68"/>
      <c r="AD975" s="68"/>
      <c r="AE975" s="68"/>
      <c r="AF975" s="68"/>
      <c r="AG975" s="68"/>
      <c r="AH975" s="68"/>
      <c r="AI975" s="68"/>
    </row>
    <row r="976" spans="1:35" ht="12.75" customHeight="1" x14ac:dyDescent="0.2">
      <c r="A976" s="68"/>
      <c r="P976" s="68"/>
      <c r="Q976" s="68"/>
      <c r="R976" s="68"/>
      <c r="S976" s="68"/>
      <c r="T976" s="68"/>
      <c r="U976" s="68"/>
      <c r="V976" s="68"/>
      <c r="W976" s="68"/>
      <c r="X976" s="68"/>
      <c r="Y976" s="68"/>
      <c r="Z976" s="68"/>
      <c r="AA976" s="68"/>
      <c r="AB976" s="68"/>
      <c r="AC976" s="68"/>
      <c r="AD976" s="68"/>
      <c r="AE976" s="68"/>
      <c r="AF976" s="68"/>
      <c r="AG976" s="68"/>
      <c r="AH976" s="68"/>
      <c r="AI976" s="68"/>
    </row>
    <row r="977" spans="1:35" ht="12.75" customHeight="1" x14ac:dyDescent="0.2">
      <c r="A977" s="68"/>
      <c r="P977" s="68"/>
      <c r="Q977" s="68"/>
      <c r="R977" s="68"/>
      <c r="S977" s="68"/>
      <c r="T977" s="68"/>
      <c r="U977" s="68"/>
      <c r="V977" s="68"/>
      <c r="W977" s="68"/>
      <c r="X977" s="68"/>
      <c r="Y977" s="68"/>
      <c r="Z977" s="68"/>
      <c r="AA977" s="68"/>
      <c r="AB977" s="68"/>
      <c r="AC977" s="68"/>
      <c r="AD977" s="68"/>
      <c r="AE977" s="68"/>
      <c r="AF977" s="68"/>
      <c r="AG977" s="68"/>
      <c r="AH977" s="68"/>
      <c r="AI977" s="68"/>
    </row>
    <row r="978" spans="1:35" ht="12.75" customHeight="1" x14ac:dyDescent="0.2">
      <c r="A978" s="68"/>
      <c r="P978" s="68"/>
      <c r="Q978" s="68"/>
      <c r="R978" s="68"/>
      <c r="S978" s="68"/>
      <c r="T978" s="68"/>
      <c r="U978" s="68"/>
      <c r="V978" s="68"/>
      <c r="W978" s="68"/>
      <c r="X978" s="68"/>
      <c r="Y978" s="68"/>
      <c r="Z978" s="68"/>
      <c r="AA978" s="68"/>
      <c r="AB978" s="68"/>
      <c r="AC978" s="68"/>
      <c r="AD978" s="68"/>
      <c r="AE978" s="68"/>
      <c r="AF978" s="68"/>
      <c r="AG978" s="68"/>
      <c r="AH978" s="68"/>
      <c r="AI978" s="68"/>
    </row>
    <row r="979" spans="1:35" ht="12.75" customHeight="1" x14ac:dyDescent="0.2">
      <c r="A979" s="68"/>
      <c r="P979" s="68"/>
      <c r="Q979" s="68"/>
      <c r="R979" s="68"/>
      <c r="S979" s="68"/>
      <c r="T979" s="68"/>
      <c r="U979" s="68"/>
      <c r="V979" s="68"/>
      <c r="W979" s="68"/>
      <c r="X979" s="68"/>
      <c r="Y979" s="68"/>
      <c r="Z979" s="68"/>
      <c r="AA979" s="68"/>
      <c r="AB979" s="68"/>
      <c r="AC979" s="68"/>
      <c r="AD979" s="68"/>
      <c r="AE979" s="68"/>
      <c r="AF979" s="68"/>
      <c r="AG979" s="68"/>
      <c r="AH979" s="68"/>
      <c r="AI979" s="68"/>
    </row>
    <row r="980" spans="1:35" ht="12.75" customHeight="1" x14ac:dyDescent="0.2">
      <c r="A980" s="68"/>
      <c r="P980" s="68"/>
      <c r="Q980" s="68"/>
      <c r="R980" s="68"/>
      <c r="S980" s="68"/>
      <c r="T980" s="68"/>
      <c r="U980" s="68"/>
      <c r="V980" s="68"/>
      <c r="W980" s="68"/>
      <c r="X980" s="68"/>
      <c r="Y980" s="68"/>
      <c r="Z980" s="68"/>
      <c r="AA980" s="68"/>
      <c r="AB980" s="68"/>
      <c r="AC980" s="68"/>
      <c r="AD980" s="68"/>
      <c r="AE980" s="68"/>
      <c r="AF980" s="68"/>
      <c r="AG980" s="68"/>
      <c r="AH980" s="68"/>
      <c r="AI980" s="68"/>
    </row>
    <row r="981" spans="1:35" ht="12.75" customHeight="1" x14ac:dyDescent="0.2">
      <c r="A981" s="68"/>
      <c r="P981" s="68"/>
      <c r="Q981" s="68"/>
      <c r="R981" s="68"/>
      <c r="S981" s="68"/>
      <c r="T981" s="68"/>
      <c r="U981" s="68"/>
      <c r="V981" s="68"/>
      <c r="W981" s="68"/>
      <c r="X981" s="68"/>
      <c r="Y981" s="68"/>
      <c r="Z981" s="68"/>
      <c r="AA981" s="68"/>
      <c r="AB981" s="68"/>
      <c r="AC981" s="68"/>
      <c r="AD981" s="68"/>
      <c r="AE981" s="68"/>
      <c r="AF981" s="68"/>
      <c r="AG981" s="68"/>
      <c r="AH981" s="68"/>
      <c r="AI981" s="68"/>
    </row>
    <row r="982" spans="1:35" ht="12.75" customHeight="1" x14ac:dyDescent="0.2">
      <c r="A982" s="68"/>
      <c r="P982" s="68"/>
      <c r="Q982" s="68"/>
      <c r="R982" s="68"/>
      <c r="S982" s="68"/>
      <c r="T982" s="68"/>
      <c r="U982" s="68"/>
      <c r="V982" s="68"/>
      <c r="W982" s="68"/>
      <c r="X982" s="68"/>
      <c r="Y982" s="68"/>
      <c r="Z982" s="68"/>
      <c r="AA982" s="68"/>
      <c r="AB982" s="68"/>
      <c r="AC982" s="68"/>
      <c r="AD982" s="68"/>
      <c r="AE982" s="68"/>
      <c r="AF982" s="68"/>
      <c r="AG982" s="68"/>
      <c r="AH982" s="68"/>
      <c r="AI982" s="68"/>
    </row>
    <row r="983" spans="1:35" ht="12.75" customHeight="1" x14ac:dyDescent="0.2">
      <c r="A983" s="68"/>
      <c r="P983" s="68"/>
      <c r="Q983" s="68"/>
      <c r="R983" s="68"/>
      <c r="S983" s="68"/>
      <c r="T983" s="68"/>
      <c r="U983" s="68"/>
      <c r="V983" s="68"/>
      <c r="W983" s="68"/>
      <c r="X983" s="68"/>
      <c r="Y983" s="68"/>
      <c r="Z983" s="68"/>
      <c r="AA983" s="68"/>
      <c r="AB983" s="68"/>
      <c r="AC983" s="68"/>
      <c r="AD983" s="68"/>
      <c r="AE983" s="68"/>
      <c r="AF983" s="68"/>
      <c r="AG983" s="68"/>
      <c r="AH983" s="68"/>
      <c r="AI983" s="68"/>
    </row>
    <row r="984" spans="1:35" ht="12.75" customHeight="1" x14ac:dyDescent="0.2">
      <c r="A984" s="68"/>
      <c r="P984" s="68"/>
      <c r="Q984" s="68"/>
      <c r="R984" s="68"/>
      <c r="S984" s="68"/>
      <c r="T984" s="68"/>
      <c r="U984" s="68"/>
      <c r="V984" s="68"/>
      <c r="W984" s="68"/>
      <c r="X984" s="68"/>
      <c r="Y984" s="68"/>
      <c r="Z984" s="68"/>
      <c r="AA984" s="68"/>
      <c r="AB984" s="68"/>
      <c r="AC984" s="68"/>
      <c r="AD984" s="68"/>
      <c r="AE984" s="68"/>
      <c r="AF984" s="68"/>
      <c r="AG984" s="68"/>
      <c r="AH984" s="68"/>
      <c r="AI984" s="68"/>
    </row>
    <row r="985" spans="1:35" ht="12.75" customHeight="1" x14ac:dyDescent="0.2">
      <c r="A985" s="68"/>
      <c r="P985" s="68"/>
      <c r="Q985" s="68"/>
      <c r="R985" s="68"/>
      <c r="S985" s="68"/>
      <c r="T985" s="68"/>
      <c r="U985" s="68"/>
      <c r="V985" s="68"/>
      <c r="W985" s="68"/>
      <c r="X985" s="68"/>
      <c r="Y985" s="68"/>
      <c r="Z985" s="68"/>
      <c r="AA985" s="68"/>
      <c r="AB985" s="68"/>
      <c r="AC985" s="68"/>
      <c r="AD985" s="68"/>
      <c r="AE985" s="68"/>
      <c r="AF985" s="68"/>
      <c r="AG985" s="68"/>
      <c r="AH985" s="68"/>
      <c r="AI985" s="68"/>
    </row>
    <row r="986" spans="1:35" ht="12.75" customHeight="1" x14ac:dyDescent="0.2">
      <c r="A986" s="68"/>
      <c r="P986" s="68"/>
      <c r="Q986" s="68"/>
      <c r="R986" s="68"/>
      <c r="S986" s="68"/>
      <c r="T986" s="68"/>
      <c r="U986" s="68"/>
      <c r="V986" s="68"/>
      <c r="W986" s="68"/>
      <c r="X986" s="68"/>
      <c r="Y986" s="68"/>
      <c r="Z986" s="68"/>
      <c r="AA986" s="68"/>
      <c r="AB986" s="68"/>
      <c r="AC986" s="68"/>
      <c r="AD986" s="68"/>
      <c r="AE986" s="68"/>
      <c r="AF986" s="68"/>
      <c r="AG986" s="68"/>
      <c r="AH986" s="68"/>
      <c r="AI986" s="68"/>
    </row>
    <row r="987" spans="1:35" ht="12.75" customHeight="1" x14ac:dyDescent="0.2">
      <c r="A987" s="68"/>
      <c r="P987" s="68"/>
      <c r="Q987" s="68"/>
      <c r="R987" s="68"/>
      <c r="S987" s="68"/>
      <c r="T987" s="68"/>
      <c r="U987" s="68"/>
      <c r="V987" s="68"/>
      <c r="W987" s="68"/>
      <c r="X987" s="68"/>
      <c r="Y987" s="68"/>
      <c r="Z987" s="68"/>
      <c r="AA987" s="68"/>
      <c r="AB987" s="68"/>
      <c r="AC987" s="68"/>
      <c r="AD987" s="68"/>
      <c r="AE987" s="68"/>
      <c r="AF987" s="68"/>
      <c r="AG987" s="68"/>
      <c r="AH987" s="68"/>
      <c r="AI987" s="68"/>
    </row>
    <row r="988" spans="1:35" ht="12.75" customHeight="1" x14ac:dyDescent="0.2">
      <c r="A988" s="68"/>
      <c r="P988" s="68"/>
      <c r="Q988" s="68"/>
      <c r="R988" s="68"/>
      <c r="S988" s="68"/>
      <c r="T988" s="68"/>
      <c r="U988" s="68"/>
      <c r="V988" s="68"/>
      <c r="W988" s="68"/>
      <c r="X988" s="68"/>
      <c r="Y988" s="68"/>
      <c r="Z988" s="68"/>
      <c r="AA988" s="68"/>
      <c r="AB988" s="68"/>
      <c r="AC988" s="68"/>
      <c r="AD988" s="68"/>
      <c r="AE988" s="68"/>
      <c r="AF988" s="68"/>
      <c r="AG988" s="68"/>
      <c r="AH988" s="68"/>
      <c r="AI988" s="68"/>
    </row>
    <row r="989" spans="1:35" ht="12.75" customHeight="1" x14ac:dyDescent="0.2">
      <c r="A989" s="68"/>
      <c r="P989" s="68"/>
      <c r="Q989" s="68"/>
      <c r="R989" s="68"/>
      <c r="S989" s="68"/>
      <c r="T989" s="68"/>
      <c r="U989" s="68"/>
      <c r="V989" s="68"/>
      <c r="W989" s="68"/>
      <c r="X989" s="68"/>
      <c r="Y989" s="68"/>
      <c r="Z989" s="68"/>
      <c r="AA989" s="68"/>
      <c r="AB989" s="68"/>
      <c r="AC989" s="68"/>
      <c r="AD989" s="68"/>
      <c r="AE989" s="68"/>
      <c r="AF989" s="68"/>
      <c r="AG989" s="68"/>
      <c r="AH989" s="68"/>
      <c r="AI989" s="68"/>
    </row>
    <row r="990" spans="1:35" ht="12.75" customHeight="1" x14ac:dyDescent="0.2">
      <c r="A990" s="68"/>
      <c r="P990" s="68"/>
      <c r="Q990" s="68"/>
      <c r="R990" s="68"/>
      <c r="S990" s="68"/>
      <c r="T990" s="68"/>
      <c r="U990" s="68"/>
      <c r="V990" s="68"/>
      <c r="W990" s="68"/>
      <c r="X990" s="68"/>
      <c r="Y990" s="68"/>
      <c r="Z990" s="68"/>
      <c r="AA990" s="68"/>
      <c r="AB990" s="68"/>
      <c r="AC990" s="68"/>
      <c r="AD990" s="68"/>
      <c r="AE990" s="68"/>
      <c r="AF990" s="68"/>
      <c r="AG990" s="68"/>
      <c r="AH990" s="68"/>
      <c r="AI990" s="68"/>
    </row>
    <row r="991" spans="1:35" ht="12.75" customHeight="1" x14ac:dyDescent="0.2">
      <c r="A991" s="68"/>
      <c r="P991" s="68"/>
      <c r="Q991" s="68"/>
      <c r="R991" s="68"/>
      <c r="S991" s="68"/>
      <c r="T991" s="68"/>
      <c r="U991" s="68"/>
      <c r="V991" s="68"/>
      <c r="W991" s="68"/>
      <c r="X991" s="68"/>
      <c r="Y991" s="68"/>
      <c r="Z991" s="68"/>
      <c r="AA991" s="68"/>
      <c r="AB991" s="68"/>
      <c r="AC991" s="68"/>
      <c r="AD991" s="68"/>
      <c r="AE991" s="68"/>
      <c r="AF991" s="68"/>
      <c r="AG991" s="68"/>
      <c r="AH991" s="68"/>
      <c r="AI991" s="68"/>
    </row>
    <row r="992" spans="1:35" ht="12.75" customHeight="1" x14ac:dyDescent="0.2">
      <c r="A992" s="68"/>
      <c r="P992" s="68"/>
      <c r="Q992" s="68"/>
      <c r="R992" s="68"/>
      <c r="S992" s="68"/>
      <c r="T992" s="68"/>
      <c r="U992" s="68"/>
      <c r="V992" s="68"/>
      <c r="W992" s="68"/>
      <c r="X992" s="68"/>
      <c r="Y992" s="68"/>
      <c r="Z992" s="68"/>
      <c r="AA992" s="68"/>
      <c r="AB992" s="68"/>
      <c r="AC992" s="68"/>
      <c r="AD992" s="68"/>
      <c r="AE992" s="68"/>
      <c r="AF992" s="68"/>
      <c r="AG992" s="68"/>
      <c r="AH992" s="68"/>
      <c r="AI992" s="68"/>
    </row>
    <row r="993" spans="1:35" ht="12.75" customHeight="1" x14ac:dyDescent="0.2">
      <c r="A993" s="68"/>
      <c r="P993" s="68"/>
      <c r="Q993" s="68"/>
      <c r="R993" s="68"/>
      <c r="S993" s="68"/>
      <c r="T993" s="68"/>
      <c r="U993" s="68"/>
      <c r="V993" s="68"/>
      <c r="W993" s="68"/>
      <c r="X993" s="68"/>
      <c r="Y993" s="68"/>
      <c r="Z993" s="68"/>
      <c r="AA993" s="68"/>
      <c r="AB993" s="68"/>
      <c r="AC993" s="68"/>
      <c r="AD993" s="68"/>
      <c r="AE993" s="68"/>
      <c r="AF993" s="68"/>
      <c r="AG993" s="68"/>
      <c r="AH993" s="68"/>
      <c r="AI993" s="68"/>
    </row>
    <row r="994" spans="1:35" ht="12.75" customHeight="1" x14ac:dyDescent="0.2">
      <c r="A994" s="68"/>
      <c r="P994" s="68"/>
      <c r="Q994" s="68"/>
      <c r="R994" s="68"/>
      <c r="S994" s="68"/>
      <c r="T994" s="68"/>
      <c r="U994" s="68"/>
      <c r="V994" s="68"/>
      <c r="W994" s="68"/>
      <c r="X994" s="68"/>
      <c r="Y994" s="68"/>
      <c r="Z994" s="68"/>
      <c r="AA994" s="68"/>
      <c r="AB994" s="68"/>
      <c r="AC994" s="68"/>
      <c r="AD994" s="68"/>
      <c r="AE994" s="68"/>
      <c r="AF994" s="68"/>
      <c r="AG994" s="68"/>
      <c r="AH994" s="68"/>
      <c r="AI994" s="68"/>
    </row>
    <row r="995" spans="1:35" ht="12.75" customHeight="1" x14ac:dyDescent="0.2">
      <c r="A995" s="68"/>
      <c r="P995" s="68"/>
      <c r="Q995" s="68"/>
      <c r="R995" s="68"/>
      <c r="S995" s="68"/>
      <c r="T995" s="68"/>
      <c r="U995" s="68"/>
      <c r="V995" s="68"/>
      <c r="W995" s="68"/>
      <c r="X995" s="68"/>
      <c r="Y995" s="68"/>
      <c r="Z995" s="68"/>
      <c r="AA995" s="68"/>
      <c r="AB995" s="68"/>
      <c r="AC995" s="68"/>
      <c r="AD995" s="68"/>
      <c r="AE995" s="68"/>
      <c r="AF995" s="68"/>
      <c r="AG995" s="68"/>
      <c r="AH995" s="68"/>
      <c r="AI995" s="68"/>
    </row>
    <row r="996" spans="1:35" ht="12.75" customHeight="1" x14ac:dyDescent="0.2">
      <c r="A996" s="68"/>
      <c r="P996" s="68"/>
      <c r="Q996" s="68"/>
      <c r="R996" s="68"/>
      <c r="S996" s="68"/>
      <c r="T996" s="68"/>
      <c r="U996" s="68"/>
      <c r="V996" s="68"/>
      <c r="W996" s="68"/>
      <c r="X996" s="68"/>
      <c r="Y996" s="68"/>
      <c r="Z996" s="68"/>
      <c r="AA996" s="68"/>
      <c r="AB996" s="68"/>
      <c r="AC996" s="68"/>
      <c r="AD996" s="68"/>
      <c r="AE996" s="68"/>
      <c r="AF996" s="68"/>
      <c r="AG996" s="68"/>
      <c r="AH996" s="68"/>
      <c r="AI996" s="68"/>
    </row>
    <row r="997" spans="1:35" ht="12.75" customHeight="1" x14ac:dyDescent="0.2">
      <c r="A997" s="68"/>
      <c r="P997" s="68"/>
      <c r="Q997" s="68"/>
      <c r="R997" s="68"/>
      <c r="S997" s="68"/>
      <c r="T997" s="68"/>
      <c r="U997" s="68"/>
      <c r="V997" s="68"/>
      <c r="W997" s="68"/>
      <c r="X997" s="68"/>
      <c r="Y997" s="68"/>
      <c r="Z997" s="68"/>
      <c r="AA997" s="68"/>
      <c r="AB997" s="68"/>
      <c r="AC997" s="68"/>
      <c r="AD997" s="68"/>
      <c r="AE997" s="68"/>
      <c r="AF997" s="68"/>
      <c r="AG997" s="68"/>
      <c r="AH997" s="68"/>
      <c r="AI997" s="68"/>
    </row>
    <row r="998" spans="1:35" ht="12.75" customHeight="1" x14ac:dyDescent="0.2">
      <c r="A998" s="68"/>
      <c r="P998" s="68"/>
      <c r="Q998" s="68"/>
      <c r="R998" s="68"/>
      <c r="S998" s="68"/>
      <c r="T998" s="68"/>
      <c r="U998" s="68"/>
      <c r="V998" s="68"/>
      <c r="W998" s="68"/>
      <c r="X998" s="68"/>
      <c r="Y998" s="68"/>
      <c r="Z998" s="68"/>
      <c r="AA998" s="68"/>
      <c r="AB998" s="68"/>
      <c r="AC998" s="68"/>
      <c r="AD998" s="68"/>
      <c r="AE998" s="68"/>
      <c r="AF998" s="68"/>
      <c r="AG998" s="68"/>
      <c r="AH998" s="68"/>
      <c r="AI998" s="68"/>
    </row>
    <row r="999" spans="1:35" ht="12.75" customHeight="1" x14ac:dyDescent="0.2">
      <c r="A999" s="68"/>
      <c r="P999" s="68"/>
      <c r="Q999" s="68"/>
      <c r="R999" s="68"/>
      <c r="S999" s="68"/>
      <c r="T999" s="68"/>
      <c r="U999" s="68"/>
      <c r="V999" s="68"/>
      <c r="W999" s="68"/>
      <c r="X999" s="68"/>
      <c r="Y999" s="68"/>
      <c r="Z999" s="68"/>
      <c r="AA999" s="68"/>
      <c r="AB999" s="68"/>
      <c r="AC999" s="68"/>
      <c r="AD999" s="68"/>
      <c r="AE999" s="68"/>
      <c r="AF999" s="68"/>
      <c r="AG999" s="68"/>
      <c r="AH999" s="68"/>
      <c r="AI999" s="68"/>
    </row>
    <row r="1000" spans="1:35" ht="12.75" customHeight="1" x14ac:dyDescent="0.2">
      <c r="A1000" s="68"/>
      <c r="P1000" s="68"/>
      <c r="Q1000" s="68"/>
      <c r="R1000" s="68"/>
      <c r="S1000" s="68"/>
      <c r="T1000" s="68"/>
      <c r="U1000" s="68"/>
      <c r="V1000" s="68"/>
      <c r="W1000" s="68"/>
      <c r="X1000" s="68"/>
      <c r="Y1000" s="68"/>
      <c r="Z1000" s="68"/>
      <c r="AA1000" s="68"/>
      <c r="AB1000" s="68"/>
      <c r="AC1000" s="68"/>
      <c r="AD1000" s="68"/>
      <c r="AE1000" s="68"/>
      <c r="AF1000" s="68"/>
      <c r="AG1000" s="68"/>
      <c r="AH1000" s="68"/>
      <c r="AI1000" s="68"/>
    </row>
  </sheetData>
  <conditionalFormatting sqref="B6:O19 Q6:BM19">
    <cfRule type="expression" dxfId="150" priority="1">
      <formula>MOD(ROW(),2)=1</formula>
    </cfRule>
  </conditionalFormatting>
  <conditionalFormatting sqref="BL6:BL19">
    <cfRule type="cellIs" dxfId="149" priority="2" operator="equal">
      <formula>$A$1</formula>
    </cfRule>
  </conditionalFormatting>
  <conditionalFormatting sqref="BL6:BL19">
    <cfRule type="cellIs" dxfId="148" priority="3" operator="equal">
      <formula>$A$2</formula>
    </cfRule>
  </conditionalFormatting>
  <conditionalFormatting sqref="N6:O19">
    <cfRule type="cellIs" dxfId="147" priority="4" operator="lessThan">
      <formula>0</formula>
    </cfRule>
  </conditionalFormatting>
  <conditionalFormatting sqref="N6:O19">
    <cfRule type="cellIs" dxfId="146" priority="5" operator="greaterThan">
      <formula>0</formula>
    </cfRule>
  </conditionalFormatting>
  <conditionalFormatting sqref="N6:N19">
    <cfRule type="cellIs" dxfId="145" priority="6" operator="equal">
      <formula>$A$1</formula>
    </cfRule>
  </conditionalFormatting>
  <conditionalFormatting sqref="N6:N19">
    <cfRule type="cellIs" dxfId="144" priority="7" operator="equal">
      <formula>$A$2</formula>
    </cfRule>
  </conditionalFormatting>
  <conditionalFormatting sqref="BM6:BM19">
    <cfRule type="cellIs" dxfId="143" priority="8" operator="lessThan">
      <formula>0</formula>
    </cfRule>
  </conditionalFormatting>
  <conditionalFormatting sqref="BM6:BM19">
    <cfRule type="cellIs" dxfId="142" priority="9" operator="greaterThan">
      <formula>0</formula>
    </cfRule>
  </conditionalFormatting>
  <pageMargins left="0.78740157480314965" right="0.78740157480314965" top="1.3779527559055118" bottom="0.59055118110236227"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AppQt.Data!$B$2:$B$3</xm:f>
          </x14:formula1>
          <xm:sqref>B2:C2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F4430"/>
    <pageSetUpPr fitToPage="1"/>
  </sheetPr>
  <dimension ref="A1:BM1000"/>
  <sheetViews>
    <sheetView showGridLines="0" workbookViewId="0"/>
  </sheetViews>
  <sheetFormatPr baseColWidth="10" defaultColWidth="14.42578125" defaultRowHeight="15" customHeight="1" x14ac:dyDescent="0.2"/>
  <cols>
    <col min="1" max="1" width="9.140625" customWidth="1"/>
    <col min="2" max="2" width="27.7109375" customWidth="1"/>
    <col min="3" max="13" width="8.7109375" customWidth="1"/>
    <col min="14" max="14" width="2.7109375" customWidth="1"/>
    <col min="15" max="15" width="8.7109375" customWidth="1"/>
    <col min="16" max="35" width="9.140625" customWidth="1"/>
    <col min="36" max="63" width="8.7109375" customWidth="1"/>
    <col min="64" max="64" width="3.5703125" customWidth="1"/>
    <col min="65" max="65" width="8.7109375" customWidth="1"/>
  </cols>
  <sheetData>
    <row r="1" spans="1:65" ht="12.75" customHeight="1" x14ac:dyDescent="0.2">
      <c r="A1" s="39" t="s">
        <v>236</v>
      </c>
      <c r="P1" s="39"/>
      <c r="Q1" s="39"/>
      <c r="R1" s="39"/>
      <c r="S1" s="39"/>
      <c r="T1" s="39"/>
      <c r="U1" s="39"/>
      <c r="V1" s="39"/>
      <c r="W1" s="39"/>
      <c r="X1" s="39"/>
      <c r="Y1" s="39"/>
      <c r="Z1" s="39"/>
      <c r="AA1" s="39"/>
      <c r="AB1" s="39"/>
      <c r="AC1" s="39"/>
      <c r="AD1" s="39"/>
      <c r="AE1" s="39"/>
      <c r="AF1" s="39"/>
      <c r="AG1" s="39"/>
      <c r="AH1" s="39"/>
      <c r="AI1" s="39"/>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row>
    <row r="2" spans="1:65" ht="12.75" customHeight="1" x14ac:dyDescent="0.2">
      <c r="A2" s="41" t="s">
        <v>237</v>
      </c>
      <c r="B2" s="67" t="s">
        <v>1</v>
      </c>
      <c r="C2" s="40"/>
      <c r="D2" s="40"/>
      <c r="E2" s="40"/>
      <c r="F2" s="40"/>
      <c r="G2" s="40"/>
      <c r="H2" s="40"/>
      <c r="I2" s="40"/>
      <c r="J2" s="40"/>
      <c r="K2" s="40"/>
      <c r="L2" s="40"/>
      <c r="M2" s="40"/>
      <c r="N2" s="40"/>
      <c r="O2" s="40"/>
      <c r="P2" s="41"/>
      <c r="Q2" s="41"/>
      <c r="R2" s="41"/>
      <c r="S2" s="41"/>
      <c r="T2" s="41"/>
      <c r="U2" s="41"/>
      <c r="V2" s="41"/>
      <c r="W2" s="41"/>
      <c r="X2" s="41"/>
      <c r="Y2" s="41"/>
      <c r="Z2" s="41"/>
      <c r="AA2" s="41"/>
      <c r="AB2" s="41"/>
      <c r="AC2" s="41"/>
      <c r="AD2" s="41"/>
      <c r="AE2" s="41"/>
      <c r="AF2" s="41"/>
      <c r="AG2" s="41"/>
      <c r="AH2" s="41"/>
      <c r="AI2" s="41"/>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68"/>
    </row>
    <row r="3" spans="1:65" ht="12.75" customHeight="1" x14ac:dyDescent="0.2">
      <c r="A3" s="68"/>
      <c r="P3" s="68"/>
      <c r="Q3" s="68"/>
      <c r="R3" s="68"/>
      <c r="S3" s="68"/>
      <c r="T3" s="68"/>
      <c r="U3" s="68"/>
      <c r="V3" s="68"/>
      <c r="W3" s="68"/>
      <c r="X3" s="68"/>
      <c r="Y3" s="68"/>
      <c r="Z3" s="68"/>
      <c r="AA3" s="68"/>
      <c r="AB3" s="68"/>
      <c r="AC3" s="68"/>
      <c r="AD3" s="68"/>
      <c r="AE3" s="68"/>
      <c r="AF3" s="68"/>
      <c r="AG3" s="68"/>
      <c r="AH3" s="68"/>
      <c r="AI3" s="68"/>
    </row>
    <row r="4" spans="1:65" ht="12.75" customHeight="1" x14ac:dyDescent="0.2">
      <c r="A4" s="68"/>
      <c r="B4" s="25" t="s">
        <v>250</v>
      </c>
      <c r="C4" s="25"/>
      <c r="D4" s="25"/>
      <c r="E4" s="25"/>
      <c r="F4" s="25"/>
      <c r="G4" s="25"/>
      <c r="H4" s="25"/>
      <c r="I4" s="25"/>
      <c r="J4" s="25"/>
      <c r="K4" s="25"/>
      <c r="L4" s="25"/>
      <c r="M4" s="25"/>
      <c r="N4" s="25"/>
      <c r="O4" s="25"/>
      <c r="P4" s="68"/>
      <c r="Q4" s="68"/>
      <c r="R4" s="68"/>
      <c r="S4" s="68"/>
      <c r="T4" s="68"/>
      <c r="U4" s="68"/>
      <c r="V4" s="68"/>
      <c r="W4" s="68"/>
      <c r="X4" s="68"/>
      <c r="Y4" s="68"/>
      <c r="Z4" s="68"/>
      <c r="AA4" s="68"/>
      <c r="AB4" s="68"/>
      <c r="AC4" s="68"/>
      <c r="AD4" s="68"/>
      <c r="AE4" s="68"/>
      <c r="AF4" s="68"/>
      <c r="AG4" s="68"/>
      <c r="AH4" s="68"/>
      <c r="AI4" s="68"/>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row>
    <row r="5" spans="1:65" ht="12.75" customHeight="1" x14ac:dyDescent="0.2">
      <c r="A5" s="69"/>
      <c r="B5" s="70"/>
      <c r="C5" s="44">
        <f>AppAn.Data!L$2</f>
        <v>2010</v>
      </c>
      <c r="D5" s="44">
        <f>AppAn.Data!M$2</f>
        <v>2011</v>
      </c>
      <c r="E5" s="44">
        <f>AppAn.Data!N$2</f>
        <v>2012</v>
      </c>
      <c r="F5" s="44">
        <f>AppAn.Data!O$2</f>
        <v>2013</v>
      </c>
      <c r="G5" s="44">
        <f>AppAn.Data!P$2</f>
        <v>2014</v>
      </c>
      <c r="H5" s="44">
        <f>AppAn.Data!Q$2</f>
        <v>2015</v>
      </c>
      <c r="I5" s="44">
        <f>AppAn.Data!R$2</f>
        <v>2016</v>
      </c>
      <c r="J5" s="44">
        <f>AppAn.Data!S$2</f>
        <v>2017</v>
      </c>
      <c r="K5" s="44">
        <f>AppAn.Data!T$2</f>
        <v>2018</v>
      </c>
      <c r="L5" s="44">
        <f>AppAn.Data!U$2</f>
        <v>2019</v>
      </c>
      <c r="M5" s="44">
        <f>AppAn.Data!V$2</f>
        <v>2020</v>
      </c>
      <c r="N5" s="44"/>
      <c r="O5" s="44" t="s">
        <v>239</v>
      </c>
      <c r="P5" s="69"/>
      <c r="Q5" s="44" t="str">
        <f>AppQt.Data!M$2</f>
        <v>Q1'10</v>
      </c>
      <c r="R5" s="44" t="str">
        <f>AppQt.Data!N$2</f>
        <v>Q2'10</v>
      </c>
      <c r="S5" s="44" t="str">
        <f>AppQt.Data!O$2</f>
        <v>Q3'10</v>
      </c>
      <c r="T5" s="44" t="str">
        <f>AppQt.Data!P$2</f>
        <v>Q4'10</v>
      </c>
      <c r="U5" s="44" t="str">
        <f>AppQt.Data!Q$2</f>
        <v>Q1'11</v>
      </c>
      <c r="V5" s="44" t="str">
        <f>AppQt.Data!R$2</f>
        <v>Q2'11</v>
      </c>
      <c r="W5" s="44" t="str">
        <f>AppQt.Data!S$2</f>
        <v>Q3'11</v>
      </c>
      <c r="X5" s="44" t="str">
        <f>AppQt.Data!T$2</f>
        <v>Q4'11</v>
      </c>
      <c r="Y5" s="44" t="str">
        <f>AppQt.Data!U$2</f>
        <v>Q1'12</v>
      </c>
      <c r="Z5" s="44" t="str">
        <f>AppQt.Data!V$2</f>
        <v>Q2'12</v>
      </c>
      <c r="AA5" s="44" t="str">
        <f>AppQt.Data!W$2</f>
        <v>Q3'12</v>
      </c>
      <c r="AB5" s="44" t="str">
        <f>AppQt.Data!X$2</f>
        <v>Q4'12</v>
      </c>
      <c r="AC5" s="44" t="str">
        <f>AppQt.Data!Y$2</f>
        <v>Q1'13</v>
      </c>
      <c r="AD5" s="44" t="str">
        <f>AppQt.Data!Z$2</f>
        <v>Q2'13</v>
      </c>
      <c r="AE5" s="44" t="str">
        <f>AppQt.Data!AA$2</f>
        <v>Q3'13</v>
      </c>
      <c r="AF5" s="44" t="str">
        <f>AppQt.Data!AB$2</f>
        <v>Q4'13</v>
      </c>
      <c r="AG5" s="44" t="str">
        <f>AppQt.Data!AC$2</f>
        <v>Q1'14</v>
      </c>
      <c r="AH5" s="44" t="str">
        <f>AppQt.Data!AD$2</f>
        <v>Q2'14</v>
      </c>
      <c r="AI5" s="44" t="str">
        <f>AppQt.Data!AE$2</f>
        <v>Q3'14</v>
      </c>
      <c r="AJ5" s="44" t="str">
        <f>AppQt.Data!AF$2</f>
        <v>Q4'14</v>
      </c>
      <c r="AK5" s="44" t="str">
        <f>AppQt.Data!AG$2</f>
        <v>Q1'15</v>
      </c>
      <c r="AL5" s="44" t="str">
        <f>AppQt.Data!AH$2</f>
        <v>Q2'15</v>
      </c>
      <c r="AM5" s="44" t="str">
        <f>AppQt.Data!AI$2</f>
        <v>Q3'15</v>
      </c>
      <c r="AN5" s="44" t="str">
        <f>AppQt.Data!AJ$2</f>
        <v>Q4'15</v>
      </c>
      <c r="AO5" s="44" t="str">
        <f>AppQt.Data!AK$2</f>
        <v>Q1'16</v>
      </c>
      <c r="AP5" s="44" t="str">
        <f>AppQt.Data!AL$2</f>
        <v>Q2'16</v>
      </c>
      <c r="AQ5" s="44" t="str">
        <f>AppQt.Data!AM$2</f>
        <v>Q3'16</v>
      </c>
      <c r="AR5" s="44" t="str">
        <f>AppQt.Data!AN$2</f>
        <v>Q4'16</v>
      </c>
      <c r="AS5" s="44" t="str">
        <f>AppQt.Data!AO$2</f>
        <v>Q1'17</v>
      </c>
      <c r="AT5" s="44" t="str">
        <f>AppQt.Data!AP$2</f>
        <v>Q2'17</v>
      </c>
      <c r="AU5" s="44" t="str">
        <f>AppQt.Data!AQ$2</f>
        <v>Q3'17</v>
      </c>
      <c r="AV5" s="44" t="str">
        <f>AppQt.Data!AR$2</f>
        <v>Q4'17</v>
      </c>
      <c r="AW5" s="44" t="str">
        <f>AppQt.Data!AS$2</f>
        <v>Q1'18</v>
      </c>
      <c r="AX5" s="44" t="str">
        <f>AppQt.Data!AT$2</f>
        <v>Q2'18</v>
      </c>
      <c r="AY5" s="44" t="str">
        <f>AppQt.Data!AU$2</f>
        <v>Q3'18</v>
      </c>
      <c r="AZ5" s="44" t="str">
        <f>AppQt.Data!AV$2</f>
        <v>Q4'18</v>
      </c>
      <c r="BA5" s="44" t="str">
        <f>AppQt.Data!AW$2</f>
        <v>Q1'19</v>
      </c>
      <c r="BB5" s="44" t="str">
        <f>AppQt.Data!AX$2</f>
        <v>Q2'19</v>
      </c>
      <c r="BC5" s="44" t="str">
        <f>AppQt.Data!AY$2</f>
        <v>Q3'19</v>
      </c>
      <c r="BD5" s="44" t="str">
        <f>AppQt.Data!AZ$2</f>
        <v>Q4'19</v>
      </c>
      <c r="BE5" s="44" t="str">
        <f>AppQt.Data!BA$2</f>
        <v>Q1'20</v>
      </c>
      <c r="BF5" s="44" t="str">
        <f>AppQt.Data!BB$2</f>
        <v>Q2'20</v>
      </c>
      <c r="BG5" s="44" t="str">
        <f>AppQt.Data!BC$2</f>
        <v>Q3'20</v>
      </c>
      <c r="BH5" s="44" t="str">
        <f>AppQt.Data!BD$2</f>
        <v>Q4'20</v>
      </c>
      <c r="BI5" s="44" t="str">
        <f>AppQt.Data!BE$2</f>
        <v>Q1'21</v>
      </c>
      <c r="BJ5" s="44" t="str">
        <f>AppQt.Data!BF$2</f>
        <v>Q2'21</v>
      </c>
      <c r="BK5" s="44" t="str">
        <f>AppQt.Data!BG$2</f>
        <v>Q3'21</v>
      </c>
      <c r="BL5" s="44"/>
      <c r="BM5" s="44" t="s">
        <v>239</v>
      </c>
    </row>
    <row r="6" spans="1:65" ht="12.75" customHeight="1" x14ac:dyDescent="0.2">
      <c r="A6" s="68"/>
      <c r="B6" s="25" t="s">
        <v>90</v>
      </c>
      <c r="C6" s="53"/>
      <c r="D6" s="53"/>
      <c r="E6" s="53"/>
      <c r="F6" s="53"/>
      <c r="G6" s="53"/>
      <c r="H6" s="53"/>
      <c r="I6" s="53"/>
      <c r="J6" s="53"/>
      <c r="K6" s="53"/>
      <c r="L6" s="53"/>
      <c r="M6" s="53"/>
      <c r="N6" s="53"/>
      <c r="O6" s="53"/>
      <c r="P6" s="68"/>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83"/>
    </row>
    <row r="7" spans="1:65" ht="12.75" customHeight="1" x14ac:dyDescent="0.2">
      <c r="A7" s="40"/>
      <c r="B7" s="53" t="s">
        <v>118</v>
      </c>
      <c r="C7" s="74">
        <f>IF($B$2="Tonnes",AppAn.Data!L32,(AppAn.Data!L32*ozton*AppAn.Data!L$6)/1000000)</f>
        <v>2754.465101471073</v>
      </c>
      <c r="D7" s="74">
        <f>IF($B$2="Tonnes",AppAn.Data!M32,(AppAn.Data!M32*ozton*AppAn.Data!M$6)/1000000)</f>
        <v>2876.8619230876575</v>
      </c>
      <c r="E7" s="74">
        <f>IF($B$2="Tonnes",AppAn.Data!N32,(AppAn.Data!N32*ozton*AppAn.Data!N$6)/1000000)</f>
        <v>2957.2012943324589</v>
      </c>
      <c r="F7" s="74">
        <f>IF($B$2="Tonnes",AppAn.Data!O32,(AppAn.Data!O32*ozton*AppAn.Data!O$6)/1000000)</f>
        <v>3166.7568795545903</v>
      </c>
      <c r="G7" s="74">
        <f>IF($B$2="Tonnes",AppAn.Data!P32,(AppAn.Data!P32*ozton*AppAn.Data!P$6)/1000000)</f>
        <v>3271.5692054156002</v>
      </c>
      <c r="H7" s="74">
        <f>IF($B$2="Tonnes",AppAn.Data!Q32,(AppAn.Data!Q32*ozton*AppAn.Data!Q$6)/1000000)</f>
        <v>3366.3438321773756</v>
      </c>
      <c r="I7" s="74">
        <f>IF($B$2="Tonnes",AppAn.Data!R32,(AppAn.Data!R32*ozton*AppAn.Data!R$6)/1000000)</f>
        <v>3515.2931103124042</v>
      </c>
      <c r="J7" s="74">
        <f>IF($B$2="Tonnes",AppAn.Data!S32,(AppAn.Data!S32*ozton*AppAn.Data!S$6)/1000000)</f>
        <v>3578.8949584432321</v>
      </c>
      <c r="K7" s="74">
        <f>IF($B$2="Tonnes",AppAn.Data!T32,(AppAn.Data!T32*ozton*AppAn.Data!T$6)/1000000)</f>
        <v>3653.3690304639535</v>
      </c>
      <c r="L7" s="74">
        <f>IF($B$2="Tonnes",AppAn.Data!U32,(AppAn.Data!U32*ozton*AppAn.Data!U$6)/1000000)</f>
        <v>3599.1633660217262</v>
      </c>
      <c r="M7" s="74">
        <f>IF($B$2="Tonnes",AppAn.Data!V32,(AppAn.Data!V32*ozton*AppAn.Data!V$6)/1000000)</f>
        <v>3473.1878364685608</v>
      </c>
      <c r="N7" s="55" t="str">
        <f t="shared" ref="N7:N10" si="0">IF(O7&lt;0,$A$2,IF(O7&gt;0,$A$1,"-"))</f>
        <v>▼</v>
      </c>
      <c r="O7" s="57">
        <f t="shared" ref="O7:O10" si="1">IF(AND(M7&gt;0,L7&gt;0),(M7/L7-1)*100,"-")</f>
        <v>-3.5001336905807201</v>
      </c>
      <c r="P7" s="40"/>
      <c r="Q7" s="74">
        <f>IF($B$2="Tonnes",AppQt.Data!M57,(AppQt.Data!M57*ozton*AppQt.Data!M$7)/1000000)</f>
        <v>631.99953088294683</v>
      </c>
      <c r="R7" s="74">
        <f>IF($B$2="Tonnes",AppQt.Data!N57,(AppQt.Data!N57*ozton*AppQt.Data!N$7)/1000000)</f>
        <v>674.59830558143221</v>
      </c>
      <c r="S7" s="74">
        <f>IF($B$2="Tonnes",AppQt.Data!O57,(AppQt.Data!O57*ozton*AppQt.Data!O$7)/1000000)</f>
        <v>729.70253344207617</v>
      </c>
      <c r="T7" s="74">
        <f>IF($B$2="Tonnes",AppQt.Data!P57,(AppQt.Data!P57*ozton*AppQt.Data!P$7)/1000000)</f>
        <v>718.1647315646178</v>
      </c>
      <c r="U7" s="74">
        <f>IF($B$2="Tonnes",AppQt.Data!Q57,(AppQt.Data!Q57*ozton*AppQt.Data!Q$7)/1000000)</f>
        <v>667.5529702451538</v>
      </c>
      <c r="V7" s="74">
        <f>IF($B$2="Tonnes",AppQt.Data!R57,(AppQt.Data!R57*ozton*AppQt.Data!R$7)/1000000)</f>
        <v>719.68003710327093</v>
      </c>
      <c r="W7" s="74">
        <f>IF($B$2="Tonnes",AppQt.Data!S57,(AppQt.Data!S57*ozton*AppQt.Data!S$7)/1000000)</f>
        <v>752.67892458641256</v>
      </c>
      <c r="X7" s="74">
        <f>IF($B$2="Tonnes",AppQt.Data!T57,(AppQt.Data!T57*ozton*AppQt.Data!T$7)/1000000)</f>
        <v>736.9499911528203</v>
      </c>
      <c r="Y7" s="74">
        <f>IF($B$2="Tonnes",AppQt.Data!U57,(AppQt.Data!U57*ozton*AppQt.Data!U$7)/1000000)</f>
        <v>685.84214021391256</v>
      </c>
      <c r="Z7" s="74">
        <f>IF($B$2="Tonnes",AppQt.Data!V57,(AppQt.Data!V57*ozton*AppQt.Data!V$7)/1000000)</f>
        <v>729.4583714262609</v>
      </c>
      <c r="AA7" s="74">
        <f>IF($B$2="Tonnes",AppQt.Data!W57,(AppQt.Data!W57*ozton*AppQt.Data!W$7)/1000000)</f>
        <v>769.49469946494162</v>
      </c>
      <c r="AB7" s="74">
        <f>IF($B$2="Tonnes",AppQt.Data!X57,(AppQt.Data!X57*ozton*AppQt.Data!X$7)/1000000)</f>
        <v>772.40608322734397</v>
      </c>
      <c r="AC7" s="74">
        <f>IF($B$2="Tonnes",AppQt.Data!Y57,(AppQt.Data!Y57*ozton*AppQt.Data!Y$7)/1000000)</f>
        <v>720.60759996720844</v>
      </c>
      <c r="AD7" s="74">
        <f>IF($B$2="Tonnes",AppQt.Data!Z57,(AppQt.Data!Z57*ozton*AppQt.Data!Z$7)/1000000)</f>
        <v>770.12005314079033</v>
      </c>
      <c r="AE7" s="74">
        <f>IF($B$2="Tonnes",AppQt.Data!AA57,(AppQt.Data!AA57*ozton*AppQt.Data!AA$7)/1000000)</f>
        <v>838.75359029865456</v>
      </c>
      <c r="AF7" s="74">
        <f>IF($B$2="Tonnes",AppQt.Data!AB57,(AppQt.Data!AB57*ozton*AppQt.Data!AB$7)/1000000)</f>
        <v>837.27563614793689</v>
      </c>
      <c r="AG7" s="74">
        <f>IF($B$2="Tonnes",AppQt.Data!AC57,(AppQt.Data!AC57*ozton*AppQt.Data!AC$7)/1000000)</f>
        <v>749.52055042039558</v>
      </c>
      <c r="AH7" s="74">
        <f>IF($B$2="Tonnes",AppQt.Data!AD57,(AppQt.Data!AD57*ozton*AppQt.Data!AD$7)/1000000)</f>
        <v>792.66624043776778</v>
      </c>
      <c r="AI7" s="74">
        <f>IF($B$2="Tonnes",AppQt.Data!AE57,(AppQt.Data!AE57*ozton*AppQt.Data!AE$7)/1000000)</f>
        <v>862.66035751942718</v>
      </c>
      <c r="AJ7" s="74">
        <f>IF($B$2="Tonnes",AppQt.Data!AF57,(AppQt.Data!AF57*ozton*AppQt.Data!AF$7)/1000000)</f>
        <v>866.72205703800944</v>
      </c>
      <c r="AK7" s="74">
        <f>IF($B$2="Tonnes",AppQt.Data!AG57,(AppQt.Data!AG57*ozton*AppQt.Data!AG$7)/1000000)</f>
        <v>788.83285916992577</v>
      </c>
      <c r="AL7" s="74">
        <f>IF($B$2="Tonnes",AppQt.Data!AH57,(AppQt.Data!AH57*ozton*AppQt.Data!AH$7)/1000000)</f>
        <v>839.49416153144466</v>
      </c>
      <c r="AM7" s="74">
        <f>IF($B$2="Tonnes",AppQt.Data!AI57,(AppQt.Data!AI57*ozton*AppQt.Data!AI$7)/1000000)</f>
        <v>868.71440896805404</v>
      </c>
      <c r="AN7" s="74">
        <f>IF($B$2="Tonnes",AppQt.Data!AJ57,(AppQt.Data!AJ57*ozton*AppQt.Data!AJ$7)/1000000)</f>
        <v>869.30240250795111</v>
      </c>
      <c r="AO7" s="74">
        <f>IF($B$2="Tonnes",AppQt.Data!AK57,(AppQt.Data!AK57*ozton*AppQt.Data!AK$7)/1000000)</f>
        <v>855.03877737323023</v>
      </c>
      <c r="AP7" s="74">
        <f>IF($B$2="Tonnes",AppQt.Data!AL57,(AppQt.Data!AL57*ozton*AppQt.Data!AL$7)/1000000)</f>
        <v>860.68164750147855</v>
      </c>
      <c r="AQ7" s="74">
        <f>IF($B$2="Tonnes",AppQt.Data!AM57,(AppQt.Data!AM57*ozton*AppQt.Data!AM$7)/1000000)</f>
        <v>882.75259088113421</v>
      </c>
      <c r="AR7" s="74">
        <f>IF($B$2="Tonnes",AppQt.Data!AN57,(AppQt.Data!AN57*ozton*AppQt.Data!AN$7)/1000000)</f>
        <v>916.82009455656089</v>
      </c>
      <c r="AS7" s="74">
        <f>IF($B$2="Tonnes",AppQt.Data!AO57,(AppQt.Data!AO57*ozton*AppQt.Data!AO$7)/1000000)</f>
        <v>831.60120183825143</v>
      </c>
      <c r="AT7" s="74">
        <f>IF($B$2="Tonnes",AppQt.Data!AP57,(AppQt.Data!AP57*ozton*AppQt.Data!AP$7)/1000000)</f>
        <v>884.63367516536914</v>
      </c>
      <c r="AU7" s="74">
        <f>IF($B$2="Tonnes",AppQt.Data!AQ57,(AppQt.Data!AQ57*ozton*AppQt.Data!AQ$7)/1000000)</f>
        <v>925.82992057680303</v>
      </c>
      <c r="AV7" s="74">
        <f>IF($B$2="Tonnes",AppQt.Data!AR57,(AppQt.Data!AR57*ozton*AppQt.Data!AR$7)/1000000)</f>
        <v>936.83016086280873</v>
      </c>
      <c r="AW7" s="74">
        <f>IF($B$2="Tonnes",AppQt.Data!AS57,(AppQt.Data!AS57*ozton*AppQt.Data!AS$7)/1000000)</f>
        <v>850.23883781768586</v>
      </c>
      <c r="AX7" s="74">
        <f>IF($B$2="Tonnes",AppQt.Data!AT57,(AppQt.Data!AT57*ozton*AppQt.Data!AT$7)/1000000)</f>
        <v>898.21937761513198</v>
      </c>
      <c r="AY7" s="74">
        <f>IF($B$2="Tonnes",AppQt.Data!AU57,(AppQt.Data!AU57*ozton*AppQt.Data!AU$7)/1000000)</f>
        <v>955.07719172687246</v>
      </c>
      <c r="AZ7" s="74">
        <f>IF($B$2="Tonnes",AppQt.Data!AV57,(AppQt.Data!AV57*ozton*AppQt.Data!AV$7)/1000000)</f>
        <v>949.83362330426314</v>
      </c>
      <c r="BA7" s="74">
        <f>IF($B$2="Tonnes",AppQt.Data!AW57,(AppQt.Data!AW57*ozton*AppQt.Data!AW$7)/1000000)</f>
        <v>845.6030775786885</v>
      </c>
      <c r="BB7" s="74">
        <f>IF($B$2="Tonnes",AppQt.Data!AX57,(AppQt.Data!AX57*ozton*AppQt.Data!AX$7)/1000000)</f>
        <v>878.64311816492636</v>
      </c>
      <c r="BC7" s="74">
        <f>IF($B$2="Tonnes",AppQt.Data!AY57,(AppQt.Data!AY57*ozton*AppQt.Data!AY$7)/1000000)</f>
        <v>933.74981717755861</v>
      </c>
      <c r="BD7" s="74">
        <f>IF($B$2="Tonnes",AppQt.Data!AZ57,(AppQt.Data!AZ57*ozton*AppQt.Data!AZ$7)/1000000)</f>
        <v>941.16735310055276</v>
      </c>
      <c r="BE7" s="74">
        <f>IF($B$2="Tonnes",AppQt.Data!BA57,(AppQt.Data!BA57*ozton*AppQt.Data!BA$7)/1000000)</f>
        <v>840.76357103653925</v>
      </c>
      <c r="BF7" s="74">
        <f>IF($B$2="Tonnes",AppQt.Data!BB57,(AppQt.Data!BB57*ozton*AppQt.Data!BB$7)/1000000)</f>
        <v>791.74998597029594</v>
      </c>
      <c r="BG7" s="74">
        <f>IF($B$2="Tonnes",AppQt.Data!BC57,(AppQt.Data!BC57*ozton*AppQt.Data!BC$7)/1000000)</f>
        <v>918.95249038155885</v>
      </c>
      <c r="BH7" s="74">
        <f>IF($B$2="Tonnes",AppQt.Data!BD57,(AppQt.Data!BD57*ozton*AppQt.Data!BD$7)/1000000)</f>
        <v>921.72178908016679</v>
      </c>
      <c r="BI7" s="74">
        <f>IF($B$2="Tonnes",AppQt.Data!BE57,(AppQt.Data!BE57*ozton*AppQt.Data!BE$7)/1000000)</f>
        <v>842.71978877056279</v>
      </c>
      <c r="BJ7" s="74">
        <f>IF($B$2="Tonnes",AppQt.Data!BF57,(AppQt.Data!BF57*ozton*AppQt.Data!BF$7)/1000000)</f>
        <v>876.77127340641027</v>
      </c>
      <c r="BK7" s="74">
        <f>IF($B$2="Tonnes",AppQt.Data!BG57,(AppQt.Data!BG57*ozton*AppQt.Data!BG$7)/1000000)</f>
        <v>959.46208988869967</v>
      </c>
      <c r="BL7" s="55" t="str">
        <f t="shared" ref="BL7:BL10" si="2">IF(BM7&lt;0,$A$2,IF(BM7&gt;0,$A$1,"-"))</f>
        <v>▲</v>
      </c>
      <c r="BM7" s="57">
        <f t="shared" ref="BM7:BM10" si="3">IF(AND(ISNUMBER(BK7),ISNUMBER(BG7),BK7&gt;0,BG7&gt;0,(BK7/BG7-1)*100&lt;300),(BK7/BG7-1)*100,IF(AND(ISNUMBER(BK7),ISNUMBER(BG7),BK7&gt;0,BG7&gt;0,(BK7/BG7-1)*100&gt;300),"&gt;300","-"))</f>
        <v>4.4082365444508165</v>
      </c>
    </row>
    <row r="8" spans="1:65" ht="12.75" customHeight="1" x14ac:dyDescent="0.2">
      <c r="A8" s="40"/>
      <c r="B8" s="53" t="s">
        <v>119</v>
      </c>
      <c r="C8" s="74">
        <f>IF($B$2="Tonnes",AppAn.Data!L33,(AppAn.Data!L33*ozton*AppAn.Data!L$6)/1000000)</f>
        <v>-108.80840917327276</v>
      </c>
      <c r="D8" s="74">
        <f>IF($B$2="Tonnes",AppAn.Data!M33,(AppAn.Data!M33*ozton*AppAn.Data!M$6)/1000000)</f>
        <v>22.525496606473641</v>
      </c>
      <c r="E8" s="74">
        <f>IF($B$2="Tonnes",AppAn.Data!N33,(AppAn.Data!N33*ozton*AppAn.Data!N$6)/1000000)</f>
        <v>-45.315363912319754</v>
      </c>
      <c r="F8" s="74">
        <f>IF($B$2="Tonnes",AppAn.Data!O33,(AppAn.Data!O33*ozton*AppAn.Data!O$6)/1000000)</f>
        <v>-27.939442342360163</v>
      </c>
      <c r="G8" s="74">
        <f>IF($B$2="Tonnes",AppAn.Data!P33,(AppAn.Data!P33*ozton*AppAn.Data!P$6)/1000000)</f>
        <v>104.90729816395279</v>
      </c>
      <c r="H8" s="74">
        <f>IF($B$2="Tonnes",AppAn.Data!Q33,(AppAn.Data!Q33*ozton*AppAn.Data!Q$6)/1000000)</f>
        <v>12.891944982681281</v>
      </c>
      <c r="I8" s="74">
        <f>IF($B$2="Tonnes",AppAn.Data!R33,(AppAn.Data!R33*ozton*AppAn.Data!R$6)/1000000)</f>
        <v>37.634305365560209</v>
      </c>
      <c r="J8" s="74">
        <f>IF($B$2="Tonnes",AppAn.Data!S33,(AppAn.Data!S33*ozton*AppAn.Data!S$6)/1000000)</f>
        <v>-25.520056013517632</v>
      </c>
      <c r="K8" s="74">
        <f>IF($B$2="Tonnes",AppAn.Data!T33,(AppAn.Data!T33*ozton*AppAn.Data!T$6)/1000000)</f>
        <v>-12.476358472903339</v>
      </c>
      <c r="L8" s="74">
        <f>IF($B$2="Tonnes",AppAn.Data!U33,(AppAn.Data!U33*ozton*AppAn.Data!U$6)/1000000)</f>
        <v>6.1753485057647026</v>
      </c>
      <c r="M8" s="74">
        <f>IF($B$2="Tonnes",AppAn.Data!V33,(AppAn.Data!V33*ozton*AppAn.Data!V$6)/1000000)</f>
        <v>-51.869135118075391</v>
      </c>
      <c r="N8" s="55" t="str">
        <f t="shared" si="0"/>
        <v>▲</v>
      </c>
      <c r="O8" s="57" t="str">
        <f t="shared" si="1"/>
        <v>-</v>
      </c>
      <c r="P8" s="40"/>
      <c r="Q8" s="74">
        <f>IF($B$2="Tonnes",AppQt.Data!M58,(AppQt.Data!M58*ozton*AppQt.Data!M$7)/1000000)</f>
        <v>-11.739016255295125</v>
      </c>
      <c r="R8" s="74">
        <f>IF($B$2="Tonnes",AppQt.Data!N58,(AppQt.Data!N58*ozton*AppQt.Data!N$7)/1000000)</f>
        <v>14.821564422044482</v>
      </c>
      <c r="S8" s="74">
        <f>IF($B$2="Tonnes",AppQt.Data!O58,(AppQt.Data!O58*ozton*AppQt.Data!O$7)/1000000)</f>
        <v>-55.952728586606753</v>
      </c>
      <c r="T8" s="74">
        <f>IF($B$2="Tonnes",AppQt.Data!P58,(AppQt.Data!P58*ozton*AppQt.Data!P$7)/1000000)</f>
        <v>-55.938228753415366</v>
      </c>
      <c r="U8" s="74">
        <f>IF($B$2="Tonnes",AppQt.Data!Q58,(AppQt.Data!Q58*ozton*AppQt.Data!Q$7)/1000000)</f>
        <v>9.8728675225179376</v>
      </c>
      <c r="V8" s="74">
        <f>IF($B$2="Tonnes",AppQt.Data!R58,(AppQt.Data!R58*ozton*AppQt.Data!R$7)/1000000)</f>
        <v>18.428600956949339</v>
      </c>
      <c r="W8" s="74">
        <f>IF($B$2="Tonnes",AppQt.Data!S58,(AppQt.Data!S58*ozton*AppQt.Data!S$7)/1000000)</f>
        <v>5.0198431726059365</v>
      </c>
      <c r="X8" s="74">
        <f>IF($B$2="Tonnes",AppQt.Data!T58,(AppQt.Data!T58*ozton*AppQt.Data!T$7)/1000000)</f>
        <v>-10.795815045599571</v>
      </c>
      <c r="Y8" s="74">
        <f>IF($B$2="Tonnes",AppQt.Data!U58,(AppQt.Data!U58*ozton*AppQt.Data!U$7)/1000000)</f>
        <v>-0.38171947970013881</v>
      </c>
      <c r="Z8" s="74">
        <f>IF($B$2="Tonnes",AppQt.Data!V58,(AppQt.Data!V58*ozton*AppQt.Data!V$7)/1000000)</f>
        <v>-10.451475821417958</v>
      </c>
      <c r="AA8" s="74">
        <f>IF($B$2="Tonnes",AppQt.Data!W58,(AppQt.Data!W58*ozton*AppQt.Data!W$7)/1000000)</f>
        <v>1.2553548928150469</v>
      </c>
      <c r="AB8" s="74">
        <f>IF($B$2="Tonnes",AppQt.Data!X58,(AppQt.Data!X58*ozton*AppQt.Data!X$7)/1000000)</f>
        <v>-35.737523504016707</v>
      </c>
      <c r="AC8" s="74">
        <f>IF($B$2="Tonnes",AppQt.Data!Y58,(AppQt.Data!Y58*ozton*AppQt.Data!Y$7)/1000000)</f>
        <v>-5.4209793160208699</v>
      </c>
      <c r="AD8" s="74">
        <f>IF($B$2="Tonnes",AppQt.Data!Z58,(AppQt.Data!Z58*ozton*AppQt.Data!Z$7)/1000000)</f>
        <v>-5.8187674424837557</v>
      </c>
      <c r="AE8" s="74">
        <f>IF($B$2="Tonnes",AppQt.Data!AA58,(AppQt.Data!AA58*ozton*AppQt.Data!AA$7)/1000000)</f>
        <v>-2.1089681583064737</v>
      </c>
      <c r="AF8" s="74">
        <f>IF($B$2="Tonnes",AppQt.Data!AB58,(AppQt.Data!AB58*ozton*AppQt.Data!AB$7)/1000000)</f>
        <v>-14.590727425549062</v>
      </c>
      <c r="AG8" s="74">
        <f>IF($B$2="Tonnes",AppQt.Data!AC58,(AppQt.Data!AC58*ozton*AppQt.Data!AC$7)/1000000)</f>
        <v>12.368479407438514</v>
      </c>
      <c r="AH8" s="74">
        <f>IF($B$2="Tonnes",AppQt.Data!AD58,(AppQt.Data!AD58*ozton*AppQt.Data!AD$7)/1000000)</f>
        <v>50.265012270670184</v>
      </c>
      <c r="AI8" s="74">
        <f>IF($B$2="Tonnes",AppQt.Data!AE58,(AppQt.Data!AE58*ozton*AppQt.Data!AE$7)/1000000)</f>
        <v>-8.1067923900384926</v>
      </c>
      <c r="AJ8" s="74">
        <f>IF($B$2="Tonnes",AppQt.Data!AF58,(AppQt.Data!AF58*ozton*AppQt.Data!AF$7)/1000000)</f>
        <v>50.380598875882583</v>
      </c>
      <c r="AK8" s="74">
        <f>IF($B$2="Tonnes",AppQt.Data!AG58,(AppQt.Data!AG58*ozton*AppQt.Data!AG$7)/1000000)</f>
        <v>-2.9178221849737724</v>
      </c>
      <c r="AL8" s="74">
        <f>IF($B$2="Tonnes",AppQt.Data!AH58,(AppQt.Data!AH58*ozton*AppQt.Data!AH$7)/1000000)</f>
        <v>-15.066396794767968</v>
      </c>
      <c r="AM8" s="74">
        <f>IF($B$2="Tonnes",AppQt.Data!AI58,(AppQt.Data!AI58*ozton*AppQt.Data!AI$7)/1000000)</f>
        <v>14.203211962070299</v>
      </c>
      <c r="AN8" s="74">
        <f>IF($B$2="Tonnes",AppQt.Data!AJ58,(AppQt.Data!AJ58*ozton*AppQt.Data!AJ$7)/1000000)</f>
        <v>16.672952000352723</v>
      </c>
      <c r="AO8" s="74">
        <f>IF($B$2="Tonnes",AppQt.Data!AK58,(AppQt.Data!AK58*ozton*AppQt.Data!AK$7)/1000000)</f>
        <v>56.067419617801448</v>
      </c>
      <c r="AP8" s="74">
        <f>IF($B$2="Tonnes",AppQt.Data!AL58,(AppQt.Data!AL58*ozton*AppQt.Data!AL$7)/1000000)</f>
        <v>23.819434915185639</v>
      </c>
      <c r="AQ8" s="74">
        <f>IF($B$2="Tonnes",AppQt.Data!AM58,(AppQt.Data!AM58*ozton*AppQt.Data!AM$7)/1000000)</f>
        <v>-17.821938411996701</v>
      </c>
      <c r="AR8" s="74">
        <f>IF($B$2="Tonnes",AppQt.Data!AN58,(AppQt.Data!AN58*ozton*AppQt.Data!AN$7)/1000000)</f>
        <v>-24.43061075543018</v>
      </c>
      <c r="AS8" s="74">
        <f>IF($B$2="Tonnes",AppQt.Data!AO58,(AppQt.Data!AO58*ozton*AppQt.Data!AO$7)/1000000)</f>
        <v>-15.579329998032495</v>
      </c>
      <c r="AT8" s="74">
        <f>IF($B$2="Tonnes",AppQt.Data!AP58,(AppQt.Data!AP58*ozton*AppQt.Data!AP$7)/1000000)</f>
        <v>-8.5201340557490557</v>
      </c>
      <c r="AU8" s="74">
        <f>IF($B$2="Tonnes",AppQt.Data!AQ58,(AppQt.Data!AQ58*ozton*AppQt.Data!AQ$7)/1000000)</f>
        <v>7.9145397225498035</v>
      </c>
      <c r="AV8" s="74">
        <f>IF($B$2="Tonnes",AppQt.Data!AR58,(AppQt.Data!AR58*ozton*AppQt.Data!AR$7)/1000000)</f>
        <v>-9.3351316822858852</v>
      </c>
      <c r="AW8" s="74">
        <f>IF($B$2="Tonnes",AppQt.Data!AS58,(AppQt.Data!AS58*ozton*AppQt.Data!AS$7)/1000000)</f>
        <v>37.521208400763555</v>
      </c>
      <c r="AX8" s="74">
        <f>IF($B$2="Tonnes",AppQt.Data!AT58,(AppQt.Data!AT58*ozton*AppQt.Data!AT$7)/1000000)</f>
        <v>-37.679407189204795</v>
      </c>
      <c r="AY8" s="74">
        <f>IF($B$2="Tonnes",AppQt.Data!AU58,(AppQt.Data!AU58*ozton*AppQt.Data!AU$7)/1000000)</f>
        <v>-24.102218908115418</v>
      </c>
      <c r="AZ8" s="74">
        <f>IF($B$2="Tonnes",AppQt.Data!AV58,(AppQt.Data!AV58*ozton*AppQt.Data!AV$7)/1000000)</f>
        <v>11.784059223653319</v>
      </c>
      <c r="BA8" s="74">
        <f>IF($B$2="Tonnes",AppQt.Data!AW58,(AppQt.Data!AW58*ozton*AppQt.Data!AW$7)/1000000)</f>
        <v>-7.0098120318571846</v>
      </c>
      <c r="BB8" s="74">
        <f>IF($B$2="Tonnes",AppQt.Data!AX58,(AppQt.Data!AX58*ozton*AppQt.Data!AX$7)/1000000)</f>
        <v>50.905945179903625</v>
      </c>
      <c r="BC8" s="74">
        <f>IF($B$2="Tonnes",AppQt.Data!AY58,(AppQt.Data!AY58*ozton*AppQt.Data!AY$7)/1000000)</f>
        <v>-4.062242259667193</v>
      </c>
      <c r="BD8" s="74">
        <f>IF($B$2="Tonnes",AppQt.Data!AZ58,(AppQt.Data!AZ58*ozton*AppQt.Data!AZ$7)/1000000)</f>
        <v>-33.658542382614542</v>
      </c>
      <c r="BE8" s="74">
        <f>IF($B$2="Tonnes",AppQt.Data!BA58,(AppQt.Data!BA58*ozton*AppQt.Data!BA$7)/1000000)</f>
        <v>34.70280707333545</v>
      </c>
      <c r="BF8" s="74">
        <f>IF($B$2="Tonnes",AppQt.Data!BB58,(AppQt.Data!BB58*ozton*AppQt.Data!BB$7)/1000000)</f>
        <v>-37.195527017101057</v>
      </c>
      <c r="BG8" s="74">
        <f>IF($B$2="Tonnes",AppQt.Data!BC58,(AppQt.Data!BC58*ozton*AppQt.Data!BC$7)/1000000)</f>
        <v>-21.31885720508609</v>
      </c>
      <c r="BH8" s="74">
        <f>IF($B$2="Tonnes",AppQt.Data!BD58,(AppQt.Data!BD58*ozton*AppQt.Data!BD$7)/1000000)</f>
        <v>-28.057557969223691</v>
      </c>
      <c r="BI8" s="74">
        <f>IF($B$2="Tonnes",AppQt.Data!BE58,(AppQt.Data!BE58*ozton*AppQt.Data!BE$7)/1000000)</f>
        <v>8.7191634021216657</v>
      </c>
      <c r="BJ8" s="74">
        <f>IF($B$2="Tonnes",AppQt.Data!BF58,(AppQt.Data!BF58*ozton*AppQt.Data!BF$7)/1000000)</f>
        <v>-15.167157713341012</v>
      </c>
      <c r="BK8" s="74">
        <f>IF($B$2="Tonnes",AppQt.Data!BG58,(AppQt.Data!BG58*ozton*AppQt.Data!BG$7)/1000000)</f>
        <v>-18.581685462090039</v>
      </c>
      <c r="BL8" s="55" t="str">
        <f t="shared" si="2"/>
        <v>▲</v>
      </c>
      <c r="BM8" s="57" t="str">
        <f t="shared" si="3"/>
        <v>-</v>
      </c>
    </row>
    <row r="9" spans="1:65" ht="12.75" customHeight="1" x14ac:dyDescent="0.2">
      <c r="A9" s="40"/>
      <c r="B9" s="53" t="s">
        <v>103</v>
      </c>
      <c r="C9" s="74">
        <f>IF($B$2="Tonnes",AppAn.Data!L35,(AppAn.Data!L35*ozton*AppAn.Data!L$6)/1000000)</f>
        <v>1671.0719654124919</v>
      </c>
      <c r="D9" s="74">
        <f>IF($B$2="Tonnes",AppAn.Data!M35,(AppAn.Data!M35*ozton*AppAn.Data!M$6)/1000000)</f>
        <v>1626.0682952887596</v>
      </c>
      <c r="E9" s="74">
        <f>IF($B$2="Tonnes",AppAn.Data!N35,(AppAn.Data!N35*ozton*AppAn.Data!N$6)/1000000)</f>
        <v>1637.1472370073338</v>
      </c>
      <c r="F9" s="74">
        <f>IF($B$2="Tonnes",AppAn.Data!O35,(AppAn.Data!O35*ozton*AppAn.Data!O$6)/1000000)</f>
        <v>1197.0429507245021</v>
      </c>
      <c r="G9" s="74">
        <f>IF($B$2="Tonnes",AppAn.Data!P35,(AppAn.Data!P35*ozton*AppAn.Data!P$6)/1000000)</f>
        <v>1131.5000626595047</v>
      </c>
      <c r="H9" s="74">
        <f>IF($B$2="Tonnes",AppAn.Data!Q35,(AppAn.Data!Q35*ozton*AppAn.Data!Q$6)/1000000)</f>
        <v>1069.6016412034792</v>
      </c>
      <c r="I9" s="74">
        <f>IF($B$2="Tonnes",AppAn.Data!R35,(AppAn.Data!R35*ozton*AppAn.Data!R$6)/1000000)</f>
        <v>1232.7208911587836</v>
      </c>
      <c r="J9" s="74">
        <f>IF($B$2="Tonnes",AppAn.Data!S35,(AppAn.Data!S35*ozton*AppAn.Data!S$6)/1000000)</f>
        <v>1111.3551635105368</v>
      </c>
      <c r="K9" s="74">
        <f>IF($B$2="Tonnes",AppAn.Data!T35,(AppAn.Data!T35*ozton*AppAn.Data!T$6)/1000000)</f>
        <v>1132.046657607415</v>
      </c>
      <c r="L9" s="74">
        <f>IF($B$2="Tonnes",AppAn.Data!U35,(AppAn.Data!U35*ozton*AppAn.Data!U$6)/1000000)</f>
        <v>1272.9875273654957</v>
      </c>
      <c r="M9" s="74">
        <f>IF($B$2="Tonnes",AppAn.Data!V35,(AppAn.Data!V35*ozton*AppAn.Data!V$6)/1000000)</f>
        <v>1302.2098752833488</v>
      </c>
      <c r="N9" s="55" t="str">
        <f t="shared" si="0"/>
        <v>▲</v>
      </c>
      <c r="O9" s="57">
        <f t="shared" si="1"/>
        <v>2.2955722102266041</v>
      </c>
      <c r="P9" s="40"/>
      <c r="Q9" s="74">
        <f>IF($B$2="Tonnes",AppQt.Data!M60,(AppQt.Data!M60*ozton*AppQt.Data!M$7)/1000000)</f>
        <v>376.2766318546698</v>
      </c>
      <c r="R9" s="74">
        <f>IF($B$2="Tonnes",AppQt.Data!N60,(AppQt.Data!N60*ozton*AppQt.Data!N$7)/1000000)</f>
        <v>455.21476890954818</v>
      </c>
      <c r="S9" s="74">
        <f>IF($B$2="Tonnes",AppQt.Data!O60,(AppQt.Data!O60*ozton*AppQt.Data!O$7)/1000000)</f>
        <v>382.22268588866524</v>
      </c>
      <c r="T9" s="74">
        <f>IF($B$2="Tonnes",AppQt.Data!P60,(AppQt.Data!P60*ozton*AppQt.Data!P$7)/1000000)</f>
        <v>457.35787875960852</v>
      </c>
      <c r="U9" s="74">
        <f>IF($B$2="Tonnes",AppQt.Data!Q60,(AppQt.Data!Q60*ozton*AppQt.Data!Q$7)/1000000)</f>
        <v>356.93219666506081</v>
      </c>
      <c r="V9" s="74">
        <f>IF($B$2="Tonnes",AppQt.Data!R60,(AppQt.Data!R60*ozton*AppQt.Data!R$7)/1000000)</f>
        <v>402.76401016033168</v>
      </c>
      <c r="W9" s="74">
        <f>IF($B$2="Tonnes",AppQt.Data!S60,(AppQt.Data!S60*ozton*AppQt.Data!S$7)/1000000)</f>
        <v>454.28197789983705</v>
      </c>
      <c r="X9" s="74">
        <f>IF($B$2="Tonnes",AppQt.Data!T60,(AppQt.Data!T60*ozton*AppQt.Data!T$7)/1000000)</f>
        <v>412.09011056353017</v>
      </c>
      <c r="Y9" s="74">
        <f>IF($B$2="Tonnes",AppQt.Data!U60,(AppQt.Data!U60*ozton*AppQt.Data!U$7)/1000000)</f>
        <v>401.03277413245348</v>
      </c>
      <c r="Z9" s="74">
        <f>IF($B$2="Tonnes",AppQt.Data!V60,(AppQt.Data!V60*ozton*AppQt.Data!V$7)/1000000)</f>
        <v>400.8821074125965</v>
      </c>
      <c r="AA9" s="74">
        <f>IF($B$2="Tonnes",AppQt.Data!W60,(AppQt.Data!W60*ozton*AppQt.Data!W$7)/1000000)</f>
        <v>443.96484571532011</v>
      </c>
      <c r="AB9" s="74">
        <f>IF($B$2="Tonnes",AppQt.Data!X60,(AppQt.Data!X60*ozton*AppQt.Data!X$7)/1000000)</f>
        <v>391.26750974696358</v>
      </c>
      <c r="AC9" s="74">
        <f>IF($B$2="Tonnes",AppQt.Data!Y60,(AppQt.Data!Y60*ozton*AppQt.Data!Y$7)/1000000)</f>
        <v>342.14613868470389</v>
      </c>
      <c r="AD9" s="74">
        <f>IF($B$2="Tonnes",AppQt.Data!Z60,(AppQt.Data!Z60*ozton*AppQt.Data!Z$7)/1000000)</f>
        <v>271.79810142923327</v>
      </c>
      <c r="AE9" s="74">
        <f>IF($B$2="Tonnes",AppQt.Data!AA60,(AppQt.Data!AA60*ozton*AppQt.Data!AA$7)/1000000)</f>
        <v>300.18736952851179</v>
      </c>
      <c r="AF9" s="74">
        <f>IF($B$2="Tonnes",AppQt.Data!AB60,(AppQt.Data!AB60*ozton*AppQt.Data!AB$7)/1000000)</f>
        <v>282.91134108205313</v>
      </c>
      <c r="AG9" s="74">
        <f>IF($B$2="Tonnes",AppQt.Data!AC60,(AppQt.Data!AC60*ozton*AppQt.Data!AC$7)/1000000)</f>
        <v>359.20285854664843</v>
      </c>
      <c r="AH9" s="74">
        <f>IF($B$2="Tonnes",AppQt.Data!AD60,(AppQt.Data!AD60*ozton*AppQt.Data!AD$7)/1000000)</f>
        <v>261.1524633848191</v>
      </c>
      <c r="AI9" s="74">
        <f>IF($B$2="Tonnes",AppQt.Data!AE60,(AppQt.Data!AE60*ozton*AppQt.Data!AE$7)/1000000)</f>
        <v>254.61865644317615</v>
      </c>
      <c r="AJ9" s="74">
        <f>IF($B$2="Tonnes",AppQt.Data!AF60,(AppQt.Data!AF60*ozton*AppQt.Data!AF$7)/1000000)</f>
        <v>256.52608428486087</v>
      </c>
      <c r="AK9" s="74">
        <f>IF($B$2="Tonnes",AppQt.Data!AG60,(AppQt.Data!AG60*ozton*AppQt.Data!AG$7)/1000000)</f>
        <v>338.13281639425117</v>
      </c>
      <c r="AL9" s="74">
        <f>IF($B$2="Tonnes",AppQt.Data!AH60,(AppQt.Data!AH60*ozton*AppQt.Data!AH$7)/1000000)</f>
        <v>254.25867124784273</v>
      </c>
      <c r="AM9" s="74">
        <f>IF($B$2="Tonnes",AppQt.Data!AI60,(AppQt.Data!AI60*ozton*AppQt.Data!AI$7)/1000000)</f>
        <v>249.45509466248865</v>
      </c>
      <c r="AN9" s="74">
        <f>IF($B$2="Tonnes",AppQt.Data!AJ60,(AppQt.Data!AJ60*ozton*AppQt.Data!AJ$7)/1000000)</f>
        <v>227.75505889889649</v>
      </c>
      <c r="AO9" s="74">
        <f>IF($B$2="Tonnes",AppQt.Data!AK60,(AppQt.Data!AK60*ozton*AppQt.Data!AK$7)/1000000)</f>
        <v>341.7040941280481</v>
      </c>
      <c r="AP9" s="74">
        <f>IF($B$2="Tonnes",AppQt.Data!AL60,(AppQt.Data!AL60*ozton*AppQt.Data!AL$7)/1000000)</f>
        <v>328.42720032794108</v>
      </c>
      <c r="AQ9" s="74">
        <f>IF($B$2="Tonnes",AppQt.Data!AM60,(AppQt.Data!AM60*ozton*AppQt.Data!AM$7)/1000000)</f>
        <v>318.61208541033966</v>
      </c>
      <c r="AR9" s="74">
        <f>IF($B$2="Tonnes",AppQt.Data!AN60,(AppQt.Data!AN60*ozton*AppQt.Data!AN$7)/1000000)</f>
        <v>243.97751129245475</v>
      </c>
      <c r="AS9" s="74">
        <f>IF($B$2="Tonnes",AppQt.Data!AO60,(AppQt.Data!AO60*ozton*AppQt.Data!AO$7)/1000000)</f>
        <v>272.98816935299715</v>
      </c>
      <c r="AT9" s="74">
        <f>IF($B$2="Tonnes",AppQt.Data!AP60,(AppQt.Data!AP60*ozton*AppQt.Data!AP$7)/1000000)</f>
        <v>269.99243423217087</v>
      </c>
      <c r="AU9" s="74">
        <f>IF($B$2="Tonnes",AppQt.Data!AQ60,(AppQt.Data!AQ60*ozton*AppQt.Data!AQ$7)/1000000)</f>
        <v>303.2484100241457</v>
      </c>
      <c r="AV9" s="74">
        <f>IF($B$2="Tonnes",AppQt.Data!AR60,(AppQt.Data!AR60*ozton*AppQt.Data!AR$7)/1000000)</f>
        <v>265.12614990122324</v>
      </c>
      <c r="AW9" s="74">
        <f>IF($B$2="Tonnes",AppQt.Data!AS60,(AppQt.Data!AS60*ozton*AppQt.Data!AS$7)/1000000)</f>
        <v>265.58209916436448</v>
      </c>
      <c r="AX9" s="74">
        <f>IF($B$2="Tonnes",AppQt.Data!AT60,(AppQt.Data!AT60*ozton*AppQt.Data!AT$7)/1000000)</f>
        <v>280.20577455991946</v>
      </c>
      <c r="AY9" s="74">
        <f>IF($B$2="Tonnes",AppQt.Data!AU60,(AppQt.Data!AU60*ozton*AppQt.Data!AU$7)/1000000)</f>
        <v>309.16977114002231</v>
      </c>
      <c r="AZ9" s="74">
        <f>IF($B$2="Tonnes",AppQt.Data!AV60,(AppQt.Data!AV60*ozton*AppQt.Data!AV$7)/1000000)</f>
        <v>277.08901274310858</v>
      </c>
      <c r="BA9" s="74">
        <f>IF($B$2="Tonnes",AppQt.Data!AW60,(AppQt.Data!AW60*ozton*AppQt.Data!AW$7)/1000000)</f>
        <v>281.16690581872575</v>
      </c>
      <c r="BB9" s="74">
        <f>IF($B$2="Tonnes",AppQt.Data!AX60,(AppQt.Data!AX60*ozton*AppQt.Data!AX$7)/1000000)</f>
        <v>304.95390177260458</v>
      </c>
      <c r="BC9" s="74">
        <f>IF($B$2="Tonnes",AppQt.Data!AY60,(AppQt.Data!AY60*ozton*AppQt.Data!AY$7)/1000000)</f>
        <v>355.14558953271097</v>
      </c>
      <c r="BD9" s="74">
        <f>IF($B$2="Tonnes",AppQt.Data!AZ60,(AppQt.Data!AZ60*ozton*AppQt.Data!AZ$7)/1000000)</f>
        <v>331.72113024145438</v>
      </c>
      <c r="BE9" s="74">
        <f>IF($B$2="Tonnes",AppQt.Data!BA60,(AppQt.Data!BA60*ozton*AppQt.Data!BA$7)/1000000)</f>
        <v>302.51336614629378</v>
      </c>
      <c r="BF9" s="74">
        <f>IF($B$2="Tonnes",AppQt.Data!BB60,(AppQt.Data!BB60*ozton*AppQt.Data!BB$7)/1000000)</f>
        <v>286.13604684968516</v>
      </c>
      <c r="BG9" s="74">
        <f>IF($B$2="Tonnes",AppQt.Data!BC60,(AppQt.Data!BC60*ozton*AppQt.Data!BC$7)/1000000)</f>
        <v>381.7563117046796</v>
      </c>
      <c r="BH9" s="74">
        <f>IF($B$2="Tonnes",AppQt.Data!BD60,(AppQt.Data!BD60*ozton*AppQt.Data!BD$7)/1000000)</f>
        <v>331.80415058269017</v>
      </c>
      <c r="BI9" s="74">
        <f>IF($B$2="Tonnes",AppQt.Data!BE60,(AppQt.Data!BE60*ozton*AppQt.Data!BE$7)/1000000)</f>
        <v>271.62470698395765</v>
      </c>
      <c r="BJ9" s="74">
        <f>IF($B$2="Tonnes",AppQt.Data!BF60,(AppQt.Data!BF60*ozton*AppQt.Data!BF$7)/1000000)</f>
        <v>281.54322022868098</v>
      </c>
      <c r="BK9" s="74">
        <f>IF($B$2="Tonnes",AppQt.Data!BG60,(AppQt.Data!BG60*ozton*AppQt.Data!BG$7)/1000000)</f>
        <v>298.04249525954089</v>
      </c>
      <c r="BL9" s="55" t="str">
        <f t="shared" si="2"/>
        <v>▼</v>
      </c>
      <c r="BM9" s="57">
        <f t="shared" si="3"/>
        <v>-21.928600491587513</v>
      </c>
    </row>
    <row r="10" spans="1:65" ht="12.75" customHeight="1" x14ac:dyDescent="0.2">
      <c r="A10" s="40"/>
      <c r="B10" s="79" t="s">
        <v>101</v>
      </c>
      <c r="C10" s="84">
        <f>IF($B$2="Tonnes",AppAn.Data!L36,(AppAn.Data!L36*ozton*AppAn.Data!L$6)/1000000)</f>
        <v>4316.7286577102923</v>
      </c>
      <c r="D10" s="84">
        <f>IF($B$2="Tonnes",AppAn.Data!M36,(AppAn.Data!M36*ozton*AppAn.Data!M$6)/1000000)</f>
        <v>4525.4557149828906</v>
      </c>
      <c r="E10" s="84">
        <f>IF($B$2="Tonnes",AppAn.Data!N36,(AppAn.Data!N36*ozton*AppAn.Data!N$6)/1000000)</f>
        <v>4549.033167427473</v>
      </c>
      <c r="F10" s="84">
        <f>IF($B$2="Tonnes",AppAn.Data!O36,(AppAn.Data!O36*ozton*AppAn.Data!O$6)/1000000)</f>
        <v>4335.8603879367329</v>
      </c>
      <c r="G10" s="84">
        <f>IF($B$2="Tonnes",AppAn.Data!P36,(AppAn.Data!P36*ozton*AppAn.Data!P$6)/1000000)</f>
        <v>4507.9765662390582</v>
      </c>
      <c r="H10" s="84">
        <f>IF($B$2="Tonnes",AppAn.Data!Q36,(AppAn.Data!Q36*ozton*AppAn.Data!Q$6)/1000000)</f>
        <v>4448.837418363536</v>
      </c>
      <c r="I10" s="84">
        <f>IF($B$2="Tonnes",AppAn.Data!R36,(AppAn.Data!R36*ozton*AppAn.Data!R$6)/1000000)</f>
        <v>4785.6483068367479</v>
      </c>
      <c r="J10" s="84">
        <f>IF($B$2="Tonnes",AppAn.Data!S36,(AppAn.Data!S36*ozton*AppAn.Data!S$6)/1000000)</f>
        <v>4664.7300659402517</v>
      </c>
      <c r="K10" s="84">
        <f>IF($B$2="Tonnes",AppAn.Data!T36,(AppAn.Data!T36*ozton*AppAn.Data!T$6)/1000000)</f>
        <v>4772.9393295984646</v>
      </c>
      <c r="L10" s="84">
        <f>IF($B$2="Tonnes",AppAn.Data!U36,(AppAn.Data!U36*ozton*AppAn.Data!U$6)/1000000)</f>
        <v>4878.3262418929862</v>
      </c>
      <c r="M10" s="84">
        <f>IF($B$2="Tonnes",AppAn.Data!V36,(AppAn.Data!V36*ozton*AppAn.Data!V$6)/1000000)</f>
        <v>4723.5285766338338</v>
      </c>
      <c r="N10" s="81" t="str">
        <f t="shared" si="0"/>
        <v>▼</v>
      </c>
      <c r="O10" s="82">
        <f t="shared" si="1"/>
        <v>-3.1731716491163686</v>
      </c>
      <c r="P10" s="40"/>
      <c r="Q10" s="84">
        <f>IF($B$2="Tonnes",AppQt.Data!M61,(AppQt.Data!M61*ozton*AppQt.Data!M$7)/1000000)</f>
        <v>996.53714648232153</v>
      </c>
      <c r="R10" s="84">
        <f>IF($B$2="Tonnes",AppQt.Data!N61,(AppQt.Data!N61*ozton*AppQt.Data!N$7)/1000000)</f>
        <v>1144.6346389130249</v>
      </c>
      <c r="S10" s="84">
        <f>IF($B$2="Tonnes",AppQt.Data!O61,(AppQt.Data!O61*ozton*AppQt.Data!O$7)/1000000)</f>
        <v>1055.9724907441346</v>
      </c>
      <c r="T10" s="84">
        <f>IF($B$2="Tonnes",AppQt.Data!P61,(AppQt.Data!P61*ozton*AppQt.Data!P$7)/1000000)</f>
        <v>1119.5843815708108</v>
      </c>
      <c r="U10" s="84">
        <f>IF($B$2="Tonnes",AppQt.Data!Q61,(AppQt.Data!Q61*ozton*AppQt.Data!Q$7)/1000000)</f>
        <v>1034.3580344327324</v>
      </c>
      <c r="V10" s="84">
        <f>IF($B$2="Tonnes",AppQt.Data!R61,(AppQt.Data!R61*ozton*AppQt.Data!R$7)/1000000)</f>
        <v>1140.872648220552</v>
      </c>
      <c r="W10" s="84">
        <f>IF($B$2="Tonnes",AppQt.Data!S61,(AppQt.Data!S61*ozton*AppQt.Data!S$7)/1000000)</f>
        <v>1211.9807456588555</v>
      </c>
      <c r="X10" s="84">
        <f>IF($B$2="Tonnes",AppQt.Data!T61,(AppQt.Data!T61*ozton*AppQt.Data!T$7)/1000000)</f>
        <v>1138.2442866707509</v>
      </c>
      <c r="Y10" s="84">
        <f>IF($B$2="Tonnes",AppQt.Data!U61,(AppQt.Data!U61*ozton*AppQt.Data!U$7)/1000000)</f>
        <v>1086.4931948666658</v>
      </c>
      <c r="Z10" s="84">
        <f>IF($B$2="Tonnes",AppQt.Data!V61,(AppQt.Data!V61*ozton*AppQt.Data!V$7)/1000000)</f>
        <v>1119.8890030174393</v>
      </c>
      <c r="AA10" s="84">
        <f>IF($B$2="Tonnes",AppQt.Data!W61,(AppQt.Data!W61*ozton*AppQt.Data!W$7)/1000000)</f>
        <v>1214.7149000730767</v>
      </c>
      <c r="AB10" s="84">
        <f>IF($B$2="Tonnes",AppQt.Data!X61,(AppQt.Data!X61*ozton*AppQt.Data!X$7)/1000000)</f>
        <v>1127.9360694702909</v>
      </c>
      <c r="AC10" s="84">
        <f>IF($B$2="Tonnes",AppQt.Data!Y61,(AppQt.Data!Y61*ozton*AppQt.Data!Y$7)/1000000)</f>
        <v>1057.3327593358915</v>
      </c>
      <c r="AD10" s="84">
        <f>IF($B$2="Tonnes",AppQt.Data!Z61,(AppQt.Data!Z61*ozton*AppQt.Data!Z$7)/1000000)</f>
        <v>1036.09938712754</v>
      </c>
      <c r="AE10" s="84">
        <f>IF($B$2="Tonnes",AppQt.Data!AA61,(AppQt.Data!AA61*ozton*AppQt.Data!AA$7)/1000000)</f>
        <v>1136.8319916688599</v>
      </c>
      <c r="AF10" s="84">
        <f>IF($B$2="Tonnes",AppQt.Data!AB61,(AppQt.Data!AB61*ozton*AppQt.Data!AB$7)/1000000)</f>
        <v>1105.596249804441</v>
      </c>
      <c r="AG10" s="84">
        <f>IF($B$2="Tonnes",AppQt.Data!AC61,(AppQt.Data!AC61*ozton*AppQt.Data!AC$7)/1000000)</f>
        <v>1121.0918883744826</v>
      </c>
      <c r="AH10" s="84">
        <f>IF($B$2="Tonnes",AppQt.Data!AD61,(AppQt.Data!AD61*ozton*AppQt.Data!AD$7)/1000000)</f>
        <v>1104.0837160932572</v>
      </c>
      <c r="AI10" s="84">
        <f>IF($B$2="Tonnes",AppQt.Data!AE61,(AppQt.Data!AE61*ozton*AppQt.Data!AE$7)/1000000)</f>
        <v>1109.1722215725649</v>
      </c>
      <c r="AJ10" s="84">
        <f>IF($B$2="Tonnes",AppQt.Data!AF61,(AppQt.Data!AF61*ozton*AppQt.Data!AF$7)/1000000)</f>
        <v>1173.6287401987529</v>
      </c>
      <c r="AK10" s="84">
        <f>IF($B$2="Tonnes",AppQt.Data!AG61,(AppQt.Data!AG61*ozton*AppQt.Data!AG$7)/1000000)</f>
        <v>1124.0478533792032</v>
      </c>
      <c r="AL10" s="84">
        <f>IF($B$2="Tonnes",AppQt.Data!AH61,(AppQt.Data!AH61*ozton*AppQt.Data!AH$7)/1000000)</f>
        <v>1078.6864359845194</v>
      </c>
      <c r="AM10" s="84">
        <f>IF($B$2="Tonnes",AppQt.Data!AI61,(AppQt.Data!AI61*ozton*AppQt.Data!AI$7)/1000000)</f>
        <v>1132.3727155926131</v>
      </c>
      <c r="AN10" s="84">
        <f>IF($B$2="Tonnes",AppQt.Data!AJ61,(AppQt.Data!AJ61*ozton*AppQt.Data!AJ$7)/1000000)</f>
        <v>1113.7304134072003</v>
      </c>
      <c r="AO10" s="84">
        <f>IF($B$2="Tonnes",AppQt.Data!AK61,(AppQt.Data!AK61*ozton*AppQt.Data!AK$7)/1000000)</f>
        <v>1252.8102911190797</v>
      </c>
      <c r="AP10" s="84">
        <f>IF($B$2="Tonnes",AppQt.Data!AL61,(AppQt.Data!AL61*ozton*AppQt.Data!AL$7)/1000000)</f>
        <v>1212.9282827446052</v>
      </c>
      <c r="AQ10" s="84">
        <f>IF($B$2="Tonnes",AppQt.Data!AM61,(AppQt.Data!AM61*ozton*AppQt.Data!AM$7)/1000000)</f>
        <v>1183.542737879477</v>
      </c>
      <c r="AR10" s="84">
        <f>IF($B$2="Tonnes",AppQt.Data!AN61,(AppQt.Data!AN61*ozton*AppQt.Data!AN$7)/1000000)</f>
        <v>1136.3669950935855</v>
      </c>
      <c r="AS10" s="84">
        <f>IF($B$2="Tonnes",AppQt.Data!AO61,(AppQt.Data!AO61*ozton*AppQt.Data!AO$7)/1000000)</f>
        <v>1089.0100411932162</v>
      </c>
      <c r="AT10" s="84">
        <f>IF($B$2="Tonnes",AppQt.Data!AP61,(AppQt.Data!AP61*ozton*AppQt.Data!AP$7)/1000000)</f>
        <v>1146.105975341791</v>
      </c>
      <c r="AU10" s="84">
        <f>IF($B$2="Tonnes",AppQt.Data!AQ61,(AppQt.Data!AQ61*ozton*AppQt.Data!AQ$7)/1000000)</f>
        <v>1236.9928703234984</v>
      </c>
      <c r="AV10" s="84">
        <f>IF($B$2="Tonnes",AppQt.Data!AR61,(AppQt.Data!AR61*ozton*AppQt.Data!AR$7)/1000000)</f>
        <v>1192.621179081746</v>
      </c>
      <c r="AW10" s="84">
        <f>IF($B$2="Tonnes",AppQt.Data!AS61,(AppQt.Data!AS61*ozton*AppQt.Data!AS$7)/1000000)</f>
        <v>1153.3421453828139</v>
      </c>
      <c r="AX10" s="84">
        <f>IF($B$2="Tonnes",AppQt.Data!AT61,(AppQt.Data!AT61*ozton*AppQt.Data!AT$7)/1000000)</f>
        <v>1140.7457449858466</v>
      </c>
      <c r="AY10" s="84">
        <f>IF($B$2="Tonnes",AppQt.Data!AU61,(AppQt.Data!AU61*ozton*AppQt.Data!AU$7)/1000000)</f>
        <v>1240.1447439587794</v>
      </c>
      <c r="AZ10" s="84">
        <f>IF($B$2="Tonnes",AppQt.Data!AV61,(AppQt.Data!AV61*ozton*AppQt.Data!AV$7)/1000000)</f>
        <v>1238.7066952710252</v>
      </c>
      <c r="BA10" s="84">
        <f>IF($B$2="Tonnes",AppQt.Data!AW61,(AppQt.Data!AW61*ozton*AppQt.Data!AW$7)/1000000)</f>
        <v>1119.760171365557</v>
      </c>
      <c r="BB10" s="84">
        <f>IF($B$2="Tonnes",AppQt.Data!AX61,(AppQt.Data!AX61*ozton*AppQt.Data!AX$7)/1000000)</f>
        <v>1234.5029651174345</v>
      </c>
      <c r="BC10" s="84">
        <f>IF($B$2="Tonnes",AppQt.Data!AY61,(AppQt.Data!AY61*ozton*AppQt.Data!AY$7)/1000000)</f>
        <v>1284.8331644506025</v>
      </c>
      <c r="BD10" s="84">
        <f>IF($B$2="Tonnes",AppQt.Data!AZ61,(AppQt.Data!AZ61*ozton*AppQt.Data!AZ$7)/1000000)</f>
        <v>1239.2299409593925</v>
      </c>
      <c r="BE10" s="84">
        <f>IF($B$2="Tonnes",AppQt.Data!BA61,(AppQt.Data!BA61*ozton*AppQt.Data!BA$7)/1000000)</f>
        <v>1177.9797442561685</v>
      </c>
      <c r="BF10" s="84">
        <f>IF($B$2="Tonnes",AppQt.Data!BB61,(AppQt.Data!BB61*ozton*AppQt.Data!BB$7)/1000000)</f>
        <v>1040.6905058028801</v>
      </c>
      <c r="BG10" s="84">
        <f>IF($B$2="Tonnes",AppQt.Data!BC61,(AppQt.Data!BC61*ozton*AppQt.Data!BC$7)/1000000)</f>
        <v>1279.3899448811524</v>
      </c>
      <c r="BH10" s="84">
        <f>IF($B$2="Tonnes",AppQt.Data!BD61,(AppQt.Data!BD61*ozton*AppQt.Data!BD$7)/1000000)</f>
        <v>1225.4683816936333</v>
      </c>
      <c r="BI10" s="84">
        <f>IF($B$2="Tonnes",AppQt.Data!BE61,(AppQt.Data!BE61*ozton*AppQt.Data!BE$7)/1000000)</f>
        <v>1123.0636591566422</v>
      </c>
      <c r="BJ10" s="84">
        <f>IF($B$2="Tonnes",AppQt.Data!BF61,(AppQt.Data!BF61*ozton*AppQt.Data!BF$7)/1000000)</f>
        <v>1143.1473359217503</v>
      </c>
      <c r="BK10" s="84">
        <f>IF($B$2="Tonnes",AppQt.Data!BG61,(AppQt.Data!BG61*ozton*AppQt.Data!BG$7)/1000000)</f>
        <v>1238.9228996861505</v>
      </c>
      <c r="BL10" s="81" t="str">
        <f t="shared" si="2"/>
        <v>▼</v>
      </c>
      <c r="BM10" s="82">
        <f t="shared" si="3"/>
        <v>-3.1629954070618416</v>
      </c>
    </row>
    <row r="11" spans="1:65" ht="12.75" customHeight="1" x14ac:dyDescent="0.2">
      <c r="A11" s="40"/>
      <c r="B11" s="53"/>
      <c r="C11" s="74"/>
      <c r="D11" s="74"/>
      <c r="E11" s="74"/>
      <c r="F11" s="74"/>
      <c r="G11" s="74"/>
      <c r="H11" s="74"/>
      <c r="I11" s="74"/>
      <c r="J11" s="74"/>
      <c r="K11" s="74"/>
      <c r="L11" s="74"/>
      <c r="M11" s="74"/>
      <c r="N11" s="74"/>
      <c r="O11" s="57"/>
      <c r="P11" s="40"/>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57"/>
    </row>
    <row r="12" spans="1:65" ht="12.75" customHeight="1" x14ac:dyDescent="0.2">
      <c r="A12" s="40"/>
      <c r="B12" s="25" t="s">
        <v>251</v>
      </c>
      <c r="C12" s="74"/>
      <c r="D12" s="74"/>
      <c r="E12" s="74"/>
      <c r="F12" s="74"/>
      <c r="G12" s="74"/>
      <c r="H12" s="74"/>
      <c r="I12" s="74"/>
      <c r="J12" s="74"/>
      <c r="K12" s="74"/>
      <c r="L12" s="74"/>
      <c r="M12" s="74"/>
      <c r="N12" s="74"/>
      <c r="O12" s="57"/>
      <c r="P12" s="40"/>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57"/>
    </row>
    <row r="13" spans="1:65" ht="12.75" customHeight="1" x14ac:dyDescent="0.2">
      <c r="A13" s="40"/>
      <c r="B13" s="31" t="s">
        <v>252</v>
      </c>
      <c r="C13" s="74"/>
      <c r="D13" s="74"/>
      <c r="E13" s="74"/>
      <c r="F13" s="74"/>
      <c r="G13" s="74"/>
      <c r="H13" s="74"/>
      <c r="I13" s="74"/>
      <c r="J13" s="74"/>
      <c r="K13" s="74"/>
      <c r="L13" s="74"/>
      <c r="M13" s="74"/>
      <c r="N13" s="74"/>
      <c r="O13" s="57"/>
      <c r="P13" s="40"/>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57"/>
    </row>
    <row r="14" spans="1:65" ht="12.75" customHeight="1" x14ac:dyDescent="0.2">
      <c r="A14" s="40"/>
      <c r="B14" s="31" t="s">
        <v>253</v>
      </c>
      <c r="C14" s="74">
        <f>IF($B$2="Tonnes",AppAn.Data!L37,(AppAn.Data!L39*ozton*AppAn.Data!L$6)/1000000)</f>
        <v>2044.9447704384129</v>
      </c>
      <c r="D14" s="74">
        <f>IF($B$2="Tonnes",AppAn.Data!M37,(AppAn.Data!M39*ozton*AppAn.Data!M$6)/1000000)</f>
        <v>2096.3685505525709</v>
      </c>
      <c r="E14" s="74">
        <f>IF($B$2="Tonnes",AppAn.Data!N37,(AppAn.Data!N39*ozton*AppAn.Data!N$6)/1000000)</f>
        <v>2140.8662611860095</v>
      </c>
      <c r="F14" s="74">
        <f>IF($B$2="Tonnes",AppAn.Data!O37,(AppAn.Data!O39*ozton*AppAn.Data!O$6)/1000000)</f>
        <v>2735.2961807841766</v>
      </c>
      <c r="G14" s="74">
        <f>IF($B$2="Tonnes",AppAn.Data!P37,(AppAn.Data!P39*ozton*AppAn.Data!P$6)/1000000)</f>
        <v>2544.3805846292857</v>
      </c>
      <c r="H14" s="74">
        <f>IF($B$2="Tonnes",AppAn.Data!Q37,(AppAn.Data!Q39*ozton*AppAn.Data!Q$6)/1000000)</f>
        <v>2479.2399364624448</v>
      </c>
      <c r="I14" s="74">
        <f>IF($B$2="Tonnes",AppAn.Data!R37,(AppAn.Data!R39*ozton*AppAn.Data!R$6)/1000000)</f>
        <v>2018.7699849725204</v>
      </c>
      <c r="J14" s="74">
        <f>IF($B$2="Tonnes",AppAn.Data!S37,(AppAn.Data!S39*ozton*AppAn.Data!S$6)/1000000)</f>
        <v>2257.4701032545681</v>
      </c>
      <c r="K14" s="74">
        <f>IF($B$2="Tonnes",AppAn.Data!T37,(AppAn.Data!T39*ozton*AppAn.Data!T$6)/1000000)</f>
        <v>2284.6452200747262</v>
      </c>
      <c r="L14" s="74">
        <f>IF($B$2="Tonnes",AppAn.Data!U37,(AppAn.Data!U39*ozton*AppAn.Data!U$6)/1000000)</f>
        <v>2137.7206026306944</v>
      </c>
      <c r="M14" s="74">
        <f>IF($B$2="Tonnes",AppAn.Data!V37,(AppAn.Data!V39*ozton*AppAn.Data!V$6)/1000000)</f>
        <v>1326.9600715537156</v>
      </c>
      <c r="N14" s="55" t="str">
        <f t="shared" ref="N14:N23" si="4">IF(O14&lt;0,$A$2,IF(O14&gt;0,$A$1,"-"))</f>
        <v>▼</v>
      </c>
      <c r="O14" s="57">
        <f t="shared" ref="O14:O23" si="5">IF(AND(M14&gt;0,L14&gt;0),(M14/L14-1)*100,"-")</f>
        <v>-37.926403014465549</v>
      </c>
      <c r="P14" s="40"/>
      <c r="Q14" s="74">
        <f>IF($B$2="Tonnes",AppQt.Data!M62,(AppQt.Data!M62*ozton*AppQt.Data!M$7)/1000000)</f>
        <v>550.7347594384546</v>
      </c>
      <c r="R14" s="74">
        <f>IF($B$2="Tonnes",AppQt.Data!N62,(AppQt.Data!N62*ozton*AppQt.Data!N$7)/1000000)</f>
        <v>423.31896166418574</v>
      </c>
      <c r="S14" s="74">
        <f>IF($B$2="Tonnes",AppQt.Data!O62,(AppQt.Data!O62*ozton*AppQt.Data!O$7)/1000000)</f>
        <v>549.22532150169332</v>
      </c>
      <c r="T14" s="74">
        <f>IF($B$2="Tonnes",AppQt.Data!P62,(AppQt.Data!P62*ozton*AppQt.Data!P$7)/1000000)</f>
        <v>521.66572783407935</v>
      </c>
      <c r="U14" s="74">
        <f>IF($B$2="Tonnes",AppQt.Data!Q62,(AppQt.Data!Q62*ozton*AppQt.Data!Q$7)/1000000)</f>
        <v>597.41856097925597</v>
      </c>
      <c r="V14" s="74">
        <f>IF($B$2="Tonnes",AppQt.Data!R62,(AppQt.Data!R62*ozton*AppQt.Data!R$7)/1000000)</f>
        <v>529.19841156279381</v>
      </c>
      <c r="W14" s="74">
        <f>IF($B$2="Tonnes",AppQt.Data!S62,(AppQt.Data!S62*ozton*AppQt.Data!S$7)/1000000)</f>
        <v>502.30642854146998</v>
      </c>
      <c r="X14" s="74">
        <f>IF($B$2="Tonnes",AppQt.Data!T62,(AppQt.Data!T62*ozton*AppQt.Data!T$7)/1000000)</f>
        <v>467.44514946905122</v>
      </c>
      <c r="Y14" s="74">
        <f>IF($B$2="Tonnes",AppQt.Data!U62,(AppQt.Data!U62*ozton*AppQt.Data!U$7)/1000000)</f>
        <v>553.02924573468499</v>
      </c>
      <c r="Z14" s="74">
        <f>IF($B$2="Tonnes",AppQt.Data!V62,(AppQt.Data!V62*ozton*AppQt.Data!V$7)/1000000)</f>
        <v>491.75976436157941</v>
      </c>
      <c r="AA14" s="74">
        <f>IF($B$2="Tonnes",AppQt.Data!W62,(AppQt.Data!W62*ozton*AppQt.Data!W$7)/1000000)</f>
        <v>546.50246616546315</v>
      </c>
      <c r="AB14" s="74">
        <f>IF($B$2="Tonnes",AppQt.Data!X62,(AppQt.Data!X62*ozton*AppQt.Data!X$7)/1000000)</f>
        <v>549.57478492428197</v>
      </c>
      <c r="AC14" s="74">
        <f>IF($B$2="Tonnes",AppQt.Data!Y62,(AppQt.Data!Y62*ozton*AppQt.Data!Y$7)/1000000)</f>
        <v>598.74009797816871</v>
      </c>
      <c r="AD14" s="74">
        <f>IF($B$2="Tonnes",AppQt.Data!Z62,(AppQt.Data!Z62*ozton*AppQt.Data!Z$7)/1000000)</f>
        <v>803.81707602059714</v>
      </c>
      <c r="AE14" s="74">
        <f>IF($B$2="Tonnes",AppQt.Data!AA62,(AppQt.Data!AA62*ozton*AppQt.Data!AA$7)/1000000)</f>
        <v>692.34157708309476</v>
      </c>
      <c r="AF14" s="74">
        <f>IF($B$2="Tonnes",AppQt.Data!AB62,(AppQt.Data!AB62*ozton*AppQt.Data!AB$7)/1000000)</f>
        <v>640.39742970231578</v>
      </c>
      <c r="AG14" s="74">
        <f>IF($B$2="Tonnes",AppQt.Data!AC62,(AppQt.Data!AC62*ozton*AppQt.Data!AC$7)/1000000)</f>
        <v>615.94724858867255</v>
      </c>
      <c r="AH14" s="74">
        <f>IF($B$2="Tonnes",AppQt.Data!AD62,(AppQt.Data!AD62*ozton*AppQt.Data!AD$7)/1000000)</f>
        <v>620.33695294574045</v>
      </c>
      <c r="AI14" s="74">
        <f>IF($B$2="Tonnes",AppQt.Data!AE62,(AppQt.Data!AE62*ozton*AppQt.Data!AE$7)/1000000)</f>
        <v>651.29424351569276</v>
      </c>
      <c r="AJ14" s="74">
        <f>IF($B$2="Tonnes",AppQt.Data!AF62,(AppQt.Data!AF62*ozton*AppQt.Data!AF$7)/1000000)</f>
        <v>656.80213957917965</v>
      </c>
      <c r="AK14" s="74">
        <f>IF($B$2="Tonnes",AppQt.Data!AG62,(AppQt.Data!AG62*ozton*AppQt.Data!AG$7)/1000000)</f>
        <v>623.4942018217713</v>
      </c>
      <c r="AL14" s="74">
        <f>IF($B$2="Tonnes",AppQt.Data!AH62,(AppQt.Data!AH62*ozton*AppQt.Data!AH$7)/1000000)</f>
        <v>552.37174725711122</v>
      </c>
      <c r="AM14" s="74">
        <f>IF($B$2="Tonnes",AppQt.Data!AI62,(AppQt.Data!AI62*ozton*AppQt.Data!AI$7)/1000000)</f>
        <v>673.10310768984164</v>
      </c>
      <c r="AN14" s="74">
        <f>IF($B$2="Tonnes",AppQt.Data!AJ62,(AppQt.Data!AJ62*ozton*AppQt.Data!AJ$7)/1000000)</f>
        <v>630.27087969372053</v>
      </c>
      <c r="AO14" s="74">
        <f>IF($B$2="Tonnes",AppQt.Data!AK62,(AppQt.Data!AK62*ozton*AppQt.Data!AK$7)/1000000)</f>
        <v>482.91003423479196</v>
      </c>
      <c r="AP14" s="74">
        <f>IF($B$2="Tonnes",AppQt.Data!AL62,(AppQt.Data!AL62*ozton*AppQt.Data!AL$7)/1000000)</f>
        <v>454.26140831585383</v>
      </c>
      <c r="AQ14" s="74">
        <f>IF($B$2="Tonnes",AppQt.Data!AM62,(AppQt.Data!AM62*ozton*AppQt.Data!AM$7)/1000000)</f>
        <v>515.38239466598338</v>
      </c>
      <c r="AR14" s="74">
        <f>IF($B$2="Tonnes",AppQt.Data!AN62,(AppQt.Data!AN62*ozton*AppQt.Data!AN$7)/1000000)</f>
        <v>566.21614775589126</v>
      </c>
      <c r="AS14" s="74">
        <f>IF($B$2="Tonnes",AppQt.Data!AO62,(AppQt.Data!AO62*ozton*AppQt.Data!AO$7)/1000000)</f>
        <v>548.60256782686588</v>
      </c>
      <c r="AT14" s="74">
        <f>IF($B$2="Tonnes",AppQt.Data!AP62,(AppQt.Data!AP62*ozton*AppQt.Data!AP$7)/1000000)</f>
        <v>546.67630243129963</v>
      </c>
      <c r="AU14" s="74">
        <f>IF($B$2="Tonnes",AppQt.Data!AQ62,(AppQt.Data!AQ62*ozton*AppQt.Data!AQ$7)/1000000)</f>
        <v>539.78056744758555</v>
      </c>
      <c r="AV14" s="74">
        <f>IF($B$2="Tonnes",AppQt.Data!AR62,(AppQt.Data!AR62*ozton*AppQt.Data!AR$7)/1000000)</f>
        <v>622.41066554881695</v>
      </c>
      <c r="AW14" s="74">
        <f>IF($B$2="Tonnes",AppQt.Data!AS62,(AppQt.Data!AS62*ozton*AppQt.Data!AS$7)/1000000)</f>
        <v>529.72048705159034</v>
      </c>
      <c r="AX14" s="74">
        <f>IF($B$2="Tonnes",AppQt.Data!AT62,(AppQt.Data!AT62*ozton*AppQt.Data!AT$7)/1000000)</f>
        <v>533.47118083540613</v>
      </c>
      <c r="AY14" s="74">
        <f>IF($B$2="Tonnes",AppQt.Data!AU62,(AppQt.Data!AU62*ozton*AppQt.Data!AU$7)/1000000)</f>
        <v>589.6833223183844</v>
      </c>
      <c r="AZ14" s="74">
        <f>IF($B$2="Tonnes",AppQt.Data!AV62,(AppQt.Data!AV62*ozton*AppQt.Data!AV$7)/1000000)</f>
        <v>631.77022986934503</v>
      </c>
      <c r="BA14" s="74">
        <f>IF($B$2="Tonnes",AppQt.Data!AW62,(AppQt.Data!AW62*ozton*AppQt.Data!AW$7)/1000000)</f>
        <v>537.95302056774608</v>
      </c>
      <c r="BB14" s="74">
        <f>IF($B$2="Tonnes",AppQt.Data!AX62,(AppQt.Data!AX62*ozton*AppQt.Data!AX$7)/1000000)</f>
        <v>554.95244419760013</v>
      </c>
      <c r="BC14" s="74">
        <f>IF($B$2="Tonnes",AppQt.Data!AY62,(AppQt.Data!AY62*ozton*AppQt.Data!AY$7)/1000000)</f>
        <v>481.02677530946772</v>
      </c>
      <c r="BD14" s="74">
        <f>IF($B$2="Tonnes",AppQt.Data!AZ62,(AppQt.Data!AZ62*ozton*AppQt.Data!AZ$7)/1000000)</f>
        <v>563.78836255588067</v>
      </c>
      <c r="BE14" s="74">
        <f>IF($B$2="Tonnes",AppQt.Data!BA62,(AppQt.Data!BA62*ozton*AppQt.Data!BA$7)/1000000)</f>
        <v>330.38797206708108</v>
      </c>
      <c r="BF14" s="74">
        <f>IF($B$2="Tonnes",AppQt.Data!BB62,(AppQt.Data!BB62*ozton*AppQt.Data!BB$7)/1000000)</f>
        <v>196.29548120051098</v>
      </c>
      <c r="BG14" s="74">
        <f>IF($B$2="Tonnes",AppQt.Data!BC62,(AppQt.Data!BC62*ozton*AppQt.Data!BC$7)/1000000)</f>
        <v>314.68254019630251</v>
      </c>
      <c r="BH14" s="74">
        <f>IF($B$2="Tonnes",AppQt.Data!BD62,(AppQt.Data!BD62*ozton*AppQt.Data!BD$7)/1000000)</f>
        <v>485.59407808982093</v>
      </c>
      <c r="BI14" s="74">
        <f>IF($B$2="Tonnes",AppQt.Data!BE62,(AppQt.Data!BE62*ozton*AppQt.Data!BE$7)/1000000)</f>
        <v>513.37604547838509</v>
      </c>
      <c r="BJ14" s="74">
        <f>IF($B$2="Tonnes",AppQt.Data!BF62,(AppQt.Data!BF62*ozton*AppQt.Data!BF$7)/1000000)</f>
        <v>419.93428402979549</v>
      </c>
      <c r="BK14" s="74">
        <f>IF($B$2="Tonnes",AppQt.Data!BG62,(AppQt.Data!BG62*ozton*AppQt.Data!BG$7)/1000000)</f>
        <v>483.34741005211549</v>
      </c>
      <c r="BL14" s="55" t="str">
        <f t="shared" ref="BL14:BL23" si="6">IF(BM14&lt;0,$A$2,IF(BM14&gt;0,$A$1,"-"))</f>
        <v>▲</v>
      </c>
      <c r="BM14" s="57">
        <f t="shared" ref="BM14:BM23" si="7">IF(AND(ISNUMBER(BK14),ISNUMBER(BG14),BK14&gt;0,BG14&gt;0,(BK14/BG14-1)*100&lt;300),(BK14/BG14-1)*100,IF(AND(ISNUMBER(BK14),ISNUMBER(BG14),BK14&gt;0,BG14&gt;0,(BK14/BG14-1)*100&gt;300),"&gt;300","-"))</f>
        <v>53.598420093659449</v>
      </c>
    </row>
    <row r="15" spans="1:65" ht="12.75" customHeight="1" x14ac:dyDescent="0.2">
      <c r="A15" s="40"/>
      <c r="B15" s="31" t="s">
        <v>87</v>
      </c>
      <c r="C15" s="74">
        <f>IF($B$2="Tonnes",AppAn.Data!L38,(AppAn.Data!L40*ozton*AppAn.Data!L$6)/1000000)</f>
        <v>460.66573688651079</v>
      </c>
      <c r="D15" s="74">
        <f>IF($B$2="Tonnes",AppAn.Data!M38,(AppAn.Data!M40*ozton*AppAn.Data!M$6)/1000000)</f>
        <v>429.13749626735773</v>
      </c>
      <c r="E15" s="74">
        <f>IF($B$2="Tonnes",AppAn.Data!N38,(AppAn.Data!N40*ozton*AppAn.Data!N$6)/1000000)</f>
        <v>382.27407424279517</v>
      </c>
      <c r="F15" s="74">
        <f>IF($B$2="Tonnes",AppAn.Data!O38,(AppAn.Data!O40*ozton*AppAn.Data!O$6)/1000000)</f>
        <v>355.76764797400199</v>
      </c>
      <c r="G15" s="74">
        <f>IF($B$2="Tonnes",AppAn.Data!P38,(AppAn.Data!P40*ozton*AppAn.Data!P$6)/1000000)</f>
        <v>348.38686768730651</v>
      </c>
      <c r="H15" s="74">
        <f>IF($B$2="Tonnes",AppAn.Data!Q38,(AppAn.Data!Q40*ozton*AppAn.Data!Q$6)/1000000)</f>
        <v>331.6737462474382</v>
      </c>
      <c r="I15" s="74">
        <f>IF($B$2="Tonnes",AppAn.Data!R38,(AppAn.Data!R40*ozton*AppAn.Data!R$6)/1000000)</f>
        <v>322.99565882546284</v>
      </c>
      <c r="J15" s="74">
        <f>IF($B$2="Tonnes",AppAn.Data!S38,(AppAn.Data!S40*ozton*AppAn.Data!S$6)/1000000)</f>
        <v>332.58496595789683</v>
      </c>
      <c r="K15" s="74">
        <f>IF($B$2="Tonnes",AppAn.Data!T38,(AppAn.Data!T40*ozton*AppAn.Data!T$6)/1000000)</f>
        <v>334.79464839495608</v>
      </c>
      <c r="L15" s="74">
        <f>IF($B$2="Tonnes",AppAn.Data!U38,(AppAn.Data!U40*ozton*AppAn.Data!U$6)/1000000)</f>
        <v>325.96458294356682</v>
      </c>
      <c r="M15" s="74">
        <f>IF($B$2="Tonnes",AppAn.Data!V38,(AppAn.Data!V40*ozton*AppAn.Data!V$6)/1000000)</f>
        <v>302.17665846495987</v>
      </c>
      <c r="N15" s="55" t="str">
        <f t="shared" si="4"/>
        <v>▼</v>
      </c>
      <c r="O15" s="57">
        <f t="shared" si="5"/>
        <v>-7.2977021809529807</v>
      </c>
      <c r="P15" s="40"/>
      <c r="Q15" s="74">
        <f>IF($B$2="Tonnes",AppQt.Data!M63,(AppQt.Data!M63*ozton*AppQt.Data!M$7)/1000000)</f>
        <v>114.35531161060909</v>
      </c>
      <c r="R15" s="74">
        <f>IF($B$2="Tonnes",AppQt.Data!N63,(AppQt.Data!N63*ozton*AppQt.Data!N$7)/1000000)</f>
        <v>115.01672998316909</v>
      </c>
      <c r="S15" s="74">
        <f>IF($B$2="Tonnes",AppQt.Data!O63,(AppQt.Data!O63*ozton*AppQt.Data!O$7)/1000000)</f>
        <v>118.14823612480782</v>
      </c>
      <c r="T15" s="74">
        <f>IF($B$2="Tonnes",AppQt.Data!P63,(AppQt.Data!P63*ozton*AppQt.Data!P$7)/1000000)</f>
        <v>113.14545916792481</v>
      </c>
      <c r="U15" s="74">
        <f>IF($B$2="Tonnes",AppQt.Data!Q63,(AppQt.Data!Q63*ozton*AppQt.Data!Q$7)/1000000)</f>
        <v>110.61105393639902</v>
      </c>
      <c r="V15" s="74">
        <f>IF($B$2="Tonnes",AppQt.Data!R63,(AppQt.Data!R63*ozton*AppQt.Data!R$7)/1000000)</f>
        <v>112.48507514772686</v>
      </c>
      <c r="W15" s="74">
        <f>IF($B$2="Tonnes",AppQt.Data!S63,(AppQt.Data!S63*ozton*AppQt.Data!S$7)/1000000)</f>
        <v>109.34356002256681</v>
      </c>
      <c r="X15" s="74">
        <f>IF($B$2="Tonnes",AppQt.Data!T63,(AppQt.Data!T63*ozton*AppQt.Data!T$7)/1000000)</f>
        <v>96.69780716066505</v>
      </c>
      <c r="Y15" s="74">
        <f>IF($B$2="Tonnes",AppQt.Data!U63,(AppQt.Data!U63*ozton*AppQt.Data!U$7)/1000000)</f>
        <v>100.77411590951409</v>
      </c>
      <c r="Z15" s="74">
        <f>IF($B$2="Tonnes",AppQt.Data!V63,(AppQt.Data!V63*ozton*AppQt.Data!V$7)/1000000)</f>
        <v>97.365441128704205</v>
      </c>
      <c r="AA15" s="74">
        <f>IF($B$2="Tonnes",AppQt.Data!W63,(AppQt.Data!W63*ozton*AppQt.Data!W$7)/1000000)</f>
        <v>95.427565675604129</v>
      </c>
      <c r="AB15" s="74">
        <f>IF($B$2="Tonnes",AppQt.Data!X63,(AppQt.Data!X63*ozton*AppQt.Data!X$7)/1000000)</f>
        <v>88.706951528972681</v>
      </c>
      <c r="AC15" s="74">
        <f>IF($B$2="Tonnes",AppQt.Data!Y63,(AppQt.Data!Y63*ozton*AppQt.Data!Y$7)/1000000)</f>
        <v>89.857821653900814</v>
      </c>
      <c r="AD15" s="74">
        <f>IF($B$2="Tonnes",AppQt.Data!Z63,(AppQt.Data!Z63*ozton*AppQt.Data!Z$7)/1000000)</f>
        <v>92.883574074460597</v>
      </c>
      <c r="AE15" s="74">
        <f>IF($B$2="Tonnes",AppQt.Data!AA63,(AppQt.Data!AA63*ozton*AppQt.Data!AA$7)/1000000)</f>
        <v>89.550253261103592</v>
      </c>
      <c r="AF15" s="74">
        <f>IF($B$2="Tonnes",AppQt.Data!AB63,(AppQt.Data!AB63*ozton*AppQt.Data!AB$7)/1000000)</f>
        <v>83.475998984537014</v>
      </c>
      <c r="AG15" s="74">
        <f>IF($B$2="Tonnes",AppQt.Data!AC63,(AppQt.Data!AC63*ozton*AppQt.Data!AC$7)/1000000)</f>
        <v>83.29070956963082</v>
      </c>
      <c r="AH15" s="74">
        <f>IF($B$2="Tonnes",AppQt.Data!AD63,(AppQt.Data!AD63*ozton*AppQt.Data!AD$7)/1000000)</f>
        <v>86.466352479891384</v>
      </c>
      <c r="AI15" s="74">
        <f>IF($B$2="Tonnes",AppQt.Data!AE63,(AppQt.Data!AE63*ozton*AppQt.Data!AE$7)/1000000)</f>
        <v>89.448348505833863</v>
      </c>
      <c r="AJ15" s="74">
        <f>IF($B$2="Tonnes",AppQt.Data!AF63,(AppQt.Data!AF63*ozton*AppQt.Data!AF$7)/1000000)</f>
        <v>89.181457131950438</v>
      </c>
      <c r="AK15" s="74">
        <f>IF($B$2="Tonnes",AppQt.Data!AG63,(AppQt.Data!AG63*ozton*AppQt.Data!AG$7)/1000000)</f>
        <v>83.60708127472239</v>
      </c>
      <c r="AL15" s="74">
        <f>IF($B$2="Tonnes",AppQt.Data!AH63,(AppQt.Data!AH63*ozton*AppQt.Data!AH$7)/1000000)</f>
        <v>83.676931186633169</v>
      </c>
      <c r="AM15" s="74">
        <f>IF($B$2="Tonnes",AppQt.Data!AI63,(AppQt.Data!AI63*ozton*AppQt.Data!AI$7)/1000000)</f>
        <v>82.8657825497299</v>
      </c>
      <c r="AN15" s="74">
        <f>IF($B$2="Tonnes",AppQt.Data!AJ63,(AppQt.Data!AJ63*ozton*AppQt.Data!AJ$7)/1000000)</f>
        <v>81.523951236352715</v>
      </c>
      <c r="AO15" s="74">
        <f>IF($B$2="Tonnes",AppQt.Data!AK63,(AppQt.Data!AK63*ozton*AppQt.Data!AK$7)/1000000)</f>
        <v>76.290535116522349</v>
      </c>
      <c r="AP15" s="74">
        <f>IF($B$2="Tonnes",AppQt.Data!AL63,(AppQt.Data!AL63*ozton*AppQt.Data!AL$7)/1000000)</f>
        <v>79.969116354058457</v>
      </c>
      <c r="AQ15" s="74">
        <f>IF($B$2="Tonnes",AppQt.Data!AM63,(AppQt.Data!AM63*ozton*AppQt.Data!AM$7)/1000000)</f>
        <v>82.435467960010556</v>
      </c>
      <c r="AR15" s="74">
        <f>IF($B$2="Tonnes",AppQt.Data!AN63,(AppQt.Data!AN63*ozton*AppQt.Data!AN$7)/1000000)</f>
        <v>84.300539394871493</v>
      </c>
      <c r="AS15" s="74">
        <f>IF($B$2="Tonnes",AppQt.Data!AO63,(AppQt.Data!AO63*ozton*AppQt.Data!AO$7)/1000000)</f>
        <v>78.768879728220654</v>
      </c>
      <c r="AT15" s="74">
        <f>IF($B$2="Tonnes",AppQt.Data!AP63,(AppQt.Data!AP63*ozton*AppQt.Data!AP$7)/1000000)</f>
        <v>81.356486895742805</v>
      </c>
      <c r="AU15" s="74">
        <f>IF($B$2="Tonnes",AppQt.Data!AQ63,(AppQt.Data!AQ63*ozton*AppQt.Data!AQ$7)/1000000)</f>
        <v>84.157145416528266</v>
      </c>
      <c r="AV15" s="74">
        <f>IF($B$2="Tonnes",AppQt.Data!AR63,(AppQt.Data!AR63*ozton*AppQt.Data!AR$7)/1000000)</f>
        <v>88.302453917405089</v>
      </c>
      <c r="AW15" s="74">
        <f>IF($B$2="Tonnes",AppQt.Data!AS63,(AppQt.Data!AS63*ozton*AppQt.Data!AS$7)/1000000)</f>
        <v>81.797910674210797</v>
      </c>
      <c r="AX15" s="74">
        <f>IF($B$2="Tonnes",AppQt.Data!AT63,(AppQt.Data!AT63*ozton*AppQt.Data!AT$7)/1000000)</f>
        <v>83.298310817970503</v>
      </c>
      <c r="AY15" s="74">
        <f>IF($B$2="Tonnes",AppQt.Data!AU63,(AppQt.Data!AU63*ozton*AppQt.Data!AU$7)/1000000)</f>
        <v>85.383836213991728</v>
      </c>
      <c r="AZ15" s="74">
        <f>IF($B$2="Tonnes",AppQt.Data!AV63,(AppQt.Data!AV63*ozton*AppQt.Data!AV$7)/1000000)</f>
        <v>84.314590688783028</v>
      </c>
      <c r="BA15" s="74">
        <f>IF($B$2="Tonnes",AppQt.Data!AW63,(AppQt.Data!AW63*ozton*AppQt.Data!AW$7)/1000000)</f>
        <v>79.906256491698159</v>
      </c>
      <c r="BB15" s="74">
        <f>IF($B$2="Tonnes",AppQt.Data!AX63,(AppQt.Data!AX63*ozton*AppQt.Data!AX$7)/1000000)</f>
        <v>80.696913471178718</v>
      </c>
      <c r="BC15" s="74">
        <f>IF($B$2="Tonnes",AppQt.Data!AY63,(AppQt.Data!AY63*ozton*AppQt.Data!AY$7)/1000000)</f>
        <v>82.014972748907923</v>
      </c>
      <c r="BD15" s="74">
        <f>IF($B$2="Tonnes",AppQt.Data!AZ63,(AppQt.Data!AZ63*ozton*AppQt.Data!AZ$7)/1000000)</f>
        <v>83.346440231782069</v>
      </c>
      <c r="BE15" s="74">
        <f>IF($B$2="Tonnes",AppQt.Data!BA63,(AppQt.Data!BA63*ozton*AppQt.Data!BA$7)/1000000)</f>
        <v>72.910305515782696</v>
      </c>
      <c r="BF15" s="74">
        <f>IF($B$2="Tonnes",AppQt.Data!BB63,(AppQt.Data!BB63*ozton*AppQt.Data!BB$7)/1000000)</f>
        <v>68.069192245617074</v>
      </c>
      <c r="BG15" s="74">
        <f>IF($B$2="Tonnes",AppQt.Data!BC63,(AppQt.Data!BC63*ozton*AppQt.Data!BC$7)/1000000)</f>
        <v>77.17476350436705</v>
      </c>
      <c r="BH15" s="74">
        <f>IF($B$2="Tonnes",AppQt.Data!BD63,(AppQt.Data!BD63*ozton*AppQt.Data!BD$7)/1000000)</f>
        <v>84.022397199193108</v>
      </c>
      <c r="BI15" s="74">
        <f>IF($B$2="Tonnes",AppQt.Data!BE63,(AppQt.Data!BE63*ozton*AppQt.Data!BE$7)/1000000)</f>
        <v>81.06547191729581</v>
      </c>
      <c r="BJ15" s="74">
        <f>IF($B$2="Tonnes",AppQt.Data!BF63,(AppQt.Data!BF63*ozton*AppQt.Data!BF$7)/1000000)</f>
        <v>80.182182501249031</v>
      </c>
      <c r="BK15" s="74">
        <f>IF($B$2="Tonnes",AppQt.Data!BG63,(AppQt.Data!BG63*ozton*AppQt.Data!BG$7)/1000000)</f>
        <v>83.776037079527029</v>
      </c>
      <c r="BL15" s="55" t="str">
        <f t="shared" si="6"/>
        <v>▲</v>
      </c>
      <c r="BM15" s="57">
        <f t="shared" si="7"/>
        <v>8.5536686805479221</v>
      </c>
    </row>
    <row r="16" spans="1:65" ht="12.75" customHeight="1" x14ac:dyDescent="0.2">
      <c r="A16" s="40"/>
      <c r="B16" s="53" t="s">
        <v>123</v>
      </c>
      <c r="C16" s="74">
        <f>IF($B$2="Tonnes",AppAn.Data!L39,(AppAn.Data!L41*ozton*AppAn.Data!L$6)/1000000)</f>
        <v>2505.6105073249237</v>
      </c>
      <c r="D16" s="74">
        <f>IF($B$2="Tonnes",AppAn.Data!M39,(AppAn.Data!M41*ozton*AppAn.Data!M$6)/1000000)</f>
        <v>2525.5060468199285</v>
      </c>
      <c r="E16" s="74">
        <f>IF($B$2="Tonnes",AppAn.Data!N39,(AppAn.Data!N41*ozton*AppAn.Data!N$6)/1000000)</f>
        <v>2523.1403354288045</v>
      </c>
      <c r="F16" s="74">
        <f>IF($B$2="Tonnes",AppAn.Data!O39,(AppAn.Data!O41*ozton*AppAn.Data!O$6)/1000000)</f>
        <v>3091.0638287581787</v>
      </c>
      <c r="G16" s="74">
        <f>IF($B$2="Tonnes",AppAn.Data!P39,(AppAn.Data!P41*ozton*AppAn.Data!P$6)/1000000)</f>
        <v>2892.7674523165924</v>
      </c>
      <c r="H16" s="74">
        <f>IF($B$2="Tonnes",AppAn.Data!Q39,(AppAn.Data!Q41*ozton*AppAn.Data!Q$6)/1000000)</f>
        <v>2810.9136827098828</v>
      </c>
      <c r="I16" s="74">
        <f>IF($B$2="Tonnes",AppAn.Data!R39,(AppAn.Data!R41*ozton*AppAn.Data!R$6)/1000000)</f>
        <v>2341.7656437979831</v>
      </c>
      <c r="J16" s="74">
        <f>IF($B$2="Tonnes",AppAn.Data!S39,(AppAn.Data!S41*ozton*AppAn.Data!S$6)/1000000)</f>
        <v>2590.0550692124648</v>
      </c>
      <c r="K16" s="74">
        <f>IF($B$2="Tonnes",AppAn.Data!T39,(AppAn.Data!T41*ozton*AppAn.Data!T$6)/1000000)</f>
        <v>2619.4398684696826</v>
      </c>
      <c r="L16" s="74">
        <f>IF($B$2="Tonnes",AppAn.Data!U39,(AppAn.Data!U41*ozton*AppAn.Data!U$6)/1000000)</f>
        <v>2463.6851855742611</v>
      </c>
      <c r="M16" s="74">
        <f>IF($B$2="Tonnes",AppAn.Data!V39,(AppAn.Data!V41*ozton*AppAn.Data!V$6)/1000000)</f>
        <v>1629.1367300186755</v>
      </c>
      <c r="N16" s="55" t="str">
        <f t="shared" si="4"/>
        <v>▼</v>
      </c>
      <c r="O16" s="57">
        <f t="shared" si="5"/>
        <v>-33.873989275990247</v>
      </c>
      <c r="P16" s="40"/>
      <c r="Q16" s="74">
        <f>IF($B$2="Tonnes",AppQt.Data!M64,(AppQt.Data!M64*ozton*AppQt.Data!M$7)/1000000)</f>
        <v>665.09007104906368</v>
      </c>
      <c r="R16" s="74">
        <f>IF($B$2="Tonnes",AppQt.Data!N64,(AppQt.Data!N64*ozton*AppQt.Data!N$7)/1000000)</f>
        <v>538.33569164735479</v>
      </c>
      <c r="S16" s="74">
        <f>IF($B$2="Tonnes",AppQt.Data!O64,(AppQt.Data!O64*ozton*AppQt.Data!O$7)/1000000)</f>
        <v>667.37355762650111</v>
      </c>
      <c r="T16" s="74">
        <f>IF($B$2="Tonnes",AppQt.Data!P64,(AppQt.Data!P64*ozton*AppQt.Data!P$7)/1000000)</f>
        <v>634.8111870020042</v>
      </c>
      <c r="U16" s="74">
        <f>IF($B$2="Tonnes",AppQt.Data!Q64,(AppQt.Data!Q64*ozton*AppQt.Data!Q$7)/1000000)</f>
        <v>708.02961491565497</v>
      </c>
      <c r="V16" s="74">
        <f>IF($B$2="Tonnes",AppQt.Data!R64,(AppQt.Data!R64*ozton*AppQt.Data!R$7)/1000000)</f>
        <v>641.6834867105207</v>
      </c>
      <c r="W16" s="74">
        <f>IF($B$2="Tonnes",AppQt.Data!S64,(AppQt.Data!S64*ozton*AppQt.Data!S$7)/1000000)</f>
        <v>611.64998856403679</v>
      </c>
      <c r="X16" s="74">
        <f>IF($B$2="Tonnes",AppQt.Data!T64,(AppQt.Data!T64*ozton*AppQt.Data!T$7)/1000000)</f>
        <v>564.14295662971631</v>
      </c>
      <c r="Y16" s="74">
        <f>IF($B$2="Tonnes",AppQt.Data!U64,(AppQt.Data!U64*ozton*AppQt.Data!U$7)/1000000)</f>
        <v>653.80336164419907</v>
      </c>
      <c r="Z16" s="74">
        <f>IF($B$2="Tonnes",AppQt.Data!V64,(AppQt.Data!V64*ozton*AppQt.Data!V$7)/1000000)</f>
        <v>589.12520549028363</v>
      </c>
      <c r="AA16" s="74">
        <f>IF($B$2="Tonnes",AppQt.Data!W64,(AppQt.Data!W64*ozton*AppQt.Data!W$7)/1000000)</f>
        <v>641.93003184106726</v>
      </c>
      <c r="AB16" s="74">
        <f>IF($B$2="Tonnes",AppQt.Data!X64,(AppQt.Data!X64*ozton*AppQt.Data!X$7)/1000000)</f>
        <v>638.28173645325467</v>
      </c>
      <c r="AC16" s="74">
        <f>IF($B$2="Tonnes",AppQt.Data!Y64,(AppQt.Data!Y64*ozton*AppQt.Data!Y$7)/1000000)</f>
        <v>688.59791963206953</v>
      </c>
      <c r="AD16" s="74">
        <f>IF($B$2="Tonnes",AppQt.Data!Z64,(AppQt.Data!Z64*ozton*AppQt.Data!Z$7)/1000000)</f>
        <v>896.70065009505777</v>
      </c>
      <c r="AE16" s="74">
        <f>IF($B$2="Tonnes",AppQt.Data!AA64,(AppQt.Data!AA64*ozton*AppQt.Data!AA$7)/1000000)</f>
        <v>781.8918303441983</v>
      </c>
      <c r="AF16" s="74">
        <f>IF($B$2="Tonnes",AppQt.Data!AB64,(AppQt.Data!AB64*ozton*AppQt.Data!AB$7)/1000000)</f>
        <v>723.87342868685278</v>
      </c>
      <c r="AG16" s="74">
        <f>IF($B$2="Tonnes",AppQt.Data!AC64,(AppQt.Data!AC64*ozton*AppQt.Data!AC$7)/1000000)</f>
        <v>699.2379581583034</v>
      </c>
      <c r="AH16" s="74">
        <f>IF($B$2="Tonnes",AppQt.Data!AD64,(AppQt.Data!AD64*ozton*AppQt.Data!AD$7)/1000000)</f>
        <v>706.80330542563183</v>
      </c>
      <c r="AI16" s="74">
        <f>IF($B$2="Tonnes",AppQt.Data!AE64,(AppQt.Data!AE64*ozton*AppQt.Data!AE$7)/1000000)</f>
        <v>740.74259202152666</v>
      </c>
      <c r="AJ16" s="74">
        <f>IF($B$2="Tonnes",AppQt.Data!AF64,(AppQt.Data!AF64*ozton*AppQt.Data!AF$7)/1000000)</f>
        <v>745.98359671113008</v>
      </c>
      <c r="AK16" s="74">
        <f>IF($B$2="Tonnes",AppQt.Data!AG64,(AppQt.Data!AG64*ozton*AppQt.Data!AG$7)/1000000)</f>
        <v>707.10128309649372</v>
      </c>
      <c r="AL16" s="74">
        <f>IF($B$2="Tonnes",AppQt.Data!AH64,(AppQt.Data!AH64*ozton*AppQt.Data!AH$7)/1000000)</f>
        <v>636.04867844374439</v>
      </c>
      <c r="AM16" s="74">
        <f>IF($B$2="Tonnes",AppQt.Data!AI64,(AppQt.Data!AI64*ozton*AppQt.Data!AI$7)/1000000)</f>
        <v>755.96889023957158</v>
      </c>
      <c r="AN16" s="74">
        <f>IF($B$2="Tonnes",AppQt.Data!AJ64,(AppQt.Data!AJ64*ozton*AppQt.Data!AJ$7)/1000000)</f>
        <v>711.7948309300732</v>
      </c>
      <c r="AO16" s="74">
        <f>IF($B$2="Tonnes",AppQt.Data!AK64,(AppQt.Data!AK64*ozton*AppQt.Data!AK$7)/1000000)</f>
        <v>559.20056935131436</v>
      </c>
      <c r="AP16" s="74">
        <f>IF($B$2="Tonnes",AppQt.Data!AL64,(AppQt.Data!AL64*ozton*AppQt.Data!AL$7)/1000000)</f>
        <v>534.23052466991226</v>
      </c>
      <c r="AQ16" s="74">
        <f>IF($B$2="Tonnes",AppQt.Data!AM64,(AppQt.Data!AM64*ozton*AppQt.Data!AM$7)/1000000)</f>
        <v>597.81786262599394</v>
      </c>
      <c r="AR16" s="74">
        <f>IF($B$2="Tonnes",AppQt.Data!AN64,(AppQt.Data!AN64*ozton*AppQt.Data!AN$7)/1000000)</f>
        <v>650.51668715076278</v>
      </c>
      <c r="AS16" s="74">
        <f>IF($B$2="Tonnes",AppQt.Data!AO64,(AppQt.Data!AO64*ozton*AppQt.Data!AO$7)/1000000)</f>
        <v>627.37144755508655</v>
      </c>
      <c r="AT16" s="74">
        <f>IF($B$2="Tonnes",AppQt.Data!AP64,(AppQt.Data!AP64*ozton*AppQt.Data!AP$7)/1000000)</f>
        <v>628.03278932704245</v>
      </c>
      <c r="AU16" s="74">
        <f>IF($B$2="Tonnes",AppQt.Data!AQ64,(AppQt.Data!AQ64*ozton*AppQt.Data!AQ$7)/1000000)</f>
        <v>623.93771286411379</v>
      </c>
      <c r="AV16" s="74">
        <f>IF($B$2="Tonnes",AppQt.Data!AR64,(AppQt.Data!AR64*ozton*AppQt.Data!AR$7)/1000000)</f>
        <v>710.713119466222</v>
      </c>
      <c r="AW16" s="74">
        <f>IF($B$2="Tonnes",AppQt.Data!AS64,(AppQt.Data!AS64*ozton*AppQt.Data!AS$7)/1000000)</f>
        <v>611.51839772580115</v>
      </c>
      <c r="AX16" s="74">
        <f>IF($B$2="Tonnes",AppQt.Data!AT64,(AppQt.Data!AT64*ozton*AppQt.Data!AT$7)/1000000)</f>
        <v>616.76949165337669</v>
      </c>
      <c r="AY16" s="74">
        <f>IF($B$2="Tonnes",AppQt.Data!AU64,(AppQt.Data!AU64*ozton*AppQt.Data!AU$7)/1000000)</f>
        <v>675.06715853237608</v>
      </c>
      <c r="AZ16" s="74">
        <f>IF($B$2="Tonnes",AppQt.Data!AV64,(AppQt.Data!AV64*ozton*AppQt.Data!AV$7)/1000000)</f>
        <v>716.08482055812806</v>
      </c>
      <c r="BA16" s="74">
        <f>IF($B$2="Tonnes",AppQt.Data!AW64,(AppQt.Data!AW64*ozton*AppQt.Data!AW$7)/1000000)</f>
        <v>617.85927705944425</v>
      </c>
      <c r="BB16" s="74">
        <f>IF($B$2="Tonnes",AppQt.Data!AX64,(AppQt.Data!AX64*ozton*AppQt.Data!AX$7)/1000000)</f>
        <v>635.64935766877886</v>
      </c>
      <c r="BC16" s="74">
        <f>IF($B$2="Tonnes",AppQt.Data!AY64,(AppQt.Data!AY64*ozton*AppQt.Data!AY$7)/1000000)</f>
        <v>563.04174805837567</v>
      </c>
      <c r="BD16" s="74">
        <f>IF($B$2="Tonnes",AppQt.Data!AZ64,(AppQt.Data!AZ64*ozton*AppQt.Data!AZ$7)/1000000)</f>
        <v>647.13480278766269</v>
      </c>
      <c r="BE16" s="74">
        <f>IF($B$2="Tonnes",AppQt.Data!BA64,(AppQt.Data!BA64*ozton*AppQt.Data!BA$7)/1000000)</f>
        <v>403.29827758286376</v>
      </c>
      <c r="BF16" s="74">
        <f>IF($B$2="Tonnes",AppQt.Data!BB64,(AppQt.Data!BB64*ozton*AppQt.Data!BB$7)/1000000)</f>
        <v>264.36467344612805</v>
      </c>
      <c r="BG16" s="74">
        <f>IF($B$2="Tonnes",AppQt.Data!BC64,(AppQt.Data!BC64*ozton*AppQt.Data!BC$7)/1000000)</f>
        <v>391.85730370066955</v>
      </c>
      <c r="BH16" s="74">
        <f>IF($B$2="Tonnes",AppQt.Data!BD64,(AppQt.Data!BD64*ozton*AppQt.Data!BD$7)/1000000)</f>
        <v>569.61647528901403</v>
      </c>
      <c r="BI16" s="74">
        <f>IF($B$2="Tonnes",AppQt.Data!BE64,(AppQt.Data!BE64*ozton*AppQt.Data!BE$7)/1000000)</f>
        <v>594.44151739568088</v>
      </c>
      <c r="BJ16" s="74">
        <f>IF($B$2="Tonnes",AppQt.Data!BF64,(AppQt.Data!BF64*ozton*AppQt.Data!BF$7)/1000000)</f>
        <v>500.11646653104452</v>
      </c>
      <c r="BK16" s="74">
        <f>IF($B$2="Tonnes",AppQt.Data!BG64,(AppQt.Data!BG64*ozton*AppQt.Data!BG$7)/1000000)</f>
        <v>567.12344713164248</v>
      </c>
      <c r="BL16" s="55" t="str">
        <f t="shared" si="6"/>
        <v>▲</v>
      </c>
      <c r="BM16" s="57">
        <f t="shared" si="7"/>
        <v>44.727032462014435</v>
      </c>
    </row>
    <row r="17" spans="1:65" ht="12.75" customHeight="1" x14ac:dyDescent="0.2">
      <c r="A17" s="40"/>
      <c r="B17" s="53" t="s">
        <v>254</v>
      </c>
      <c r="C17" s="74">
        <f>IF($B$2="Tonnes",AppAn.Data!L40,(AppAn.Data!L42*ozton*AppAn.Data!L$6)/1000000)</f>
        <v>1204.2688776796736</v>
      </c>
      <c r="D17" s="74">
        <f>IF($B$2="Tonnes",AppAn.Data!M40,(AppAn.Data!M42*ozton*AppAn.Data!M$6)/1000000)</f>
        <v>1501.9154240504074</v>
      </c>
      <c r="E17" s="74">
        <f>IF($B$2="Tonnes",AppAn.Data!N40,(AppAn.Data!N42*ozton*AppAn.Data!N$6)/1000000)</f>
        <v>1322.2474309024196</v>
      </c>
      <c r="F17" s="74">
        <f>IF($B$2="Tonnes",AppAn.Data!O40,(AppAn.Data!O42*ozton*AppAn.Data!O$6)/1000000)</f>
        <v>1729.5896717230198</v>
      </c>
      <c r="G17" s="74">
        <f>IF($B$2="Tonnes",AppAn.Data!P40,(AppAn.Data!P42*ozton*AppAn.Data!P$6)/1000000)</f>
        <v>1066.5002864179742</v>
      </c>
      <c r="H17" s="74">
        <f>IF($B$2="Tonnes",AppAn.Data!Q40,(AppAn.Data!Q42*ozton*AppAn.Data!Q$6)/1000000)</f>
        <v>1091.4066671231558</v>
      </c>
      <c r="I17" s="74">
        <f>IF($B$2="Tonnes",AppAn.Data!R40,(AppAn.Data!R42*ozton*AppAn.Data!R$6)/1000000)</f>
        <v>1073.1037320693599</v>
      </c>
      <c r="J17" s="74">
        <f>IF($B$2="Tonnes",AppAn.Data!S40,(AppAn.Data!S42*ozton*AppAn.Data!S$6)/1000000)</f>
        <v>1043.8975982313896</v>
      </c>
      <c r="K17" s="74">
        <f>IF($B$2="Tonnes",AppAn.Data!T40,(AppAn.Data!T42*ozton*AppAn.Data!T$6)/1000000)</f>
        <v>1090.2896796781149</v>
      </c>
      <c r="L17" s="74">
        <f>IF($B$2="Tonnes",AppAn.Data!U40,(AppAn.Data!U42*ozton*AppAn.Data!U$6)/1000000)</f>
        <v>866.65898744352842</v>
      </c>
      <c r="M17" s="74">
        <f>IF($B$2="Tonnes",AppAn.Data!V40,(AppAn.Data!V42*ozton*AppAn.Data!V$6)/1000000)</f>
        <v>899.56606164915445</v>
      </c>
      <c r="N17" s="55" t="str">
        <f t="shared" si="4"/>
        <v>▲</v>
      </c>
      <c r="O17" s="57">
        <f t="shared" si="5"/>
        <v>3.7970037445403282</v>
      </c>
      <c r="P17" s="40"/>
      <c r="Q17" s="74">
        <f>IF($B$2="Tonnes",AppQt.Data!M65,(AppQt.Data!M65*ozton*AppQt.Data!M$7)/1000000)</f>
        <v>252.01653294344845</v>
      </c>
      <c r="R17" s="74">
        <f>IF($B$2="Tonnes",AppQt.Data!N65,(AppQt.Data!N65*ozton*AppQt.Data!N$7)/1000000)</f>
        <v>306.14991899575625</v>
      </c>
      <c r="S17" s="74">
        <f>IF($B$2="Tonnes",AppQt.Data!O65,(AppQt.Data!O65*ozton*AppQt.Data!O$7)/1000000)</f>
        <v>317.78881764284239</v>
      </c>
      <c r="T17" s="74">
        <f>IF($B$2="Tonnes",AppQt.Data!P65,(AppQt.Data!P65*ozton*AppQt.Data!P$7)/1000000)</f>
        <v>328.31360809762651</v>
      </c>
      <c r="U17" s="74">
        <f>IF($B$2="Tonnes",AppQt.Data!Q65,(AppQt.Data!Q65*ozton*AppQt.Data!Q$7)/1000000)</f>
        <v>396.34338481564464</v>
      </c>
      <c r="V17" s="74">
        <f>IF($B$2="Tonnes",AppQt.Data!R65,(AppQt.Data!R65*ozton*AppQt.Data!R$7)/1000000)</f>
        <v>333.63112427512789</v>
      </c>
      <c r="W17" s="74">
        <f>IF($B$2="Tonnes",AppQt.Data!S65,(AppQt.Data!S65*ozton*AppQt.Data!S$7)/1000000)</f>
        <v>418.59339758408305</v>
      </c>
      <c r="X17" s="74">
        <f>IF($B$2="Tonnes",AppQt.Data!T65,(AppQt.Data!T65*ozton*AppQt.Data!T$7)/1000000)</f>
        <v>353.34751737555189</v>
      </c>
      <c r="Y17" s="74">
        <f>IF($B$2="Tonnes",AppQt.Data!U65,(AppQt.Data!U65*ozton*AppQt.Data!U$7)/1000000)</f>
        <v>346.86213517228214</v>
      </c>
      <c r="Z17" s="74">
        <f>IF($B$2="Tonnes",AppQt.Data!V65,(AppQt.Data!V65*ozton*AppQt.Data!V$7)/1000000)</f>
        <v>296.14461942448997</v>
      </c>
      <c r="AA17" s="74">
        <f>IF($B$2="Tonnes",AppQt.Data!W65,(AppQt.Data!W65*ozton*AppQt.Data!W$7)/1000000)</f>
        <v>303.55254758892062</v>
      </c>
      <c r="AB17" s="74">
        <f>IF($B$2="Tonnes",AppQt.Data!X65,(AppQt.Data!X65*ozton*AppQt.Data!X$7)/1000000)</f>
        <v>375.68812871672691</v>
      </c>
      <c r="AC17" s="74">
        <f>IF($B$2="Tonnes",AppQt.Data!Y65,(AppQt.Data!Y65*ozton*AppQt.Data!Y$7)/1000000)</f>
        <v>443.14194521291881</v>
      </c>
      <c r="AD17" s="74">
        <f>IF($B$2="Tonnes",AppQt.Data!Z65,(AppQt.Data!Z65*ozton*AppQt.Data!Z$7)/1000000)</f>
        <v>599.36883147113451</v>
      </c>
      <c r="AE17" s="74">
        <f>IF($B$2="Tonnes",AppQt.Data!AA65,(AppQt.Data!AA65*ozton*AppQt.Data!AA$7)/1000000)</f>
        <v>326.96688836082114</v>
      </c>
      <c r="AF17" s="74">
        <f>IF($B$2="Tonnes",AppQt.Data!AB65,(AppQt.Data!AB65*ozton*AppQt.Data!AB$7)/1000000)</f>
        <v>360.11200667814541</v>
      </c>
      <c r="AG17" s="74">
        <f>IF($B$2="Tonnes",AppQt.Data!AC65,(AppQt.Data!AC65*ozton*AppQt.Data!AC$7)/1000000)</f>
        <v>293.17918864240937</v>
      </c>
      <c r="AH17" s="74">
        <f>IF($B$2="Tonnes",AppQt.Data!AD65,(AppQt.Data!AD65*ozton*AppQt.Data!AD$7)/1000000)</f>
        <v>248.72087002091629</v>
      </c>
      <c r="AI17" s="74">
        <f>IF($B$2="Tonnes",AppQt.Data!AE65,(AppQt.Data!AE65*ozton*AppQt.Data!AE$7)/1000000)</f>
        <v>240.86876946219257</v>
      </c>
      <c r="AJ17" s="74">
        <f>IF($B$2="Tonnes",AppQt.Data!AF65,(AppQt.Data!AF65*ozton*AppQt.Data!AF$7)/1000000)</f>
        <v>283.73145829245601</v>
      </c>
      <c r="AK17" s="74">
        <f>IF($B$2="Tonnes",AppQt.Data!AG65,(AppQt.Data!AG65*ozton*AppQt.Data!AG$7)/1000000)</f>
        <v>266.84177186729397</v>
      </c>
      <c r="AL17" s="74">
        <f>IF($B$2="Tonnes",AppQt.Data!AH65,(AppQt.Data!AH65*ozton*AppQt.Data!AH$7)/1000000)</f>
        <v>218.59782821866102</v>
      </c>
      <c r="AM17" s="74">
        <f>IF($B$2="Tonnes",AppQt.Data!AI65,(AppQt.Data!AI65*ozton*AppQt.Data!AI$7)/1000000)</f>
        <v>305.28158789020318</v>
      </c>
      <c r="AN17" s="74">
        <f>IF($B$2="Tonnes",AppQt.Data!AJ65,(AppQt.Data!AJ65*ozton*AppQt.Data!AJ$7)/1000000)</f>
        <v>300.68547914699752</v>
      </c>
      <c r="AO17" s="74">
        <f>IF($B$2="Tonnes",AppQt.Data!AK65,(AppQt.Data!AK65*ozton*AppQt.Data!AK$7)/1000000)</f>
        <v>272.37878561732435</v>
      </c>
      <c r="AP17" s="74">
        <f>IF($B$2="Tonnes",AppQt.Data!AL65,(AppQt.Data!AL65*ozton*AppQt.Data!AL$7)/1000000)</f>
        <v>221.10745287302092</v>
      </c>
      <c r="AQ17" s="74">
        <f>IF($B$2="Tonnes",AppQt.Data!AM65,(AppQt.Data!AM65*ozton*AppQt.Data!AM$7)/1000000)</f>
        <v>199.92941296032501</v>
      </c>
      <c r="AR17" s="74">
        <f>IF($B$2="Tonnes",AppQt.Data!AN65,(AppQt.Data!AN65*ozton*AppQt.Data!AN$7)/1000000)</f>
        <v>379.68808061868964</v>
      </c>
      <c r="AS17" s="74">
        <f>IF($B$2="Tonnes",AppQt.Data!AO65,(AppQt.Data!AO65*ozton*AppQt.Data!AO$7)/1000000)</f>
        <v>304.01286676740705</v>
      </c>
      <c r="AT17" s="74">
        <f>IF($B$2="Tonnes",AppQt.Data!AP65,(AppQt.Data!AP65*ozton*AppQt.Data!AP$7)/1000000)</f>
        <v>248.33083044758018</v>
      </c>
      <c r="AU17" s="74">
        <f>IF($B$2="Tonnes",AppQt.Data!AQ65,(AppQt.Data!AQ65*ozton*AppQt.Data!AQ$7)/1000000)</f>
        <v>232.88689953282611</v>
      </c>
      <c r="AV17" s="74">
        <f>IF($B$2="Tonnes",AppQt.Data!AR65,(AppQt.Data!AR65*ozton*AppQt.Data!AR$7)/1000000)</f>
        <v>258.66700148357609</v>
      </c>
      <c r="AW17" s="74">
        <f>IF($B$2="Tonnes",AppQt.Data!AS65,(AppQt.Data!AS65*ozton*AppQt.Data!AS$7)/1000000)</f>
        <v>261.21439589570775</v>
      </c>
      <c r="AX17" s="74">
        <f>IF($B$2="Tonnes",AppQt.Data!AT65,(AppQt.Data!AT65*ozton*AppQt.Data!AT$7)/1000000)</f>
        <v>247.95546576425161</v>
      </c>
      <c r="AY17" s="74">
        <f>IF($B$2="Tonnes",AppQt.Data!AU65,(AppQt.Data!AU65*ozton*AppQt.Data!AU$7)/1000000)</f>
        <v>297.37026707534142</v>
      </c>
      <c r="AZ17" s="74">
        <f>IF($B$2="Tonnes",AppQt.Data!AV65,(AppQt.Data!AV65*ozton*AppQt.Data!AV$7)/1000000)</f>
        <v>283.74955094281421</v>
      </c>
      <c r="BA17" s="74">
        <f>IF($B$2="Tonnes",AppQt.Data!AW65,(AppQt.Data!AW65*ozton*AppQt.Data!AW$7)/1000000)</f>
        <v>257.30560829770246</v>
      </c>
      <c r="BB17" s="74">
        <f>IF($B$2="Tonnes",AppQt.Data!AX65,(AppQt.Data!AX65*ozton*AppQt.Data!AX$7)/1000000)</f>
        <v>219.05307201516416</v>
      </c>
      <c r="BC17" s="74">
        <f>IF($B$2="Tonnes",AppQt.Data!AY65,(AppQt.Data!AY65*ozton*AppQt.Data!AY$7)/1000000)</f>
        <v>149.27031341394962</v>
      </c>
      <c r="BD17" s="74">
        <f>IF($B$2="Tonnes",AppQt.Data!AZ65,(AppQt.Data!AZ65*ozton*AppQt.Data!AZ$7)/1000000)</f>
        <v>241.0299937167122</v>
      </c>
      <c r="BE17" s="74">
        <f>IF($B$2="Tonnes",AppQt.Data!BA65,(AppQt.Data!BA65*ozton*AppQt.Data!BA$7)/1000000)</f>
        <v>252.61653051863343</v>
      </c>
      <c r="BF17" s="74">
        <f>IF($B$2="Tonnes",AppQt.Data!BB65,(AppQt.Data!BB65*ozton*AppQt.Data!BB$7)/1000000)</f>
        <v>156.72364743788003</v>
      </c>
      <c r="BG17" s="74">
        <f>IF($B$2="Tonnes",AppQt.Data!BC65,(AppQt.Data!BC65*ozton*AppQt.Data!BC$7)/1000000)</f>
        <v>221.01485223986575</v>
      </c>
      <c r="BH17" s="74">
        <f>IF($B$2="Tonnes",AppQt.Data!BD65,(AppQt.Data!BD65*ozton*AppQt.Data!BD$7)/1000000)</f>
        <v>269.21103145277527</v>
      </c>
      <c r="BI17" s="74">
        <f>IF($B$2="Tonnes",AppQt.Data!BE65,(AppQt.Data!BE65*ozton*AppQt.Data!BE$7)/1000000)</f>
        <v>351.89088274437574</v>
      </c>
      <c r="BJ17" s="74">
        <f>IF($B$2="Tonnes",AppQt.Data!BF65,(AppQt.Data!BF65*ozton*AppQt.Data!BF$7)/1000000)</f>
        <v>243.11732748544574</v>
      </c>
      <c r="BK17" s="74">
        <f>IF($B$2="Tonnes",AppQt.Data!BG65,(AppQt.Data!BG65*ozton*AppQt.Data!BG$7)/1000000)</f>
        <v>261.69871754205133</v>
      </c>
      <c r="BL17" s="55" t="str">
        <f t="shared" si="6"/>
        <v>▲</v>
      </c>
      <c r="BM17" s="57">
        <f t="shared" si="7"/>
        <v>18.407751736988097</v>
      </c>
    </row>
    <row r="18" spans="1:65" ht="12.75" customHeight="1" x14ac:dyDescent="0.2">
      <c r="A18" s="40"/>
      <c r="B18" s="53" t="s">
        <v>255</v>
      </c>
      <c r="C18" s="74">
        <f>IF($B$2="Tonnes",AppAn.Data!L41,(AppAn.Data!L43*ozton*AppAn.Data!L$6)/1000000)</f>
        <v>392.21179334999999</v>
      </c>
      <c r="D18" s="74">
        <f>IF($B$2="Tonnes",AppAn.Data!M41,(AppAn.Data!M43*ozton*AppAn.Data!M$6)/1000000)</f>
        <v>267.10657949</v>
      </c>
      <c r="E18" s="74">
        <f>IF($B$2="Tonnes",AppAn.Data!N41,(AppAn.Data!N43*ozton*AppAn.Data!N$6)/1000000)</f>
        <v>270.09554818000004</v>
      </c>
      <c r="F18" s="74">
        <f>IF($B$2="Tonnes",AppAn.Data!O41,(AppAn.Data!O43*ozton*AppAn.Data!O$6)/1000000)</f>
        <v>-936.3599999999999</v>
      </c>
      <c r="G18" s="74">
        <f>IF($B$2="Tonnes",AppAn.Data!P41,(AppAn.Data!P43*ozton*AppAn.Data!P$6)/1000000)</f>
        <v>-134.32999999999998</v>
      </c>
      <c r="H18" s="74">
        <f>IF($B$2="Tonnes",AppAn.Data!Q41,(AppAn.Data!Q43*ozton*AppAn.Data!Q$6)/1000000)</f>
        <v>-112.57</v>
      </c>
      <c r="I18" s="74">
        <f>IF($B$2="Tonnes",AppAn.Data!R41,(AppAn.Data!R43*ozton*AppAn.Data!R$6)/1000000)</f>
        <v>581.96</v>
      </c>
      <c r="J18" s="74">
        <f>IF($B$2="Tonnes",AppAn.Data!S41,(AppAn.Data!S43*ozton*AppAn.Data!S$6)/1000000)</f>
        <v>265.73</v>
      </c>
      <c r="K18" s="74">
        <f>IF($B$2="Tonnes",AppAn.Data!T41,(AppAn.Data!T43*ozton*AppAn.Data!T$6)/1000000)</f>
        <v>83.029999999999987</v>
      </c>
      <c r="L18" s="74">
        <f>IF($B$2="Tonnes",AppAn.Data!U41,(AppAn.Data!U43*ozton*AppAn.Data!U$6)/1000000)</f>
        <v>408.21999999999997</v>
      </c>
      <c r="M18" s="74">
        <f>IF($B$2="Tonnes",AppAn.Data!V41,(AppAn.Data!V43*ozton*AppAn.Data!V$6)/1000000)</f>
        <v>873.91000000000008</v>
      </c>
      <c r="N18" s="55" t="str">
        <f t="shared" si="4"/>
        <v>▲</v>
      </c>
      <c r="O18" s="57">
        <f t="shared" si="5"/>
        <v>114.07819313115479</v>
      </c>
      <c r="P18" s="40"/>
      <c r="Q18" s="74">
        <f>IF($B$2="Tonnes",AppQt.Data!M66,(AppQt.Data!M66*ozton*AppQt.Data!M$7)/1000000)</f>
        <v>17.842716039999999</v>
      </c>
      <c r="R18" s="74">
        <f>IF($B$2="Tonnes",AppQt.Data!N66,(AppQt.Data!N66*ozton*AppQt.Data!N$7)/1000000)</f>
        <v>305.14401099999998</v>
      </c>
      <c r="S18" s="74">
        <f>IF($B$2="Tonnes",AppQt.Data!O66,(AppQt.Data!O66*ozton*AppQt.Data!O$7)/1000000)</f>
        <v>45.128834660000003</v>
      </c>
      <c r="T18" s="74">
        <f>IF($B$2="Tonnes",AppQt.Data!P66,(AppQt.Data!P66*ozton*AppQt.Data!P$7)/1000000)</f>
        <v>24.09623165</v>
      </c>
      <c r="U18" s="74">
        <f>IF($B$2="Tonnes",AppQt.Data!Q66,(AppQt.Data!Q66*ozton*AppQt.Data!Q$7)/1000000)</f>
        <v>-56.345074459999999</v>
      </c>
      <c r="V18" s="74">
        <f>IF($B$2="Tonnes",AppQt.Data!R66,(AppQt.Data!R66*ozton*AppQt.Data!R$7)/1000000)</f>
        <v>55.22650325</v>
      </c>
      <c r="W18" s="74">
        <f>IF($B$2="Tonnes",AppQt.Data!S66,(AppQt.Data!S66*ozton*AppQt.Data!S$7)/1000000)</f>
        <v>131.35829039999999</v>
      </c>
      <c r="X18" s="74">
        <f>IF($B$2="Tonnes",AppQt.Data!T66,(AppQt.Data!T66*ozton*AppQt.Data!T$7)/1000000)</f>
        <v>136.86686030000001</v>
      </c>
      <c r="Y18" s="74">
        <f>IF($B$2="Tonnes",AppQt.Data!U66,(AppQt.Data!U66*ozton*AppQt.Data!U$7)/1000000)</f>
        <v>33.55821881</v>
      </c>
      <c r="Z18" s="74">
        <f>IF($B$2="Tonnes",AppQt.Data!V66,(AppQt.Data!V66*ozton*AppQt.Data!V$7)/1000000)</f>
        <v>13.448037380000001</v>
      </c>
      <c r="AA18" s="74">
        <f>IF($B$2="Tonnes",AppQt.Data!W66,(AppQt.Data!W66*ozton*AppQt.Data!W$7)/1000000)</f>
        <v>140.75700520000001</v>
      </c>
      <c r="AB18" s="74">
        <f>IF($B$2="Tonnes",AppQt.Data!X66,(AppQt.Data!X66*ozton*AppQt.Data!X$7)/1000000)</f>
        <v>82.332286789999998</v>
      </c>
      <c r="AC18" s="74">
        <f>IF($B$2="Tonnes",AppQt.Data!Y66,(AppQt.Data!Y66*ozton*AppQt.Data!Y$7)/1000000)</f>
        <v>-180.78</v>
      </c>
      <c r="AD18" s="74">
        <f>IF($B$2="Tonnes",AppQt.Data!Z66,(AppQt.Data!Z66*ozton*AppQt.Data!Z$7)/1000000)</f>
        <v>-428.27</v>
      </c>
      <c r="AE18" s="74">
        <f>IF($B$2="Tonnes",AppQt.Data!AA66,(AppQt.Data!AA66*ozton*AppQt.Data!AA$7)/1000000)</f>
        <v>-128.54</v>
      </c>
      <c r="AF18" s="74">
        <f>IF($B$2="Tonnes",AppQt.Data!AB66,(AppQt.Data!AB66*ozton*AppQt.Data!AB$7)/1000000)</f>
        <v>-198.77</v>
      </c>
      <c r="AG18" s="74">
        <f>IF($B$2="Tonnes",AppQt.Data!AC66,(AppQt.Data!AC66*ozton*AppQt.Data!AC$7)/1000000)</f>
        <v>-6.68</v>
      </c>
      <c r="AH18" s="74">
        <f>IF($B$2="Tonnes",AppQt.Data!AD66,(AppQt.Data!AD66*ozton*AppQt.Data!AD$7)/1000000)</f>
        <v>-9.82</v>
      </c>
      <c r="AI18" s="74">
        <f>IF($B$2="Tonnes",AppQt.Data!AE66,(AppQt.Data!AE66*ozton*AppQt.Data!AE$7)/1000000)</f>
        <v>-38.17</v>
      </c>
      <c r="AJ18" s="74">
        <f>IF($B$2="Tonnes",AppQt.Data!AF66,(AppQt.Data!AF66*ozton*AppQt.Data!AF$7)/1000000)</f>
        <v>-79.66</v>
      </c>
      <c r="AK18" s="74">
        <f>IF($B$2="Tonnes",AppQt.Data!AG66,(AppQt.Data!AG66*ozton*AppQt.Data!AG$7)/1000000)</f>
        <v>33.75</v>
      </c>
      <c r="AL18" s="74">
        <f>IF($B$2="Tonnes",AppQt.Data!AH66,(AppQt.Data!AH66*ozton*AppQt.Data!AH$7)/1000000)</f>
        <v>-22.74</v>
      </c>
      <c r="AM18" s="74">
        <f>IF($B$2="Tonnes",AppQt.Data!AI66,(AppQt.Data!AI66*ozton*AppQt.Data!AI$7)/1000000)</f>
        <v>-60.73</v>
      </c>
      <c r="AN18" s="74">
        <f>IF($B$2="Tonnes",AppQt.Data!AJ66,(AppQt.Data!AJ66*ozton*AppQt.Data!AJ$7)/1000000)</f>
        <v>-62.85</v>
      </c>
      <c r="AO18" s="74">
        <f>IF($B$2="Tonnes",AppQt.Data!AK66,(AppQt.Data!AK66*ozton*AppQt.Data!AK$7)/1000000)</f>
        <v>364.21</v>
      </c>
      <c r="AP18" s="74">
        <f>IF($B$2="Tonnes",AppQt.Data!AL66,(AppQt.Data!AL66*ozton*AppQt.Data!AL$7)/1000000)</f>
        <v>240.94</v>
      </c>
      <c r="AQ18" s="74">
        <f>IF($B$2="Tonnes",AppQt.Data!AM66,(AppQt.Data!AM66*ozton*AppQt.Data!AM$7)/1000000)</f>
        <v>146.08000000000001</v>
      </c>
      <c r="AR18" s="74">
        <f>IF($B$2="Tonnes",AppQt.Data!AN66,(AppQt.Data!AN66*ozton*AppQt.Data!AN$7)/1000000)</f>
        <v>-169.27</v>
      </c>
      <c r="AS18" s="74">
        <f>IF($B$2="Tonnes",AppQt.Data!AO66,(AppQt.Data!AO66*ozton*AppQt.Data!AO$7)/1000000)</f>
        <v>106.66</v>
      </c>
      <c r="AT18" s="74">
        <f>IF($B$2="Tonnes",AppQt.Data!AP66,(AppQt.Data!AP66*ozton*AppQt.Data!AP$7)/1000000)</f>
        <v>57.83</v>
      </c>
      <c r="AU18" s="74">
        <f>IF($B$2="Tonnes",AppQt.Data!AQ66,(AppQt.Data!AQ66*ozton*AppQt.Data!AQ$7)/1000000)</f>
        <v>32.380000000000003</v>
      </c>
      <c r="AV18" s="74">
        <f>IF($B$2="Tonnes",AppQt.Data!AR66,(AppQt.Data!AR66*ozton*AppQt.Data!AR$7)/1000000)</f>
        <v>68.86</v>
      </c>
      <c r="AW18" s="74">
        <f>IF($B$2="Tonnes",AppQt.Data!AS66,(AppQt.Data!AS66*ozton*AppQt.Data!AS$7)/1000000)</f>
        <v>26.66</v>
      </c>
      <c r="AX18" s="74">
        <f>IF($B$2="Tonnes",AppQt.Data!AT66,(AppQt.Data!AT66*ozton*AppQt.Data!AT$7)/1000000)</f>
        <v>38.409999999999997</v>
      </c>
      <c r="AY18" s="74">
        <f>IF($B$2="Tonnes",AppQt.Data!AU66,(AppQt.Data!AU66*ozton*AppQt.Data!AU$7)/1000000)</f>
        <v>-99.11</v>
      </c>
      <c r="AZ18" s="74">
        <f>IF($B$2="Tonnes",AppQt.Data!AV66,(AppQt.Data!AV66*ozton*AppQt.Data!AV$7)/1000000)</f>
        <v>117.07</v>
      </c>
      <c r="BA18" s="74">
        <f>IF($B$2="Tonnes",AppQt.Data!AW66,(AppQt.Data!AW66*ozton*AppQt.Data!AW$7)/1000000)</f>
        <v>44.75</v>
      </c>
      <c r="BB18" s="74">
        <f>IF($B$2="Tonnes",AppQt.Data!AX66,(AppQt.Data!AX66*ozton*AppQt.Data!AX$7)/1000000)</f>
        <v>74.81</v>
      </c>
      <c r="BC18" s="74">
        <f>IF($B$2="Tonnes",AppQt.Data!AY66,(AppQt.Data!AY66*ozton*AppQt.Data!AY$7)/1000000)</f>
        <v>271.20999999999998</v>
      </c>
      <c r="BD18" s="74">
        <f>IF($B$2="Tonnes",AppQt.Data!AZ66,(AppQt.Data!AZ66*ozton*AppQt.Data!AZ$7)/1000000)</f>
        <v>17.45</v>
      </c>
      <c r="BE18" s="74">
        <f>IF($B$2="Tonnes",AppQt.Data!BA66,(AppQt.Data!BA66*ozton*AppQt.Data!BA$7)/1000000)</f>
        <v>303.72000000000003</v>
      </c>
      <c r="BF18" s="74">
        <f>IF($B$2="Tonnes",AppQt.Data!BB66,(AppQt.Data!BB66*ozton*AppQt.Data!BB$7)/1000000)</f>
        <v>427.56</v>
      </c>
      <c r="BG18" s="74">
        <f>IF($B$2="Tonnes",AppQt.Data!BC66,(AppQt.Data!BC66*ozton*AppQt.Data!BC$7)/1000000)</f>
        <v>273.94</v>
      </c>
      <c r="BH18" s="74">
        <f>IF($B$2="Tonnes",AppQt.Data!BD66,(AppQt.Data!BD66*ozton*AppQt.Data!BD$7)/1000000)</f>
        <v>-131.31</v>
      </c>
      <c r="BI18" s="74">
        <f>IF($B$2="Tonnes",AppQt.Data!BE66,(AppQt.Data!BE66*ozton*AppQt.Data!BE$7)/1000000)</f>
        <v>-170.02</v>
      </c>
      <c r="BJ18" s="74">
        <f>IF($B$2="Tonnes",AppQt.Data!BF66,(AppQt.Data!BF66*ozton*AppQt.Data!BF$7)/1000000)</f>
        <v>40.68</v>
      </c>
      <c r="BK18" s="74">
        <f>IF($B$2="Tonnes",AppQt.Data!BG66,(AppQt.Data!BG66*ozton*AppQt.Data!BG$7)/1000000)</f>
        <v>-26.66</v>
      </c>
      <c r="BL18" s="55" t="str">
        <f t="shared" si="6"/>
        <v>▲</v>
      </c>
      <c r="BM18" s="57" t="str">
        <f t="shared" si="7"/>
        <v>-</v>
      </c>
    </row>
    <row r="19" spans="1:65" ht="12.75" customHeight="1" x14ac:dyDescent="0.2">
      <c r="A19" s="40"/>
      <c r="B19" s="53" t="s">
        <v>256</v>
      </c>
      <c r="C19" s="74">
        <f>IF($B$2="Tonnes",AppAn.Data!L42,(AppAn.Data!L44*ozton*AppAn.Data!L$6)/1000000)</f>
        <v>79.150502504475867</v>
      </c>
      <c r="D19" s="74">
        <f>IF($B$2="Tonnes",AppAn.Data!M42,(AppAn.Data!M44*ozton*AppAn.Data!M$6)/1000000)</f>
        <v>480.78649740721318</v>
      </c>
      <c r="E19" s="74">
        <f>IF($B$2="Tonnes",AppAn.Data!N42,(AppAn.Data!N44*ozton*AppAn.Data!N$6)/1000000)</f>
        <v>569.18328835170644</v>
      </c>
      <c r="F19" s="74">
        <f>IF($B$2="Tonnes",AppAn.Data!O42,(AppAn.Data!O44*ozton*AppAn.Data!O$6)/1000000)</f>
        <v>629.45035188500765</v>
      </c>
      <c r="G19" s="74">
        <f>IF($B$2="Tonnes",AppAn.Data!P42,(AppAn.Data!P44*ozton*AppAn.Data!P$6)/1000000)</f>
        <v>601.13204687360803</v>
      </c>
      <c r="H19" s="74">
        <f>IF($B$2="Tonnes",AppAn.Data!Q42,(AppAn.Data!Q44*ozton*AppAn.Data!Q$6)/1000000)</f>
        <v>579.55029563183905</v>
      </c>
      <c r="I19" s="74">
        <f>IF($B$2="Tonnes",AppAn.Data!R42,(AppAn.Data!R44*ozton*AppAn.Data!R$6)/1000000)</f>
        <v>394.85982464640819</v>
      </c>
      <c r="J19" s="74">
        <f>IF($B$2="Tonnes",AppAn.Data!S42,(AppAn.Data!S44*ozton*AppAn.Data!S$6)/1000000)</f>
        <v>378.5560927022172</v>
      </c>
      <c r="K19" s="74">
        <f>IF($B$2="Tonnes",AppAn.Data!T42,(AppAn.Data!T44*ozton*AppAn.Data!T$6)/1000000)</f>
        <v>656.2262881272253</v>
      </c>
      <c r="L19" s="74">
        <f>IF($B$2="Tonnes",AppAn.Data!U42,(AppAn.Data!U44*ozton*AppAn.Data!U$6)/1000000)</f>
        <v>605.40528481783031</v>
      </c>
      <c r="M19" s="74">
        <f>IF($B$2="Tonnes",AppAn.Data!V42,(AppAn.Data!V44*ozton*AppAn.Data!V$6)/1000000)</f>
        <v>254.95297174224385</v>
      </c>
      <c r="N19" s="55" t="str">
        <f t="shared" si="4"/>
        <v>▼</v>
      </c>
      <c r="O19" s="57">
        <f t="shared" si="5"/>
        <v>-57.887223957920916</v>
      </c>
      <c r="P19" s="40"/>
      <c r="Q19" s="74">
        <f>IF($B$2="Tonnes",AppQt.Data!M67,(AppQt.Data!M67*ozton*AppQt.Data!M$7)/1000000)</f>
        <v>59.710230660943424</v>
      </c>
      <c r="R19" s="74">
        <f>IF($B$2="Tonnes",AppQt.Data!N67,(AppQt.Data!N67*ozton*AppQt.Data!N$7)/1000000)</f>
        <v>14.21425685564013</v>
      </c>
      <c r="S19" s="74">
        <f>IF($B$2="Tonnes",AppQt.Data!O67,(AppQt.Data!O67*ozton*AppQt.Data!O$7)/1000000)</f>
        <v>24.0358804834521</v>
      </c>
      <c r="T19" s="74">
        <f>IF($B$2="Tonnes",AppQt.Data!P67,(AppQt.Data!P67*ozton*AppQt.Data!P$7)/1000000)</f>
        <v>-18.809865495559784</v>
      </c>
      <c r="U19" s="74">
        <f>IF($B$2="Tonnes",AppQt.Data!Q67,(AppQt.Data!Q67*ozton*AppQt.Data!Q$7)/1000000)</f>
        <v>142.46376118248392</v>
      </c>
      <c r="V19" s="74">
        <f>IF($B$2="Tonnes",AppQt.Data!R67,(AppQt.Data!R67*ozton*AppQt.Data!R$7)/1000000)</f>
        <v>69.444805288669755</v>
      </c>
      <c r="W19" s="74">
        <f>IF($B$2="Tonnes",AppQt.Data!S67,(AppQt.Data!S67*ozton*AppQt.Data!S$7)/1000000)</f>
        <v>148.80803935164806</v>
      </c>
      <c r="X19" s="74">
        <f>IF($B$2="Tonnes",AppQt.Data!T67,(AppQt.Data!T67*ozton*AppQt.Data!T$7)/1000000)</f>
        <v>120.06989158441145</v>
      </c>
      <c r="Y19" s="74">
        <f>IF($B$2="Tonnes",AppQt.Data!U67,(AppQt.Data!U67*ozton*AppQt.Data!U$7)/1000000)</f>
        <v>122.47402309680066</v>
      </c>
      <c r="Z19" s="74">
        <f>IF($B$2="Tonnes",AppQt.Data!V67,(AppQt.Data!V67*ozton*AppQt.Data!V$7)/1000000)</f>
        <v>170.68999645132308</v>
      </c>
      <c r="AA19" s="74">
        <f>IF($B$2="Tonnes",AppQt.Data!W67,(AppQt.Data!W67*ozton*AppQt.Data!W$7)/1000000)</f>
        <v>117.75585547280566</v>
      </c>
      <c r="AB19" s="74">
        <f>IF($B$2="Tonnes",AppQt.Data!X67,(AppQt.Data!X67*ozton*AppQt.Data!X$7)/1000000)</f>
        <v>158.26341333077704</v>
      </c>
      <c r="AC19" s="74">
        <f>IF($B$2="Tonnes",AppQt.Data!Y67,(AppQt.Data!Y67*ozton*AppQt.Data!Y$7)/1000000)</f>
        <v>170.54748589253177</v>
      </c>
      <c r="AD19" s="74">
        <f>IF($B$2="Tonnes",AppQt.Data!Z67,(AppQt.Data!Z67*ozton*AppQt.Data!Z$7)/1000000)</f>
        <v>181.43536849609188</v>
      </c>
      <c r="AE19" s="74">
        <f>IF($B$2="Tonnes",AppQt.Data!AA67,(AppQt.Data!AA67*ozton*AppQt.Data!AA$7)/1000000)</f>
        <v>126.88124796199524</v>
      </c>
      <c r="AF19" s="74">
        <f>IF($B$2="Tonnes",AppQt.Data!AB67,(AppQt.Data!AB67*ozton*AppQt.Data!AB$7)/1000000)</f>
        <v>150.58624953438877</v>
      </c>
      <c r="AG19" s="74">
        <f>IF($B$2="Tonnes",AppQt.Data!AC67,(AppQt.Data!AC67*ozton*AppQt.Data!AC$7)/1000000)</f>
        <v>118.797971592075</v>
      </c>
      <c r="AH19" s="74">
        <f>IF($B$2="Tonnes",AppQt.Data!AD67,(AppQt.Data!AD67*ozton*AppQt.Data!AD$7)/1000000)</f>
        <v>169.59630471407823</v>
      </c>
      <c r="AI19" s="74">
        <f>IF($B$2="Tonnes",AppQt.Data!AE67,(AppQt.Data!AE67*ozton*AppQt.Data!AE$7)/1000000)</f>
        <v>176.981047104867</v>
      </c>
      <c r="AJ19" s="74">
        <f>IF($B$2="Tonnes",AppQt.Data!AF67,(AppQt.Data!AF67*ozton*AppQt.Data!AF$7)/1000000)</f>
        <v>135.75672346258781</v>
      </c>
      <c r="AK19" s="74">
        <f>IF($B$2="Tonnes",AppQt.Data!AG67,(AppQt.Data!AG67*ozton*AppQt.Data!AG$7)/1000000)</f>
        <v>103.06531538823977</v>
      </c>
      <c r="AL19" s="74">
        <f>IF($B$2="Tonnes",AppQt.Data!AH67,(AppQt.Data!AH67*ozton*AppQt.Data!AH$7)/1000000)</f>
        <v>141.35956601976693</v>
      </c>
      <c r="AM19" s="74">
        <f>IF($B$2="Tonnes",AppQt.Data!AI67,(AppQt.Data!AI67*ozton*AppQt.Data!AI$7)/1000000)</f>
        <v>172.40502549979351</v>
      </c>
      <c r="AN19" s="74">
        <f>IF($B$2="Tonnes",AppQt.Data!AJ67,(AppQt.Data!AJ67*ozton*AppQt.Data!AJ$7)/1000000)</f>
        <v>162.72038872403883</v>
      </c>
      <c r="AO19" s="74">
        <f>IF($B$2="Tonnes",AppQt.Data!AK67,(AppQt.Data!AK67*ozton*AppQt.Data!AK$7)/1000000)</f>
        <v>110.58790150734346</v>
      </c>
      <c r="AP19" s="74">
        <f>IF($B$2="Tonnes",AppQt.Data!AL67,(AppQt.Data!AL67*ozton*AppQt.Data!AL$7)/1000000)</f>
        <v>84.924372128282158</v>
      </c>
      <c r="AQ19" s="74">
        <f>IF($B$2="Tonnes",AppQt.Data!AM67,(AppQt.Data!AM67*ozton*AppQt.Data!AM$7)/1000000)</f>
        <v>88.950645787159829</v>
      </c>
      <c r="AR19" s="74">
        <f>IF($B$2="Tonnes",AppQt.Data!AN67,(AppQt.Data!AN67*ozton*AppQt.Data!AN$7)/1000000)</f>
        <v>110.39690522362274</v>
      </c>
      <c r="AS19" s="74">
        <f>IF($B$2="Tonnes",AppQt.Data!AO67,(AppQt.Data!AO67*ozton*AppQt.Data!AO$7)/1000000)</f>
        <v>92.042883620806009</v>
      </c>
      <c r="AT19" s="74">
        <f>IF($B$2="Tonnes",AppQt.Data!AP67,(AppQt.Data!AP67*ozton*AppQt.Data!AP$7)/1000000)</f>
        <v>96.26125553099844</v>
      </c>
      <c r="AU19" s="74">
        <f>IF($B$2="Tonnes",AppQt.Data!AQ67,(AppQt.Data!AQ67*ozton*AppQt.Data!AQ$7)/1000000)</f>
        <v>96.593428753139875</v>
      </c>
      <c r="AV19" s="74">
        <f>IF($B$2="Tonnes",AppQt.Data!AR67,(AppQt.Data!AR67*ozton*AppQt.Data!AR$7)/1000000)</f>
        <v>93.658524797272833</v>
      </c>
      <c r="AW19" s="74">
        <f>IF($B$2="Tonnes",AppQt.Data!AS67,(AppQt.Data!AS67*ozton*AppQt.Data!AS$7)/1000000)</f>
        <v>84.792101099811475</v>
      </c>
      <c r="AX19" s="74">
        <f>IF($B$2="Tonnes",AppQt.Data!AT67,(AppQt.Data!AT67*ozton*AppQt.Data!AT$7)/1000000)</f>
        <v>152.77419702921765</v>
      </c>
      <c r="AY19" s="74">
        <f>IF($B$2="Tonnes",AppQt.Data!AU67,(AppQt.Data!AU67*ozton*AppQt.Data!AU$7)/1000000)</f>
        <v>240.54430274271004</v>
      </c>
      <c r="AZ19" s="74">
        <f>IF($B$2="Tonnes",AppQt.Data!AV67,(AppQt.Data!AV67*ozton*AppQt.Data!AV$7)/1000000)</f>
        <v>178.11568725548616</v>
      </c>
      <c r="BA19" s="74">
        <f>IF($B$2="Tonnes",AppQt.Data!AW67,(AppQt.Data!AW67*ozton*AppQt.Data!AW$7)/1000000)</f>
        <v>146.23106735523854</v>
      </c>
      <c r="BB19" s="74">
        <f>IF($B$2="Tonnes",AppQt.Data!AX67,(AppQt.Data!AX67*ozton*AppQt.Data!AX$7)/1000000)</f>
        <v>227.80415013589851</v>
      </c>
      <c r="BC19" s="74">
        <f>IF($B$2="Tonnes",AppQt.Data!AY67,(AppQt.Data!AY67*ozton*AppQt.Data!AY$7)/1000000)</f>
        <v>113.45774419717108</v>
      </c>
      <c r="BD19" s="74">
        <f>IF($B$2="Tonnes",AppQt.Data!AZ67,(AppQt.Data!AZ67*ozton*AppQt.Data!AZ$7)/1000000)</f>
        <v>117.91232312952221</v>
      </c>
      <c r="BE19" s="74">
        <f>IF($B$2="Tonnes",AppQt.Data!BA67,(AppQt.Data!BA67*ozton*AppQt.Data!BA$7)/1000000)</f>
        <v>140.7671602655447</v>
      </c>
      <c r="BF19" s="74">
        <f>IF($B$2="Tonnes",AppQt.Data!BB67,(AppQt.Data!BB67*ozton*AppQt.Data!BB$7)/1000000)</f>
        <v>63.73692297459187</v>
      </c>
      <c r="BG19" s="74">
        <f>IF($B$2="Tonnes",AppQt.Data!BC67,(AppQt.Data!BC67*ozton*AppQt.Data!BC$7)/1000000)</f>
        <v>-10.589555013705773</v>
      </c>
      <c r="BH19" s="74">
        <f>IF($B$2="Tonnes",AppQt.Data!BD67,(AppQt.Data!BD67*ozton*AppQt.Data!BD$7)/1000000)</f>
        <v>61.038443515813029</v>
      </c>
      <c r="BI19" s="74">
        <f>IF($B$2="Tonnes",AppQt.Data!BE67,(AppQt.Data!BE67*ozton*AppQt.Data!BE$7)/1000000)</f>
        <v>133.43125710771506</v>
      </c>
      <c r="BJ19" s="74">
        <f>IF($B$2="Tonnes",AppQt.Data!BF67,(AppQt.Data!BF67*ozton*AppQt.Data!BF$7)/1000000)</f>
        <v>190.64429827506817</v>
      </c>
      <c r="BK19" s="74">
        <f>IF($B$2="Tonnes",AppQt.Data!BG67,(AppQt.Data!BG67*ozton*AppQt.Data!BG$7)/1000000)</f>
        <v>69.332043815799153</v>
      </c>
      <c r="BL19" s="55" t="str">
        <f t="shared" si="6"/>
        <v>▲</v>
      </c>
      <c r="BM19" s="57" t="str">
        <f t="shared" si="7"/>
        <v>-</v>
      </c>
    </row>
    <row r="20" spans="1:65" ht="12.75" customHeight="1" x14ac:dyDescent="0.2">
      <c r="A20" s="40"/>
      <c r="B20" s="53" t="s">
        <v>84</v>
      </c>
      <c r="C20" s="74">
        <f>IF($B$2="Tonnes",AppAn.Data!L43,(AppAn.Data!L45*ozton*AppAn.Data!L$6)/1000000)</f>
        <v>4181.2416808590733</v>
      </c>
      <c r="D20" s="74">
        <f>IF($B$2="Tonnes",AppAn.Data!M43,(AppAn.Data!M45*ozton*AppAn.Data!M$6)/1000000)</f>
        <v>4775.3145477675489</v>
      </c>
      <c r="E20" s="74">
        <f>IF($B$2="Tonnes",AppAn.Data!N43,(AppAn.Data!N45*ozton*AppAn.Data!N$6)/1000000)</f>
        <v>4684.6666028629306</v>
      </c>
      <c r="F20" s="74">
        <f>IF($B$2="Tonnes",AppAn.Data!O43,(AppAn.Data!O45*ozton*AppAn.Data!O$6)/1000000)</f>
        <v>4513.7438523662067</v>
      </c>
      <c r="G20" s="74">
        <f>IF($B$2="Tonnes",AppAn.Data!P43,(AppAn.Data!P45*ozton*AppAn.Data!P$6)/1000000)</f>
        <v>4426.0697856081752</v>
      </c>
      <c r="H20" s="74">
        <f>IF($B$2="Tonnes",AppAn.Data!Q43,(AppAn.Data!Q45*ozton*AppAn.Data!Q$6)/1000000)</f>
        <v>4369.3006454648776</v>
      </c>
      <c r="I20" s="74">
        <f>IF($B$2="Tonnes",AppAn.Data!R43,(AppAn.Data!R45*ozton*AppAn.Data!R$6)/1000000)</f>
        <v>4391.6892005137515</v>
      </c>
      <c r="J20" s="74">
        <f>IF($B$2="Tonnes",AppAn.Data!S43,(AppAn.Data!S45*ozton*AppAn.Data!S$6)/1000000)</f>
        <v>4278.2387601460714</v>
      </c>
      <c r="K20" s="74">
        <f>IF($B$2="Tonnes",AppAn.Data!T43,(AppAn.Data!T45*ozton*AppAn.Data!T$6)/1000000)</f>
        <v>4448.9858362750228</v>
      </c>
      <c r="L20" s="74">
        <f>IF($B$2="Tonnes",AppAn.Data!U43,(AppAn.Data!U45*ozton*AppAn.Data!U$6)/1000000)</f>
        <v>4343.9694578356193</v>
      </c>
      <c r="M20" s="74">
        <f>IF($B$2="Tonnes",AppAn.Data!V43,(AppAn.Data!V45*ozton*AppAn.Data!V$6)/1000000)</f>
        <v>3657.5657634100735</v>
      </c>
      <c r="N20" s="55" t="str">
        <f t="shared" si="4"/>
        <v>▼</v>
      </c>
      <c r="O20" s="57">
        <f t="shared" si="5"/>
        <v>-15.801301116135058</v>
      </c>
      <c r="P20" s="40"/>
      <c r="Q20" s="74">
        <f>IF($B$2="Tonnes",AppQt.Data!M68,(AppQt.Data!M68*ozton*AppQt.Data!M$7)/1000000)</f>
        <v>994.65955069345569</v>
      </c>
      <c r="R20" s="74">
        <f>IF($B$2="Tonnes",AppQt.Data!N68,(AppQt.Data!N68*ozton*AppQt.Data!N$7)/1000000)</f>
        <v>1163.8438784987511</v>
      </c>
      <c r="S20" s="74">
        <f>IF($B$2="Tonnes",AppQt.Data!O68,(AppQt.Data!O68*ozton*AppQt.Data!O$7)/1000000)</f>
        <v>1054.3270904127955</v>
      </c>
      <c r="T20" s="74">
        <f>IF($B$2="Tonnes",AppQt.Data!P68,(AppQt.Data!P68*ozton*AppQt.Data!P$7)/1000000)</f>
        <v>968.41116125407109</v>
      </c>
      <c r="U20" s="74">
        <f>IF($B$2="Tonnes",AppQt.Data!Q68,(AppQt.Data!Q68*ozton*AppQt.Data!Q$7)/1000000)</f>
        <v>1190.4916864537836</v>
      </c>
      <c r="V20" s="74">
        <f>IF($B$2="Tonnes",AppQt.Data!R68,(AppQt.Data!R68*ozton*AppQt.Data!R$7)/1000000)</f>
        <v>1099.9859195243184</v>
      </c>
      <c r="W20" s="74">
        <f>IF($B$2="Tonnes",AppQt.Data!S68,(AppQt.Data!S68*ozton*AppQt.Data!S$7)/1000000)</f>
        <v>1310.4097158997679</v>
      </c>
      <c r="X20" s="74">
        <f>IF($B$2="Tonnes",AppQt.Data!T68,(AppQt.Data!T68*ozton*AppQt.Data!T$7)/1000000)</f>
        <v>1174.4272258896797</v>
      </c>
      <c r="Y20" s="74">
        <f>IF($B$2="Tonnes",AppQt.Data!U68,(AppQt.Data!U68*ozton*AppQt.Data!U$7)/1000000)</f>
        <v>1156.6977387232819</v>
      </c>
      <c r="Z20" s="74">
        <f>IF($B$2="Tonnes",AppQt.Data!V68,(AppQt.Data!V68*ozton*AppQt.Data!V$7)/1000000)</f>
        <v>1069.4078587460967</v>
      </c>
      <c r="AA20" s="74">
        <f>IF($B$2="Tonnes",AppQt.Data!W68,(AppQt.Data!W68*ozton*AppQt.Data!W$7)/1000000)</f>
        <v>1203.9954401027937</v>
      </c>
      <c r="AB20" s="74">
        <f>IF($B$2="Tonnes",AppQt.Data!X68,(AppQt.Data!X68*ozton*AppQt.Data!X$7)/1000000)</f>
        <v>1254.5655652907585</v>
      </c>
      <c r="AC20" s="74">
        <f>IF($B$2="Tonnes",AppQt.Data!Y68,(AppQt.Data!Y68*ozton*AppQt.Data!Y$7)/1000000)</f>
        <v>1121.5073507375203</v>
      </c>
      <c r="AD20" s="74">
        <f>IF($B$2="Tonnes",AppQt.Data!Z68,(AppQt.Data!Z68*ozton*AppQt.Data!Z$7)/1000000)</f>
        <v>1249.2348500622843</v>
      </c>
      <c r="AE20" s="74">
        <f>IF($B$2="Tonnes",AppQt.Data!AA68,(AppQt.Data!AA68*ozton*AppQt.Data!AA$7)/1000000)</f>
        <v>1107.1999666670147</v>
      </c>
      <c r="AF20" s="74">
        <f>IF($B$2="Tonnes",AppQt.Data!AB68,(AppQt.Data!AB68*ozton*AppQt.Data!AB$7)/1000000)</f>
        <v>1035.8016848993871</v>
      </c>
      <c r="AG20" s="74">
        <f>IF($B$2="Tonnes",AppQt.Data!AC68,(AppQt.Data!AC68*ozton*AppQt.Data!AC$7)/1000000)</f>
        <v>1104.5351183927878</v>
      </c>
      <c r="AH20" s="74">
        <f>IF($B$2="Tonnes",AppQt.Data!AD68,(AppQt.Data!AD68*ozton*AppQt.Data!AD$7)/1000000)</f>
        <v>1115.3004801606264</v>
      </c>
      <c r="AI20" s="74">
        <f>IF($B$2="Tonnes",AppQt.Data!AE68,(AppQt.Data!AE68*ozton*AppQt.Data!AE$7)/1000000)</f>
        <v>1120.4224085885862</v>
      </c>
      <c r="AJ20" s="74">
        <f>IF($B$2="Tonnes",AppQt.Data!AF68,(AppQt.Data!AF68*ozton*AppQt.Data!AF$7)/1000000)</f>
        <v>1085.8117784661738</v>
      </c>
      <c r="AK20" s="74">
        <f>IF($B$2="Tonnes",AppQt.Data!AG68,(AppQt.Data!AG68*ozton*AppQt.Data!AG$7)/1000000)</f>
        <v>1110.7583703520274</v>
      </c>
      <c r="AL20" s="74">
        <f>IF($B$2="Tonnes",AppQt.Data!AH68,(AppQt.Data!AH68*ozton*AppQt.Data!AH$7)/1000000)</f>
        <v>973.26607268217231</v>
      </c>
      <c r="AM20" s="74">
        <f>IF($B$2="Tonnes",AppQt.Data!AI68,(AppQt.Data!AI68*ozton*AppQt.Data!AI$7)/1000000)</f>
        <v>1172.9255036295683</v>
      </c>
      <c r="AN20" s="74">
        <f>IF($B$2="Tonnes",AppQt.Data!AJ68,(AppQt.Data!AJ68*ozton*AppQt.Data!AJ$7)/1000000)</f>
        <v>1112.3506988011095</v>
      </c>
      <c r="AO20" s="74">
        <f>IF($B$2="Tonnes",AppQt.Data!AK68,(AppQt.Data!AK68*ozton*AppQt.Data!AK$7)/1000000)</f>
        <v>1306.3772564759822</v>
      </c>
      <c r="AP20" s="74">
        <f>IF($B$2="Tonnes",AppQt.Data!AL68,(AppQt.Data!AL68*ozton*AppQt.Data!AL$7)/1000000)</f>
        <v>1081.2023496712154</v>
      </c>
      <c r="AQ20" s="74">
        <f>IF($B$2="Tonnes",AppQt.Data!AM68,(AppQt.Data!AM68*ozton*AppQt.Data!AM$7)/1000000)</f>
        <v>1032.7779213734789</v>
      </c>
      <c r="AR20" s="74">
        <f>IF($B$2="Tonnes",AppQt.Data!AN68,(AppQt.Data!AN68*ozton*AppQt.Data!AN$7)/1000000)</f>
        <v>971.33167299307524</v>
      </c>
      <c r="AS20" s="74">
        <f>IF($B$2="Tonnes",AppQt.Data!AO68,(AppQt.Data!AO68*ozton*AppQt.Data!AO$7)/1000000)</f>
        <v>1130.0871979432995</v>
      </c>
      <c r="AT20" s="74">
        <f>IF($B$2="Tonnes",AppQt.Data!AP68,(AppQt.Data!AP68*ozton*AppQt.Data!AP$7)/1000000)</f>
        <v>1030.454875305621</v>
      </c>
      <c r="AU20" s="74">
        <f>IF($B$2="Tonnes",AppQt.Data!AQ68,(AppQt.Data!AQ68*ozton*AppQt.Data!AQ$7)/1000000)</f>
        <v>985.79804115007971</v>
      </c>
      <c r="AV20" s="74">
        <f>IF($B$2="Tonnes",AppQt.Data!AR68,(AppQt.Data!AR68*ozton*AppQt.Data!AR$7)/1000000)</f>
        <v>1131.8986457470708</v>
      </c>
      <c r="AW20" s="74">
        <f>IF($B$2="Tonnes",AppQt.Data!AS68,(AppQt.Data!AS68*ozton*AppQt.Data!AS$7)/1000000)</f>
        <v>984.18489472132035</v>
      </c>
      <c r="AX20" s="74">
        <f>IF($B$2="Tonnes",AppQt.Data!AT68,(AppQt.Data!AT68*ozton*AppQt.Data!AT$7)/1000000)</f>
        <v>1055.9091544468458</v>
      </c>
      <c r="AY20" s="74">
        <f>IF($B$2="Tonnes",AppQt.Data!AU68,(AppQt.Data!AU68*ozton*AppQt.Data!AU$7)/1000000)</f>
        <v>1113.8717283504275</v>
      </c>
      <c r="AZ20" s="74">
        <f>IF($B$2="Tonnes",AppQt.Data!AV68,(AppQt.Data!AV68*ozton*AppQt.Data!AV$7)/1000000)</f>
        <v>1295.0200587564284</v>
      </c>
      <c r="BA20" s="74">
        <f>IF($B$2="Tonnes",AppQt.Data!AW68,(AppQt.Data!AW68*ozton*AppQt.Data!AW$7)/1000000)</f>
        <v>1066.1459527123852</v>
      </c>
      <c r="BB20" s="74">
        <f>IF($B$2="Tonnes",AppQt.Data!AX68,(AppQt.Data!AX68*ozton*AppQt.Data!AX$7)/1000000)</f>
        <v>1157.3165798198415</v>
      </c>
      <c r="BC20" s="74">
        <f>IF($B$2="Tonnes",AppQt.Data!AY68,(AppQt.Data!AY68*ozton*AppQt.Data!AY$7)/1000000)</f>
        <v>1096.9798056694963</v>
      </c>
      <c r="BD20" s="74">
        <f>IF($B$2="Tonnes",AppQt.Data!AZ68,(AppQt.Data!AZ68*ozton*AppQt.Data!AZ$7)/1000000)</f>
        <v>1023.5271196338971</v>
      </c>
      <c r="BE20" s="74">
        <f>IF($B$2="Tonnes",AppQt.Data!BA68,(AppQt.Data!BA68*ozton*AppQt.Data!BA$7)/1000000)</f>
        <v>1100.4019683670419</v>
      </c>
      <c r="BF20" s="74">
        <f>IF($B$2="Tonnes",AppQt.Data!BB68,(AppQt.Data!BB68*ozton*AppQt.Data!BB$7)/1000000)</f>
        <v>912.38524385860001</v>
      </c>
      <c r="BG20" s="74">
        <f>IF($B$2="Tonnes",AppQt.Data!BC68,(AppQt.Data!BC68*ozton*AppQt.Data!BC$7)/1000000)</f>
        <v>876.22260092682961</v>
      </c>
      <c r="BH20" s="74">
        <f>IF($B$2="Tonnes",AppQt.Data!BD68,(AppQt.Data!BD68*ozton*AppQt.Data!BD$7)/1000000)</f>
        <v>768.55595025760226</v>
      </c>
      <c r="BI20" s="74">
        <f>IF($B$2="Tonnes",AppQt.Data!BE68,(AppQt.Data!BE68*ozton*AppQt.Data!BE$7)/1000000)</f>
        <v>909.74365724777169</v>
      </c>
      <c r="BJ20" s="74">
        <f>IF($B$2="Tonnes",AppQt.Data!BF68,(AppQt.Data!BF68*ozton*AppQt.Data!BF$7)/1000000)</f>
        <v>974.55809229155841</v>
      </c>
      <c r="BK20" s="74">
        <f>IF($B$2="Tonnes",AppQt.Data!BG68,(AppQt.Data!BG68*ozton*AppQt.Data!BG$7)/1000000)</f>
        <v>871.49420848949296</v>
      </c>
      <c r="BL20" s="55" t="str">
        <f t="shared" si="6"/>
        <v>▼</v>
      </c>
      <c r="BM20" s="57">
        <f t="shared" si="7"/>
        <v>-0.53963369951142148</v>
      </c>
    </row>
    <row r="21" spans="1:65" ht="12.75" customHeight="1" x14ac:dyDescent="0.2">
      <c r="A21" s="40"/>
      <c r="B21" s="53" t="s">
        <v>257</v>
      </c>
      <c r="C21" s="74">
        <f>IF($B$2="Tonnes",AppAn.Data!L44,(AppAn.Data!L46*ozton*AppAn.Data!L$6)/1000000)</f>
        <v>135.48697685121897</v>
      </c>
      <c r="D21" s="74">
        <f>IF($B$2="Tonnes",AppAn.Data!M44,(AppAn.Data!M46*ozton*AppAn.Data!M$6)/1000000)</f>
        <v>-249.85883278465826</v>
      </c>
      <c r="E21" s="74">
        <f>IF($B$2="Tonnes",AppAn.Data!N44,(AppAn.Data!N46*ozton*AppAn.Data!N$6)/1000000)</f>
        <v>-135.63343543545761</v>
      </c>
      <c r="F21" s="74">
        <f>IF($B$2="Tonnes",AppAn.Data!O44,(AppAn.Data!O46*ozton*AppAn.Data!O$6)/1000000)</f>
        <v>-177.88346442947386</v>
      </c>
      <c r="G21" s="74">
        <f>IF($B$2="Tonnes",AppAn.Data!P44,(AppAn.Data!P46*ozton*AppAn.Data!P$6)/1000000)</f>
        <v>81.906780630883077</v>
      </c>
      <c r="H21" s="74">
        <f>IF($B$2="Tonnes",AppAn.Data!Q44,(AppAn.Data!Q46*ozton*AppAn.Data!Q$6)/1000000)</f>
        <v>79.536772898658455</v>
      </c>
      <c r="I21" s="74">
        <f>IF($B$2="Tonnes",AppAn.Data!R44,(AppAn.Data!R46*ozton*AppAn.Data!R$6)/1000000)</f>
        <v>393.95910632299638</v>
      </c>
      <c r="J21" s="74">
        <f>IF($B$2="Tonnes",AppAn.Data!S44,(AppAn.Data!S46*ozton*AppAn.Data!S$6)/1000000)</f>
        <v>386.49130579418033</v>
      </c>
      <c r="K21" s="74">
        <f>IF($B$2="Tonnes",AppAn.Data!T44,(AppAn.Data!T46*ozton*AppAn.Data!T$6)/1000000)</f>
        <v>323.95349332344176</v>
      </c>
      <c r="L21" s="74">
        <f>IF($B$2="Tonnes",AppAn.Data!U44,(AppAn.Data!U46*ozton*AppAn.Data!U$6)/1000000)</f>
        <v>534.35678405736689</v>
      </c>
      <c r="M21" s="74">
        <f>IF($B$2="Tonnes",AppAn.Data!V44,(AppAn.Data!V46*ozton*AppAn.Data!V$6)/1000000)</f>
        <v>1065.9628132237603</v>
      </c>
      <c r="N21" s="55" t="str">
        <f t="shared" si="4"/>
        <v>▲</v>
      </c>
      <c r="O21" s="57">
        <f t="shared" si="5"/>
        <v>99.485221302874265</v>
      </c>
      <c r="P21" s="40"/>
      <c r="Q21" s="74">
        <f>IF($B$2="Tonnes",AppQt.Data!M69,(AppQt.Data!M69*ozton*AppQt.Data!M$7)/1000000)</f>
        <v>1.8775957888658468</v>
      </c>
      <c r="R21" s="74">
        <f>IF($B$2="Tonnes",AppQt.Data!N69,(AppQt.Data!N69*ozton*AppQt.Data!N$7)/1000000)</f>
        <v>-19.209239585726209</v>
      </c>
      <c r="S21" s="74">
        <f>IF($B$2="Tonnes",AppQt.Data!O69,(AppQt.Data!O69*ozton*AppQt.Data!O$7)/1000000)</f>
        <v>1.6454003313390331</v>
      </c>
      <c r="T21" s="74">
        <f>IF($B$2="Tonnes",AppQt.Data!P69,(AppQt.Data!P69*ozton*AppQt.Data!P$7)/1000000)</f>
        <v>151.17322031673973</v>
      </c>
      <c r="U21" s="74">
        <f>IF($B$2="Tonnes",AppQt.Data!Q69,(AppQt.Data!Q69*ozton*AppQt.Data!Q$7)/1000000)</f>
        <v>-156.13365202105115</v>
      </c>
      <c r="V21" s="74">
        <f>IF($B$2="Tonnes",AppQt.Data!R69,(AppQt.Data!R69*ozton*AppQt.Data!R$7)/1000000)</f>
        <v>40.886728696233604</v>
      </c>
      <c r="W21" s="74">
        <f>IF($B$2="Tonnes",AppQt.Data!S69,(AppQt.Data!S69*ozton*AppQt.Data!S$7)/1000000)</f>
        <v>-98.428970240912349</v>
      </c>
      <c r="X21" s="74">
        <f>IF($B$2="Tonnes",AppQt.Data!T69,(AppQt.Data!T69*ozton*AppQt.Data!T$7)/1000000)</f>
        <v>-36.182939218928823</v>
      </c>
      <c r="Y21" s="74">
        <f>IF($B$2="Tonnes",AppQt.Data!U69,(AppQt.Data!U69*ozton*AppQt.Data!U$7)/1000000)</f>
        <v>-70.204543856616056</v>
      </c>
      <c r="Z21" s="74">
        <f>IF($B$2="Tonnes",AppQt.Data!V69,(AppQt.Data!V69*ozton*AppQt.Data!V$7)/1000000)</f>
        <v>50.4811442713426</v>
      </c>
      <c r="AA21" s="74">
        <f>IF($B$2="Tonnes",AppQt.Data!W69,(AppQt.Data!W69*ozton*AppQt.Data!W$7)/1000000)</f>
        <v>10.719459970282969</v>
      </c>
      <c r="AB21" s="74">
        <f>IF($B$2="Tonnes",AppQt.Data!X69,(AppQt.Data!X69*ozton*AppQt.Data!X$7)/1000000)</f>
        <v>-126.62949582046758</v>
      </c>
      <c r="AC21" s="74">
        <f>IF($B$2="Tonnes",AppQt.Data!Y69,(AppQt.Data!Y69*ozton*AppQt.Data!Y$7)/1000000)</f>
        <v>-64.174591401628732</v>
      </c>
      <c r="AD21" s="74">
        <f>IF($B$2="Tonnes",AppQt.Data!Z69,(AppQt.Data!Z69*ozton*AppQt.Data!Z$7)/1000000)</f>
        <v>-213.13546293474428</v>
      </c>
      <c r="AE21" s="74">
        <f>IF($B$2="Tonnes",AppQt.Data!AA69,(AppQt.Data!AA69*ozton*AppQt.Data!AA$7)/1000000)</f>
        <v>29.63202500184525</v>
      </c>
      <c r="AF21" s="74">
        <f>IF($B$2="Tonnes",AppQt.Data!AB69,(AppQt.Data!AB69*ozton*AppQt.Data!AB$7)/1000000)</f>
        <v>69.794564905053903</v>
      </c>
      <c r="AG21" s="74">
        <f>IF($B$2="Tonnes",AppQt.Data!AC69,(AppQt.Data!AC69*ozton*AppQt.Data!AC$7)/1000000)</f>
        <v>16.556769981694742</v>
      </c>
      <c r="AH21" s="74">
        <f>IF($B$2="Tonnes",AppQt.Data!AD69,(AppQt.Data!AD69*ozton*AppQt.Data!AD$7)/1000000)</f>
        <v>-11.21676406736924</v>
      </c>
      <c r="AI21" s="74">
        <f>IF($B$2="Tonnes",AppQt.Data!AE69,(AppQt.Data!AE69*ozton*AppQt.Data!AE$7)/1000000)</f>
        <v>-11.2501870160213</v>
      </c>
      <c r="AJ21" s="74">
        <f>IF($B$2="Tonnes",AppQt.Data!AF69,(AppQt.Data!AF69*ozton*AppQt.Data!AF$7)/1000000)</f>
        <v>87.816961732579102</v>
      </c>
      <c r="AK21" s="74">
        <f>IF($B$2="Tonnes",AppQt.Data!AG69,(AppQt.Data!AG69*ozton*AppQt.Data!AG$7)/1000000)</f>
        <v>13.28948302717572</v>
      </c>
      <c r="AL21" s="74">
        <f>IF($B$2="Tonnes",AppQt.Data!AH69,(AppQt.Data!AH69*ozton*AppQt.Data!AH$7)/1000000)</f>
        <v>105.42036330234714</v>
      </c>
      <c r="AM21" s="74">
        <f>IF($B$2="Tonnes",AppQt.Data!AI69,(AppQt.Data!AI69*ozton*AppQt.Data!AI$7)/1000000)</f>
        <v>-40.552788036955235</v>
      </c>
      <c r="AN21" s="74">
        <f>IF($B$2="Tonnes",AppQt.Data!AJ69,(AppQt.Data!AJ69*ozton*AppQt.Data!AJ$7)/1000000)</f>
        <v>1.379714606090829</v>
      </c>
      <c r="AO21" s="74">
        <f>IF($B$2="Tonnes",AppQt.Data!AK69,(AppQt.Data!AK69*ozton*AppQt.Data!AK$7)/1000000)</f>
        <v>-53.566965356902529</v>
      </c>
      <c r="AP21" s="74">
        <f>IF($B$2="Tonnes",AppQt.Data!AL69,(AppQt.Data!AL69*ozton*AppQt.Data!AL$7)/1000000)</f>
        <v>131.7259330733898</v>
      </c>
      <c r="AQ21" s="74">
        <f>IF($B$2="Tonnes",AppQt.Data!AM69,(AppQt.Data!AM69*ozton*AppQt.Data!AM$7)/1000000)</f>
        <v>150.76481650599817</v>
      </c>
      <c r="AR21" s="74">
        <f>IF($B$2="Tonnes",AppQt.Data!AN69,(AppQt.Data!AN69*ozton*AppQt.Data!AN$7)/1000000)</f>
        <v>165.03532210051026</v>
      </c>
      <c r="AS21" s="74">
        <f>IF($B$2="Tonnes",AppQt.Data!AO69,(AppQt.Data!AO69*ozton*AppQt.Data!AO$7)/1000000)</f>
        <v>-41.077156750083304</v>
      </c>
      <c r="AT21" s="74">
        <f>IF($B$2="Tonnes",AppQt.Data!AP69,(AppQt.Data!AP69*ozton*AppQt.Data!AP$7)/1000000)</f>
        <v>115.65110003616996</v>
      </c>
      <c r="AU21" s="74">
        <f>IF($B$2="Tonnes",AppQt.Data!AQ69,(AppQt.Data!AQ69*ozton*AppQt.Data!AQ$7)/1000000)</f>
        <v>251.19482917341873</v>
      </c>
      <c r="AV21" s="74">
        <f>IF($B$2="Tonnes",AppQt.Data!AR69,(AppQt.Data!AR69*ozton*AppQt.Data!AR$7)/1000000)</f>
        <v>60.72253333467529</v>
      </c>
      <c r="AW21" s="74">
        <f>IF($B$2="Tonnes",AppQt.Data!AS69,(AppQt.Data!AS69*ozton*AppQt.Data!AS$7)/1000000)</f>
        <v>169.15725066149355</v>
      </c>
      <c r="AX21" s="74">
        <f>IF($B$2="Tonnes",AppQt.Data!AT69,(AppQt.Data!AT69*ozton*AppQt.Data!AT$7)/1000000)</f>
        <v>84.836590539000781</v>
      </c>
      <c r="AY21" s="74">
        <f>IF($B$2="Tonnes",AppQt.Data!AU69,(AppQt.Data!AU69*ozton*AppQt.Data!AU$7)/1000000)</f>
        <v>126.2730156083519</v>
      </c>
      <c r="AZ21" s="74">
        <f>IF($B$2="Tonnes",AppQt.Data!AV69,(AppQt.Data!AV69*ozton*AppQt.Data!AV$7)/1000000)</f>
        <v>-56.313363485403215</v>
      </c>
      <c r="BA21" s="74">
        <f>IF($B$2="Tonnes",AppQt.Data!AW69,(AppQt.Data!AW69*ozton*AppQt.Data!AW$7)/1000000)</f>
        <v>53.614218653171747</v>
      </c>
      <c r="BB21" s="74">
        <f>IF($B$2="Tonnes",AppQt.Data!AX69,(AppQt.Data!AX69*ozton*AppQt.Data!AX$7)/1000000)</f>
        <v>77.186385297593006</v>
      </c>
      <c r="BC21" s="74">
        <f>IF($B$2="Tonnes",AppQt.Data!AY69,(AppQt.Data!AY69*ozton*AppQt.Data!AY$7)/1000000)</f>
        <v>187.85335878110618</v>
      </c>
      <c r="BD21" s="74">
        <f>IF($B$2="Tonnes",AppQt.Data!AZ69,(AppQt.Data!AZ69*ozton*AppQt.Data!AZ$7)/1000000)</f>
        <v>215.70282132549539</v>
      </c>
      <c r="BE21" s="74">
        <f>IF($B$2="Tonnes",AppQt.Data!BA69,(AppQt.Data!BA69*ozton*AppQt.Data!BA$7)/1000000)</f>
        <v>77.577775889126542</v>
      </c>
      <c r="BF21" s="74">
        <f>IF($B$2="Tonnes",AppQt.Data!BB69,(AppQt.Data!BB69*ozton*AppQt.Data!BB$7)/1000000)</f>
        <v>128.30526194428012</v>
      </c>
      <c r="BG21" s="74">
        <f>IF($B$2="Tonnes",AppQt.Data!BC69,(AppQt.Data!BC69*ozton*AppQt.Data!BC$7)/1000000)</f>
        <v>403.16734395432275</v>
      </c>
      <c r="BH21" s="74">
        <f>IF($B$2="Tonnes",AppQt.Data!BD69,(AppQt.Data!BD69*ozton*AppQt.Data!BD$7)/1000000)</f>
        <v>456.91243143603106</v>
      </c>
      <c r="BI21" s="74">
        <f>IF($B$2="Tonnes",AppQt.Data!BE69,(AppQt.Data!BE69*ozton*AppQt.Data!BE$7)/1000000)</f>
        <v>213.32000190887049</v>
      </c>
      <c r="BJ21" s="74">
        <f>IF($B$2="Tonnes",AppQt.Data!BF69,(AppQt.Data!BF69*ozton*AppQt.Data!BF$7)/1000000)</f>
        <v>168.58924363019185</v>
      </c>
      <c r="BK21" s="74">
        <f>IF($B$2="Tonnes",AppQt.Data!BG69,(AppQt.Data!BG69*ozton*AppQt.Data!BG$7)/1000000)</f>
        <v>367.4286911966575</v>
      </c>
      <c r="BL21" s="55" t="str">
        <f t="shared" si="6"/>
        <v>▼</v>
      </c>
      <c r="BM21" s="57">
        <f t="shared" si="7"/>
        <v>-8.8644711169152401</v>
      </c>
    </row>
    <row r="22" spans="1:65" ht="12.75" customHeight="1" x14ac:dyDescent="0.2">
      <c r="A22" s="40"/>
      <c r="B22" s="79" t="s">
        <v>258</v>
      </c>
      <c r="C22" s="84">
        <f>IF($B$2="Tonnes",AppAn.Data!L45,(AppAn.Data!L47*ozton*AppAn.Data!L$6)/1000000)</f>
        <v>4316.7286577102923</v>
      </c>
      <c r="D22" s="84">
        <f>IF($B$2="Tonnes",AppAn.Data!M45,(AppAn.Data!M47*ozton*AppAn.Data!M$6)/1000000)</f>
        <v>4525.4557149828906</v>
      </c>
      <c r="E22" s="84">
        <f>IF($B$2="Tonnes",AppAn.Data!N45,(AppAn.Data!N47*ozton*AppAn.Data!N$6)/1000000)</f>
        <v>4549.033167427473</v>
      </c>
      <c r="F22" s="84">
        <f>IF($B$2="Tonnes",AppAn.Data!O45,(AppAn.Data!O47*ozton*AppAn.Data!O$6)/1000000)</f>
        <v>4335.8603879367329</v>
      </c>
      <c r="G22" s="84">
        <f>IF($B$2="Tonnes",AppAn.Data!P45,(AppAn.Data!P47*ozton*AppAn.Data!P$6)/1000000)</f>
        <v>4507.9765662390582</v>
      </c>
      <c r="H22" s="84">
        <f>IF($B$2="Tonnes",AppAn.Data!Q45,(AppAn.Data!Q47*ozton*AppAn.Data!Q$6)/1000000)</f>
        <v>4448.837418363536</v>
      </c>
      <c r="I22" s="84">
        <f>IF($B$2="Tonnes",AppAn.Data!R45,(AppAn.Data!R47*ozton*AppAn.Data!R$6)/1000000)</f>
        <v>4785.6483068367479</v>
      </c>
      <c r="J22" s="84">
        <f>IF($B$2="Tonnes",AppAn.Data!S45,(AppAn.Data!S47*ozton*AppAn.Data!S$6)/1000000)</f>
        <v>4664.7300659402517</v>
      </c>
      <c r="K22" s="84">
        <f>IF($B$2="Tonnes",AppAn.Data!T45,(AppAn.Data!T47*ozton*AppAn.Data!T$6)/1000000)</f>
        <v>4772.9393295984646</v>
      </c>
      <c r="L22" s="84">
        <f>IF($B$2="Tonnes",AppAn.Data!U45,(AppAn.Data!U47*ozton*AppAn.Data!U$6)/1000000)</f>
        <v>4878.3262418929862</v>
      </c>
      <c r="M22" s="84">
        <f>IF($B$2="Tonnes",AppAn.Data!V45,(AppAn.Data!V47*ozton*AppAn.Data!V$6)/1000000)</f>
        <v>4723.5285766338338</v>
      </c>
      <c r="N22" s="81" t="str">
        <f t="shared" si="4"/>
        <v>▼</v>
      </c>
      <c r="O22" s="82">
        <f t="shared" si="5"/>
        <v>-3.1731716491163686</v>
      </c>
      <c r="P22" s="40"/>
      <c r="Q22" s="84">
        <f>IF($B$2="Tonnes",AppQt.Data!M70,(AppQt.Data!M70*ozton*AppQt.Data!M$7)/1000000)</f>
        <v>996.53714648232153</v>
      </c>
      <c r="R22" s="84">
        <f>IF($B$2="Tonnes",AppQt.Data!N70,(AppQt.Data!N70*ozton*AppQt.Data!N$7)/1000000)</f>
        <v>1144.6346389130249</v>
      </c>
      <c r="S22" s="84">
        <f>IF($B$2="Tonnes",AppQt.Data!O70,(AppQt.Data!O70*ozton*AppQt.Data!O$7)/1000000)</f>
        <v>1055.9724907441346</v>
      </c>
      <c r="T22" s="84">
        <f>IF($B$2="Tonnes",AppQt.Data!P70,(AppQt.Data!P70*ozton*AppQt.Data!P$7)/1000000)</f>
        <v>1119.5843815708108</v>
      </c>
      <c r="U22" s="84">
        <f>IF($B$2="Tonnes",AppQt.Data!Q70,(AppQt.Data!Q70*ozton*AppQt.Data!Q$7)/1000000)</f>
        <v>1034.3580344327324</v>
      </c>
      <c r="V22" s="84">
        <f>IF($B$2="Tonnes",AppQt.Data!R70,(AppQt.Data!R70*ozton*AppQt.Data!R$7)/1000000)</f>
        <v>1140.872648220552</v>
      </c>
      <c r="W22" s="84">
        <f>IF($B$2="Tonnes",AppQt.Data!S70,(AppQt.Data!S70*ozton*AppQt.Data!S$7)/1000000)</f>
        <v>1211.9807456588555</v>
      </c>
      <c r="X22" s="84">
        <f>IF($B$2="Tonnes",AppQt.Data!T70,(AppQt.Data!T70*ozton*AppQt.Data!T$7)/1000000)</f>
        <v>1138.2442866707509</v>
      </c>
      <c r="Y22" s="84">
        <f>IF($B$2="Tonnes",AppQt.Data!U70,(AppQt.Data!U70*ozton*AppQt.Data!U$7)/1000000)</f>
        <v>1086.4931948666658</v>
      </c>
      <c r="Z22" s="84">
        <f>IF($B$2="Tonnes",AppQt.Data!V70,(AppQt.Data!V70*ozton*AppQt.Data!V$7)/1000000)</f>
        <v>1119.8890030174393</v>
      </c>
      <c r="AA22" s="84">
        <f>IF($B$2="Tonnes",AppQt.Data!W70,(AppQt.Data!W70*ozton*AppQt.Data!W$7)/1000000)</f>
        <v>1214.7149000730767</v>
      </c>
      <c r="AB22" s="84">
        <f>IF($B$2="Tonnes",AppQt.Data!X70,(AppQt.Data!X70*ozton*AppQt.Data!X$7)/1000000)</f>
        <v>1127.9360694702909</v>
      </c>
      <c r="AC22" s="84">
        <f>IF($B$2="Tonnes",AppQt.Data!Y70,(AppQt.Data!Y70*ozton*AppQt.Data!Y$7)/1000000)</f>
        <v>1057.3327593358915</v>
      </c>
      <c r="AD22" s="84">
        <f>IF($B$2="Tonnes",AppQt.Data!Z70,(AppQt.Data!Z70*ozton*AppQt.Data!Z$7)/1000000)</f>
        <v>1036.09938712754</v>
      </c>
      <c r="AE22" s="84">
        <f>IF($B$2="Tonnes",AppQt.Data!AA70,(AppQt.Data!AA70*ozton*AppQt.Data!AA$7)/1000000)</f>
        <v>1136.8319916688599</v>
      </c>
      <c r="AF22" s="84">
        <f>IF($B$2="Tonnes",AppQt.Data!AB70,(AppQt.Data!AB70*ozton*AppQt.Data!AB$7)/1000000)</f>
        <v>1105.596249804441</v>
      </c>
      <c r="AG22" s="84">
        <f>IF($B$2="Tonnes",AppQt.Data!AC70,(AppQt.Data!AC70*ozton*AppQt.Data!AC$7)/1000000)</f>
        <v>1121.0918883744826</v>
      </c>
      <c r="AH22" s="84">
        <f>IF($B$2="Tonnes",AppQt.Data!AD70,(AppQt.Data!AD70*ozton*AppQt.Data!AD$7)/1000000)</f>
        <v>1104.0837160932572</v>
      </c>
      <c r="AI22" s="84">
        <f>IF($B$2="Tonnes",AppQt.Data!AE70,(AppQt.Data!AE70*ozton*AppQt.Data!AE$7)/1000000)</f>
        <v>1109.1722215725649</v>
      </c>
      <c r="AJ22" s="84">
        <f>IF($B$2="Tonnes",AppQt.Data!AF70,(AppQt.Data!AF70*ozton*AppQt.Data!AF$7)/1000000)</f>
        <v>1173.6287401987529</v>
      </c>
      <c r="AK22" s="84">
        <f>IF($B$2="Tonnes",AppQt.Data!AG70,(AppQt.Data!AG70*ozton*AppQt.Data!AG$7)/1000000)</f>
        <v>1124.0478533792032</v>
      </c>
      <c r="AL22" s="84">
        <f>IF($B$2="Tonnes",AppQt.Data!AH70,(AppQt.Data!AH70*ozton*AppQt.Data!AH$7)/1000000)</f>
        <v>1078.6864359845194</v>
      </c>
      <c r="AM22" s="84">
        <f>IF($B$2="Tonnes",AppQt.Data!AI70,(AppQt.Data!AI70*ozton*AppQt.Data!AI$7)/1000000)</f>
        <v>1132.3727155926131</v>
      </c>
      <c r="AN22" s="84">
        <f>IF($B$2="Tonnes",AppQt.Data!AJ70,(AppQt.Data!AJ70*ozton*AppQt.Data!AJ$7)/1000000)</f>
        <v>1113.7304134072003</v>
      </c>
      <c r="AO22" s="84">
        <f>IF($B$2="Tonnes",AppQt.Data!AK70,(AppQt.Data!AK70*ozton*AppQt.Data!AK$7)/1000000)</f>
        <v>1252.8102911190797</v>
      </c>
      <c r="AP22" s="84">
        <f>IF($B$2="Tonnes",AppQt.Data!AL70,(AppQt.Data!AL70*ozton*AppQt.Data!AL$7)/1000000)</f>
        <v>1212.9282827446052</v>
      </c>
      <c r="AQ22" s="84">
        <f>IF($B$2="Tonnes",AppQt.Data!AM70,(AppQt.Data!AM70*ozton*AppQt.Data!AM$7)/1000000)</f>
        <v>1183.542737879477</v>
      </c>
      <c r="AR22" s="84">
        <f>IF($B$2="Tonnes",AppQt.Data!AN70,(AppQt.Data!AN70*ozton*AppQt.Data!AN$7)/1000000)</f>
        <v>1136.3669950935855</v>
      </c>
      <c r="AS22" s="84">
        <f>IF($B$2="Tonnes",AppQt.Data!AO70,(AppQt.Data!AO70*ozton*AppQt.Data!AO$7)/1000000)</f>
        <v>1089.0100411932162</v>
      </c>
      <c r="AT22" s="84">
        <f>IF($B$2="Tonnes",AppQt.Data!AP70,(AppQt.Data!AP70*ozton*AppQt.Data!AP$7)/1000000)</f>
        <v>1146.105975341791</v>
      </c>
      <c r="AU22" s="84">
        <f>IF($B$2="Tonnes",AppQt.Data!AQ70,(AppQt.Data!AQ70*ozton*AppQt.Data!AQ$7)/1000000)</f>
        <v>1236.9928703234984</v>
      </c>
      <c r="AV22" s="84">
        <f>IF($B$2="Tonnes",AppQt.Data!AR70,(AppQt.Data!AR70*ozton*AppQt.Data!AR$7)/1000000)</f>
        <v>1192.621179081746</v>
      </c>
      <c r="AW22" s="84">
        <f>IF($B$2="Tonnes",AppQt.Data!AS70,(AppQt.Data!AS70*ozton*AppQt.Data!AS$7)/1000000)</f>
        <v>1153.3421453828139</v>
      </c>
      <c r="AX22" s="84">
        <f>IF($B$2="Tonnes",AppQt.Data!AT70,(AppQt.Data!AT70*ozton*AppQt.Data!AT$7)/1000000)</f>
        <v>1140.7457449858466</v>
      </c>
      <c r="AY22" s="84">
        <f>IF($B$2="Tonnes",AppQt.Data!AU70,(AppQt.Data!AU70*ozton*AppQt.Data!AU$7)/1000000)</f>
        <v>1240.1447439587794</v>
      </c>
      <c r="AZ22" s="84">
        <f>IF($B$2="Tonnes",AppQt.Data!AV70,(AppQt.Data!AV70*ozton*AppQt.Data!AV$7)/1000000)</f>
        <v>1238.7066952710252</v>
      </c>
      <c r="BA22" s="84">
        <f>IF($B$2="Tonnes",AppQt.Data!AW70,(AppQt.Data!AW70*ozton*AppQt.Data!AW$7)/1000000)</f>
        <v>1119.760171365557</v>
      </c>
      <c r="BB22" s="84">
        <f>IF($B$2="Tonnes",AppQt.Data!AX70,(AppQt.Data!AX70*ozton*AppQt.Data!AX$7)/1000000)</f>
        <v>1234.5029651174345</v>
      </c>
      <c r="BC22" s="84">
        <f>IF($B$2="Tonnes",AppQt.Data!AY70,(AppQt.Data!AY70*ozton*AppQt.Data!AY$7)/1000000)</f>
        <v>1284.8331644506025</v>
      </c>
      <c r="BD22" s="84">
        <f>IF($B$2="Tonnes",AppQt.Data!AZ70,(AppQt.Data!AZ70*ozton*AppQt.Data!AZ$7)/1000000)</f>
        <v>1239.2299409593925</v>
      </c>
      <c r="BE22" s="84">
        <f>IF($B$2="Tonnes",AppQt.Data!BA70,(AppQt.Data!BA70*ozton*AppQt.Data!BA$7)/1000000)</f>
        <v>1177.9797442561685</v>
      </c>
      <c r="BF22" s="84">
        <f>IF($B$2="Tonnes",AppQt.Data!BB70,(AppQt.Data!BB70*ozton*AppQt.Data!BB$7)/1000000)</f>
        <v>1040.6905058028801</v>
      </c>
      <c r="BG22" s="84">
        <f>IF($B$2="Tonnes",AppQt.Data!BC70,(AppQt.Data!BC70*ozton*AppQt.Data!BC$7)/1000000)</f>
        <v>1279.3899448811524</v>
      </c>
      <c r="BH22" s="84">
        <f>IF($B$2="Tonnes",AppQt.Data!BD70,(AppQt.Data!BD70*ozton*AppQt.Data!BD$7)/1000000)</f>
        <v>1225.4683816936333</v>
      </c>
      <c r="BI22" s="84">
        <f>IF($B$2="Tonnes",AppQt.Data!BE70,(AppQt.Data!BE70*ozton*AppQt.Data!BE$7)/1000000)</f>
        <v>1123.0636591566422</v>
      </c>
      <c r="BJ22" s="84">
        <f>IF($B$2="Tonnes",AppQt.Data!BF70,(AppQt.Data!BF70*ozton*AppQt.Data!BF$7)/1000000)</f>
        <v>1143.1473359217503</v>
      </c>
      <c r="BK22" s="84">
        <f>IF($B$2="Tonnes",AppQt.Data!BG70,(AppQt.Data!BG70*ozton*AppQt.Data!BG$7)/1000000)</f>
        <v>1238.9228996861505</v>
      </c>
      <c r="BL22" s="81" t="str">
        <f t="shared" si="6"/>
        <v>▼</v>
      </c>
      <c r="BM22" s="82">
        <f t="shared" si="7"/>
        <v>-3.1629954070618416</v>
      </c>
    </row>
    <row r="23" spans="1:65" ht="12.75" customHeight="1" x14ac:dyDescent="0.2">
      <c r="A23" s="68"/>
      <c r="B23" s="45" t="s">
        <v>72</v>
      </c>
      <c r="C23" s="85">
        <f>AppAn.Data!L$6</f>
        <v>1224.52</v>
      </c>
      <c r="D23" s="85">
        <f>AppAn.Data!M$6</f>
        <v>1571.52</v>
      </c>
      <c r="E23" s="85">
        <f>AppAn.Data!N$6</f>
        <v>1668.98</v>
      </c>
      <c r="F23" s="85">
        <f>AppAn.Data!O$6</f>
        <v>1411.23</v>
      </c>
      <c r="G23" s="85">
        <f>AppAn.Data!P$6</f>
        <v>1266.4000000000001</v>
      </c>
      <c r="H23" s="85">
        <f>AppAn.Data!Q$6</f>
        <v>1160.06</v>
      </c>
      <c r="I23" s="85">
        <f>AppAn.Data!R$6</f>
        <v>1250.8</v>
      </c>
      <c r="J23" s="85">
        <f>AppAn.Data!S$6</f>
        <v>1257.1500000000001</v>
      </c>
      <c r="K23" s="85">
        <f>AppAn.Data!T$6</f>
        <v>1268.49</v>
      </c>
      <c r="L23" s="85">
        <f>AppAn.Data!U$6</f>
        <v>1392.6</v>
      </c>
      <c r="M23" s="85">
        <f>AppAn.Data!V$6</f>
        <v>1769.59</v>
      </c>
      <c r="N23" s="86" t="str">
        <f t="shared" si="4"/>
        <v>▲</v>
      </c>
      <c r="O23" s="73">
        <f t="shared" si="5"/>
        <v>27.070946431136012</v>
      </c>
      <c r="P23" s="68"/>
      <c r="Q23" s="72">
        <f>AppQt.Data!M$7</f>
        <v>1109.1199999999999</v>
      </c>
      <c r="R23" s="72">
        <f>AppQt.Data!N$7</f>
        <v>1196.74</v>
      </c>
      <c r="S23" s="72">
        <f>AppQt.Data!O$7</f>
        <v>1226.75</v>
      </c>
      <c r="T23" s="72">
        <f>AppQt.Data!P$7</f>
        <v>1366.78</v>
      </c>
      <c r="U23" s="72">
        <f>AppQt.Data!Q$7</f>
        <v>1386.27</v>
      </c>
      <c r="V23" s="72">
        <f>AppQt.Data!R$7</f>
        <v>1506.13</v>
      </c>
      <c r="W23" s="72">
        <f>AppQt.Data!S$7</f>
        <v>1702.12</v>
      </c>
      <c r="X23" s="72">
        <f>AppQt.Data!T$7</f>
        <v>1688.01</v>
      </c>
      <c r="Y23" s="72">
        <f>AppQt.Data!U$7</f>
        <v>1690.57</v>
      </c>
      <c r="Z23" s="72">
        <f>AppQt.Data!V$7</f>
        <v>1609.49</v>
      </c>
      <c r="AA23" s="72">
        <f>AppQt.Data!W$7</f>
        <v>1652</v>
      </c>
      <c r="AB23" s="72">
        <f>AppQt.Data!X$7</f>
        <v>1721.79</v>
      </c>
      <c r="AC23" s="72">
        <f>AppQt.Data!Y$7</f>
        <v>1631.77</v>
      </c>
      <c r="AD23" s="72">
        <f>AppQt.Data!Z$7</f>
        <v>1414.8</v>
      </c>
      <c r="AE23" s="72">
        <f>AppQt.Data!AA$7</f>
        <v>1326.28</v>
      </c>
      <c r="AF23" s="72">
        <f>AppQt.Data!AB$7</f>
        <v>1276.1600000000001</v>
      </c>
      <c r="AG23" s="72">
        <f>AppQt.Data!AC$7</f>
        <v>1293.06</v>
      </c>
      <c r="AH23" s="72">
        <f>AppQt.Data!AD$7</f>
        <v>1288.3900000000001</v>
      </c>
      <c r="AI23" s="72">
        <f>AppQt.Data!AE$7</f>
        <v>1281.94</v>
      </c>
      <c r="AJ23" s="72">
        <f>AppQt.Data!AF$7</f>
        <v>1201.4000000000001</v>
      </c>
      <c r="AK23" s="72">
        <f>AppQt.Data!AG$7</f>
        <v>1218.45</v>
      </c>
      <c r="AL23" s="72">
        <f>AppQt.Data!AH$7</f>
        <v>1192.3499999999999</v>
      </c>
      <c r="AM23" s="72">
        <f>AppQt.Data!AI$7</f>
        <v>1124.31</v>
      </c>
      <c r="AN23" s="72">
        <f>AppQt.Data!AJ$7</f>
        <v>1106.45</v>
      </c>
      <c r="AO23" s="72">
        <f>AppQt.Data!AK$7</f>
        <v>1182.56</v>
      </c>
      <c r="AP23" s="72">
        <f>AppQt.Data!AL$7</f>
        <v>1259.6199999999999</v>
      </c>
      <c r="AQ23" s="72">
        <f>AppQt.Data!AM$7</f>
        <v>1334.78</v>
      </c>
      <c r="AR23" s="72">
        <f>AppQt.Data!AN$7</f>
        <v>1221.55</v>
      </c>
      <c r="AS23" s="72">
        <f>AppQt.Data!AO$7</f>
        <v>1219.49</v>
      </c>
      <c r="AT23" s="72">
        <f>AppQt.Data!AP$7</f>
        <v>1256.5899999999999</v>
      </c>
      <c r="AU23" s="72">
        <f>AppQt.Data!AQ$7</f>
        <v>1277.9100000000001</v>
      </c>
      <c r="AV23" s="72">
        <f>AppQt.Data!AR$7</f>
        <v>1275.42</v>
      </c>
      <c r="AW23" s="72">
        <f>AppQt.Data!AS$7</f>
        <v>1329.28</v>
      </c>
      <c r="AX23" s="72">
        <f>AppQt.Data!AT$7</f>
        <v>1305.99</v>
      </c>
      <c r="AY23" s="72">
        <f>AppQt.Data!AU$7</f>
        <v>1213.19</v>
      </c>
      <c r="AZ23" s="72">
        <f>AppQt.Data!AV$7</f>
        <v>1226.28</v>
      </c>
      <c r="BA23" s="72">
        <f>AppQt.Data!AW$7</f>
        <v>1303.79</v>
      </c>
      <c r="BB23" s="72">
        <f>AppQt.Data!AX$7</f>
        <v>1309.3900000000001</v>
      </c>
      <c r="BC23" s="72">
        <f>AppQt.Data!AY$7</f>
        <v>1472.47</v>
      </c>
      <c r="BD23" s="72">
        <f>AppQt.Data!AZ$7</f>
        <v>1480.96</v>
      </c>
      <c r="BE23" s="72">
        <f>AppQt.Data!BA$7</f>
        <v>1582.8</v>
      </c>
      <c r="BF23" s="72">
        <f>AppQt.Data!BB$7</f>
        <v>1711.13</v>
      </c>
      <c r="BG23" s="72">
        <f>AppQt.Data!BC$7</f>
        <v>1908.56</v>
      </c>
      <c r="BH23" s="72">
        <f>AppQt.Data!BD$7</f>
        <v>1874.23</v>
      </c>
      <c r="BI23" s="72">
        <f>AppQt.Data!BE$7</f>
        <v>1794.01</v>
      </c>
      <c r="BJ23" s="72">
        <f>AppQt.Data!BF$7</f>
        <v>1816.48</v>
      </c>
      <c r="BK23" s="72">
        <f>AppQt.Data!BG$7</f>
        <v>1789.52</v>
      </c>
      <c r="BL23" s="86" t="str">
        <f t="shared" si="6"/>
        <v>▼</v>
      </c>
      <c r="BM23" s="73">
        <f t="shared" si="7"/>
        <v>-6.2371630967850145</v>
      </c>
    </row>
    <row r="24" spans="1:65" ht="12.75" customHeight="1" x14ac:dyDescent="0.2">
      <c r="A24" s="68"/>
      <c r="B24" s="87" t="s">
        <v>259</v>
      </c>
      <c r="C24" s="88"/>
      <c r="D24" s="88"/>
      <c r="E24" s="88"/>
      <c r="F24" s="88"/>
      <c r="G24" s="88"/>
      <c r="H24" s="88"/>
      <c r="I24" s="88"/>
      <c r="J24" s="88"/>
      <c r="K24" s="88"/>
      <c r="L24" s="88"/>
      <c r="M24" s="88"/>
      <c r="N24" s="88"/>
      <c r="O24" s="88"/>
      <c r="P24" s="68"/>
      <c r="Q24" s="68"/>
      <c r="R24" s="68"/>
      <c r="S24" s="68"/>
      <c r="T24" s="68"/>
      <c r="U24" s="68"/>
      <c r="V24" s="68"/>
      <c r="W24" s="68"/>
      <c r="X24" s="68"/>
      <c r="Y24" s="68"/>
      <c r="Z24" s="68"/>
      <c r="AA24" s="68"/>
      <c r="AB24" s="68"/>
      <c r="AC24" s="68"/>
      <c r="AD24" s="68"/>
      <c r="AE24" s="68"/>
      <c r="AF24" s="68"/>
      <c r="AG24" s="68"/>
      <c r="AH24" s="68"/>
      <c r="AI24" s="6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row>
    <row r="25" spans="1:65" ht="12.75" customHeight="1" x14ac:dyDescent="0.2">
      <c r="A25" s="68"/>
      <c r="B25" s="87" t="s">
        <v>260</v>
      </c>
      <c r="C25" s="88"/>
      <c r="D25" s="88"/>
      <c r="E25" s="88"/>
      <c r="F25" s="88"/>
      <c r="G25" s="88"/>
      <c r="H25" s="88"/>
      <c r="I25" s="88"/>
      <c r="J25" s="88"/>
      <c r="K25" s="88"/>
      <c r="L25" s="88"/>
      <c r="M25" s="88"/>
      <c r="N25" s="88"/>
      <c r="O25" s="88"/>
      <c r="P25" s="68"/>
      <c r="Q25" s="68"/>
      <c r="R25" s="68"/>
      <c r="S25" s="68"/>
      <c r="T25" s="68"/>
      <c r="U25" s="68"/>
      <c r="V25" s="68"/>
      <c r="W25" s="68"/>
      <c r="X25" s="68"/>
      <c r="Y25" s="68"/>
      <c r="Z25" s="68"/>
      <c r="AA25" s="68"/>
      <c r="AB25" s="68"/>
      <c r="AC25" s="68"/>
      <c r="AD25" s="68"/>
      <c r="AE25" s="68"/>
      <c r="AF25" s="68"/>
      <c r="AG25" s="68"/>
      <c r="AH25" s="68"/>
      <c r="AI25" s="6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row>
    <row r="26" spans="1:65" ht="12.75" customHeight="1" x14ac:dyDescent="0.2">
      <c r="A26" s="68"/>
      <c r="B26" s="87" t="s">
        <v>261</v>
      </c>
      <c r="C26" s="88"/>
      <c r="D26" s="88"/>
      <c r="E26" s="88"/>
      <c r="F26" s="88"/>
      <c r="G26" s="88"/>
      <c r="H26" s="88"/>
      <c r="I26" s="88"/>
      <c r="J26" s="88"/>
      <c r="K26" s="88"/>
      <c r="L26" s="88"/>
      <c r="M26" s="88"/>
      <c r="N26" s="88"/>
      <c r="O26" s="88"/>
      <c r="P26" s="68"/>
      <c r="Q26" s="68"/>
      <c r="R26" s="68"/>
      <c r="S26" s="68"/>
      <c r="T26" s="68"/>
      <c r="U26" s="68"/>
      <c r="V26" s="68"/>
      <c r="W26" s="68"/>
      <c r="X26" s="68"/>
      <c r="Y26" s="68"/>
      <c r="Z26" s="68"/>
      <c r="AA26" s="68"/>
      <c r="AB26" s="68"/>
      <c r="AC26" s="68"/>
      <c r="AD26" s="68"/>
      <c r="AE26" s="68"/>
      <c r="AF26" s="68"/>
      <c r="AG26" s="68"/>
      <c r="AH26" s="68"/>
      <c r="AI26" s="6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row>
    <row r="27" spans="1:65" ht="12.75" customHeight="1" x14ac:dyDescent="0.2">
      <c r="A27" s="68"/>
      <c r="B27" s="87" t="s">
        <v>262</v>
      </c>
      <c r="C27" s="88"/>
      <c r="D27" s="88"/>
      <c r="E27" s="88"/>
      <c r="F27" s="88"/>
      <c r="G27" s="88"/>
      <c r="H27" s="88"/>
      <c r="I27" s="88"/>
      <c r="J27" s="88"/>
      <c r="K27" s="88"/>
      <c r="L27" s="88"/>
      <c r="M27" s="88"/>
      <c r="N27" s="88"/>
      <c r="O27" s="88"/>
      <c r="P27" s="68"/>
      <c r="Q27" s="68"/>
      <c r="R27" s="68"/>
      <c r="S27" s="68"/>
      <c r="T27" s="68"/>
      <c r="U27" s="68"/>
      <c r="V27" s="68"/>
      <c r="W27" s="68"/>
      <c r="X27" s="68"/>
      <c r="Y27" s="68"/>
      <c r="Z27" s="68"/>
      <c r="AA27" s="68"/>
      <c r="AB27" s="68"/>
      <c r="AC27" s="68"/>
      <c r="AD27" s="68"/>
      <c r="AE27" s="68"/>
      <c r="AF27" s="68"/>
      <c r="AG27" s="68"/>
      <c r="AH27" s="68"/>
      <c r="AI27" s="6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row>
    <row r="28" spans="1:65" ht="12.75" customHeight="1" x14ac:dyDescent="0.2">
      <c r="A28" s="68"/>
      <c r="B28" s="58" t="s">
        <v>249</v>
      </c>
      <c r="C28" s="88"/>
      <c r="D28" s="88"/>
      <c r="E28" s="88"/>
      <c r="F28" s="88"/>
      <c r="G28" s="88"/>
      <c r="H28" s="88"/>
      <c r="I28" s="88"/>
      <c r="J28" s="88"/>
      <c r="K28" s="88"/>
      <c r="L28" s="88"/>
      <c r="M28" s="88"/>
      <c r="N28" s="88"/>
      <c r="O28" s="88"/>
      <c r="P28" s="68"/>
      <c r="Q28" s="68"/>
      <c r="R28" s="68"/>
      <c r="S28" s="68"/>
      <c r="T28" s="68"/>
      <c r="U28" s="68"/>
      <c r="V28" s="68"/>
      <c r="W28" s="68"/>
      <c r="X28" s="68"/>
      <c r="Y28" s="68"/>
      <c r="Z28" s="68"/>
      <c r="AA28" s="68"/>
      <c r="AB28" s="68"/>
      <c r="AC28" s="68"/>
      <c r="AD28" s="68"/>
      <c r="AE28" s="68"/>
      <c r="AF28" s="68"/>
      <c r="AG28" s="68"/>
      <c r="AH28" s="68"/>
      <c r="AI28" s="6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row>
    <row r="29" spans="1:65" ht="12.75" customHeight="1" x14ac:dyDescent="0.2">
      <c r="A29" s="68"/>
      <c r="P29" s="68"/>
      <c r="Q29" s="68"/>
      <c r="R29" s="68"/>
      <c r="S29" s="68"/>
      <c r="T29" s="68"/>
      <c r="U29" s="68"/>
      <c r="V29" s="68"/>
      <c r="W29" s="68"/>
      <c r="X29" s="68"/>
      <c r="Y29" s="68"/>
      <c r="Z29" s="68"/>
      <c r="AA29" s="68"/>
      <c r="AB29" s="68"/>
      <c r="AC29" s="68"/>
      <c r="AD29" s="68"/>
      <c r="AE29" s="68"/>
      <c r="AF29" s="68"/>
      <c r="AG29" s="68"/>
      <c r="AH29" s="68"/>
      <c r="AI29" s="68"/>
    </row>
    <row r="30" spans="1:65" ht="12.75" customHeight="1" x14ac:dyDescent="0.2">
      <c r="A30" s="68"/>
      <c r="P30" s="68"/>
      <c r="Q30" s="68"/>
      <c r="R30" s="68"/>
      <c r="S30" s="68"/>
      <c r="T30" s="68"/>
      <c r="U30" s="68"/>
      <c r="V30" s="68"/>
      <c r="W30" s="68"/>
      <c r="X30" s="68"/>
      <c r="Y30" s="68"/>
      <c r="Z30" s="68"/>
      <c r="AA30" s="68"/>
      <c r="AB30" s="68"/>
      <c r="AC30" s="68"/>
      <c r="AD30" s="68"/>
      <c r="AE30" s="68"/>
      <c r="AF30" s="68"/>
      <c r="AG30" s="68"/>
      <c r="AH30" s="68"/>
      <c r="AI30" s="68"/>
    </row>
    <row r="31" spans="1:65" ht="12.75" customHeight="1" x14ac:dyDescent="0.2">
      <c r="A31" s="68"/>
      <c r="P31" s="68"/>
      <c r="Q31" s="68"/>
      <c r="R31" s="68"/>
      <c r="S31" s="68"/>
      <c r="T31" s="68"/>
      <c r="U31" s="68"/>
      <c r="V31" s="68"/>
      <c r="W31" s="68"/>
      <c r="X31" s="68"/>
      <c r="Y31" s="68"/>
      <c r="Z31" s="68"/>
      <c r="AA31" s="68"/>
      <c r="AB31" s="68"/>
      <c r="AC31" s="68"/>
      <c r="AD31" s="68"/>
      <c r="AE31" s="68"/>
      <c r="AF31" s="68"/>
      <c r="AG31" s="68"/>
      <c r="AH31" s="68"/>
      <c r="AI31" s="68"/>
    </row>
    <row r="32" spans="1:65" ht="12.75" customHeight="1" x14ac:dyDescent="0.2">
      <c r="A32" s="68"/>
      <c r="P32" s="68"/>
      <c r="Q32" s="68"/>
      <c r="R32" s="68"/>
      <c r="S32" s="68"/>
      <c r="T32" s="68"/>
      <c r="U32" s="68"/>
      <c r="V32" s="68"/>
      <c r="W32" s="68"/>
      <c r="X32" s="68"/>
      <c r="Y32" s="68"/>
      <c r="Z32" s="68"/>
      <c r="AA32" s="68"/>
      <c r="AB32" s="68"/>
      <c r="AC32" s="68"/>
      <c r="AD32" s="68"/>
      <c r="AE32" s="68"/>
      <c r="AF32" s="68"/>
      <c r="AG32" s="68"/>
      <c r="AH32" s="68"/>
      <c r="AI32" s="68"/>
    </row>
    <row r="33" spans="1:35" ht="12.75" customHeight="1" x14ac:dyDescent="0.2">
      <c r="A33" s="68"/>
      <c r="P33" s="68"/>
      <c r="Q33" s="68"/>
      <c r="R33" s="68"/>
      <c r="S33" s="68"/>
      <c r="T33" s="68"/>
      <c r="U33" s="68"/>
      <c r="V33" s="68"/>
      <c r="W33" s="68"/>
      <c r="X33" s="68"/>
      <c r="Y33" s="68"/>
      <c r="Z33" s="68"/>
      <c r="AA33" s="68"/>
      <c r="AB33" s="68"/>
      <c r="AC33" s="68"/>
      <c r="AD33" s="68"/>
      <c r="AE33" s="68"/>
      <c r="AF33" s="68"/>
      <c r="AG33" s="68"/>
      <c r="AH33" s="68"/>
      <c r="AI33" s="68"/>
    </row>
    <row r="34" spans="1:35" ht="12.75" customHeight="1" x14ac:dyDescent="0.2">
      <c r="A34" s="68"/>
      <c r="P34" s="68"/>
      <c r="Q34" s="68"/>
      <c r="R34" s="68"/>
      <c r="S34" s="68"/>
      <c r="T34" s="68"/>
      <c r="U34" s="68"/>
      <c r="V34" s="68"/>
      <c r="W34" s="68"/>
      <c r="X34" s="68"/>
      <c r="Y34" s="68"/>
      <c r="Z34" s="68"/>
      <c r="AA34" s="68"/>
      <c r="AB34" s="68"/>
      <c r="AC34" s="68"/>
      <c r="AD34" s="68"/>
      <c r="AE34" s="68"/>
      <c r="AF34" s="68"/>
      <c r="AG34" s="68"/>
      <c r="AH34" s="68"/>
      <c r="AI34" s="68"/>
    </row>
    <row r="35" spans="1:35" ht="12.75" customHeight="1" x14ac:dyDescent="0.2">
      <c r="A35" s="68"/>
      <c r="P35" s="68"/>
      <c r="Q35" s="68"/>
      <c r="R35" s="68"/>
      <c r="S35" s="68"/>
      <c r="T35" s="68"/>
      <c r="U35" s="68"/>
      <c r="V35" s="68"/>
      <c r="W35" s="68"/>
      <c r="X35" s="68"/>
      <c r="Y35" s="68"/>
      <c r="Z35" s="68"/>
      <c r="AA35" s="68"/>
      <c r="AB35" s="68"/>
      <c r="AC35" s="68"/>
      <c r="AD35" s="68"/>
      <c r="AE35" s="68"/>
      <c r="AF35" s="68"/>
      <c r="AG35" s="68"/>
      <c r="AH35" s="68"/>
      <c r="AI35" s="68"/>
    </row>
    <row r="36" spans="1:35" ht="12.75" customHeight="1" x14ac:dyDescent="0.2">
      <c r="A36" s="68"/>
      <c r="P36" s="68"/>
      <c r="Q36" s="68"/>
      <c r="R36" s="68"/>
      <c r="S36" s="68"/>
      <c r="T36" s="68"/>
      <c r="U36" s="68"/>
      <c r="V36" s="68"/>
      <c r="W36" s="68"/>
      <c r="X36" s="68"/>
      <c r="Y36" s="68"/>
      <c r="Z36" s="68"/>
      <c r="AA36" s="68"/>
      <c r="AB36" s="68"/>
      <c r="AC36" s="68"/>
      <c r="AD36" s="68"/>
      <c r="AE36" s="68"/>
      <c r="AF36" s="68"/>
      <c r="AG36" s="68"/>
      <c r="AH36" s="68"/>
      <c r="AI36" s="68"/>
    </row>
    <row r="37" spans="1:35" ht="12.75" customHeight="1" x14ac:dyDescent="0.2">
      <c r="A37" s="68"/>
      <c r="P37" s="68"/>
      <c r="Q37" s="68"/>
      <c r="R37" s="68"/>
      <c r="S37" s="68"/>
      <c r="T37" s="68"/>
      <c r="U37" s="68"/>
      <c r="V37" s="68"/>
      <c r="W37" s="68"/>
      <c r="X37" s="68"/>
      <c r="Y37" s="68"/>
      <c r="Z37" s="68"/>
      <c r="AA37" s="68"/>
      <c r="AB37" s="68"/>
      <c r="AC37" s="68"/>
      <c r="AD37" s="68"/>
      <c r="AE37" s="68"/>
      <c r="AF37" s="68"/>
      <c r="AG37" s="68"/>
      <c r="AH37" s="68"/>
      <c r="AI37" s="68"/>
    </row>
    <row r="38" spans="1:35" ht="12.75" customHeight="1" x14ac:dyDescent="0.2">
      <c r="A38" s="68"/>
      <c r="P38" s="68"/>
      <c r="Q38" s="68"/>
      <c r="R38" s="68"/>
      <c r="S38" s="68"/>
      <c r="T38" s="68"/>
      <c r="U38" s="68"/>
      <c r="V38" s="68"/>
      <c r="W38" s="68"/>
      <c r="X38" s="68"/>
      <c r="Y38" s="68"/>
      <c r="Z38" s="68"/>
      <c r="AA38" s="68"/>
      <c r="AB38" s="68"/>
      <c r="AC38" s="68"/>
      <c r="AD38" s="68"/>
      <c r="AE38" s="68"/>
      <c r="AF38" s="68"/>
      <c r="AG38" s="68"/>
      <c r="AH38" s="68"/>
      <c r="AI38" s="68"/>
    </row>
    <row r="39" spans="1:35" ht="12.75" customHeight="1" x14ac:dyDescent="0.2">
      <c r="A39" s="68"/>
      <c r="P39" s="68"/>
      <c r="Q39" s="68"/>
      <c r="R39" s="68"/>
      <c r="S39" s="68"/>
      <c r="T39" s="68"/>
      <c r="U39" s="68"/>
      <c r="V39" s="68"/>
      <c r="W39" s="68"/>
      <c r="X39" s="68"/>
      <c r="Y39" s="68"/>
      <c r="Z39" s="68"/>
      <c r="AA39" s="68"/>
      <c r="AB39" s="68"/>
      <c r="AC39" s="68"/>
      <c r="AD39" s="68"/>
      <c r="AE39" s="68"/>
      <c r="AF39" s="68"/>
      <c r="AG39" s="68"/>
      <c r="AH39" s="68"/>
      <c r="AI39" s="68"/>
    </row>
    <row r="40" spans="1:35" ht="12.75" customHeight="1" x14ac:dyDescent="0.2">
      <c r="A40" s="68"/>
      <c r="P40" s="68"/>
      <c r="Q40" s="68"/>
      <c r="R40" s="68"/>
      <c r="S40" s="68"/>
      <c r="T40" s="68"/>
      <c r="U40" s="68"/>
      <c r="V40" s="68"/>
      <c r="W40" s="68"/>
      <c r="X40" s="68"/>
      <c r="Y40" s="68"/>
      <c r="Z40" s="68"/>
      <c r="AA40" s="68"/>
      <c r="AB40" s="68"/>
      <c r="AC40" s="68"/>
      <c r="AD40" s="68"/>
      <c r="AE40" s="68"/>
      <c r="AF40" s="68"/>
      <c r="AG40" s="68"/>
      <c r="AH40" s="68"/>
      <c r="AI40" s="68"/>
    </row>
    <row r="41" spans="1:35" ht="12.75" customHeight="1" x14ac:dyDescent="0.2">
      <c r="A41" s="68"/>
      <c r="P41" s="68"/>
      <c r="Q41" s="68"/>
      <c r="R41" s="68"/>
      <c r="S41" s="68"/>
      <c r="T41" s="68"/>
      <c r="U41" s="68"/>
      <c r="V41" s="68"/>
      <c r="W41" s="68"/>
      <c r="X41" s="68"/>
      <c r="Y41" s="68"/>
      <c r="Z41" s="68"/>
      <c r="AA41" s="68"/>
      <c r="AB41" s="68"/>
      <c r="AC41" s="68"/>
      <c r="AD41" s="68"/>
      <c r="AE41" s="68"/>
      <c r="AF41" s="68"/>
      <c r="AG41" s="68"/>
      <c r="AH41" s="68"/>
      <c r="AI41" s="68"/>
    </row>
    <row r="42" spans="1:35" ht="12.75" customHeight="1" x14ac:dyDescent="0.2">
      <c r="A42" s="68"/>
      <c r="P42" s="68"/>
      <c r="Q42" s="68"/>
      <c r="R42" s="68"/>
      <c r="S42" s="68"/>
      <c r="T42" s="68"/>
      <c r="U42" s="68"/>
      <c r="V42" s="68"/>
      <c r="W42" s="68"/>
      <c r="X42" s="68"/>
      <c r="Y42" s="68"/>
      <c r="Z42" s="68"/>
      <c r="AA42" s="68"/>
      <c r="AB42" s="68"/>
      <c r="AC42" s="68"/>
      <c r="AD42" s="68"/>
      <c r="AE42" s="68"/>
      <c r="AF42" s="68"/>
      <c r="AG42" s="68"/>
      <c r="AH42" s="68"/>
      <c r="AI42" s="68"/>
    </row>
    <row r="43" spans="1:35" ht="12.75" customHeight="1" x14ac:dyDescent="0.2">
      <c r="A43" s="68"/>
      <c r="P43" s="68"/>
      <c r="Q43" s="68"/>
      <c r="R43" s="68"/>
      <c r="S43" s="68"/>
      <c r="T43" s="68"/>
      <c r="U43" s="68"/>
      <c r="V43" s="68"/>
      <c r="W43" s="68"/>
      <c r="X43" s="68"/>
      <c r="Y43" s="68"/>
      <c r="Z43" s="68"/>
      <c r="AA43" s="68"/>
      <c r="AB43" s="68"/>
      <c r="AC43" s="68"/>
      <c r="AD43" s="68"/>
      <c r="AE43" s="68"/>
      <c r="AF43" s="68"/>
      <c r="AG43" s="68"/>
      <c r="AH43" s="68"/>
      <c r="AI43" s="68"/>
    </row>
    <row r="44" spans="1:35" ht="12.75" customHeight="1" x14ac:dyDescent="0.2">
      <c r="A44" s="68"/>
      <c r="P44" s="68"/>
      <c r="Q44" s="68"/>
      <c r="R44" s="68"/>
      <c r="S44" s="68"/>
      <c r="T44" s="68"/>
      <c r="U44" s="68"/>
      <c r="V44" s="68"/>
      <c r="W44" s="68"/>
      <c r="X44" s="68"/>
      <c r="Y44" s="68"/>
      <c r="Z44" s="68"/>
      <c r="AA44" s="68"/>
      <c r="AB44" s="68"/>
      <c r="AC44" s="68"/>
      <c r="AD44" s="68"/>
      <c r="AE44" s="68"/>
      <c r="AF44" s="68"/>
      <c r="AG44" s="68"/>
      <c r="AH44" s="68"/>
      <c r="AI44" s="68"/>
    </row>
    <row r="45" spans="1:35" ht="12.75" customHeight="1" x14ac:dyDescent="0.2">
      <c r="A45" s="68"/>
      <c r="P45" s="68"/>
      <c r="Q45" s="68"/>
      <c r="R45" s="68"/>
      <c r="S45" s="68"/>
      <c r="T45" s="68"/>
      <c r="U45" s="68"/>
      <c r="V45" s="68"/>
      <c r="W45" s="68"/>
      <c r="X45" s="68"/>
      <c r="Y45" s="68"/>
      <c r="Z45" s="68"/>
      <c r="AA45" s="68"/>
      <c r="AB45" s="68"/>
      <c r="AC45" s="68"/>
      <c r="AD45" s="68"/>
      <c r="AE45" s="68"/>
      <c r="AF45" s="68"/>
      <c r="AG45" s="68"/>
      <c r="AH45" s="68"/>
      <c r="AI45" s="68"/>
    </row>
    <row r="46" spans="1:35" ht="12.75" customHeight="1" x14ac:dyDescent="0.2">
      <c r="A46" s="68"/>
      <c r="P46" s="68"/>
      <c r="Q46" s="68"/>
      <c r="R46" s="68"/>
      <c r="S46" s="68"/>
      <c r="T46" s="68"/>
      <c r="U46" s="68"/>
      <c r="V46" s="68"/>
      <c r="W46" s="68"/>
      <c r="X46" s="68"/>
      <c r="Y46" s="68"/>
      <c r="Z46" s="68"/>
      <c r="AA46" s="68"/>
      <c r="AB46" s="68"/>
      <c r="AC46" s="68"/>
      <c r="AD46" s="68"/>
      <c r="AE46" s="68"/>
      <c r="AF46" s="68"/>
      <c r="AG46" s="68"/>
      <c r="AH46" s="68"/>
      <c r="AI46" s="68"/>
    </row>
    <row r="47" spans="1:35" ht="12.75" customHeight="1" x14ac:dyDescent="0.2">
      <c r="A47" s="68"/>
      <c r="P47" s="68"/>
      <c r="Q47" s="68"/>
      <c r="R47" s="68"/>
      <c r="S47" s="68"/>
      <c r="T47" s="68"/>
      <c r="U47" s="68"/>
      <c r="V47" s="68"/>
      <c r="W47" s="68"/>
      <c r="X47" s="68"/>
      <c r="Y47" s="68"/>
      <c r="Z47" s="68"/>
      <c r="AA47" s="68"/>
      <c r="AB47" s="68"/>
      <c r="AC47" s="68"/>
      <c r="AD47" s="68"/>
      <c r="AE47" s="68"/>
      <c r="AF47" s="68"/>
      <c r="AG47" s="68"/>
      <c r="AH47" s="68"/>
      <c r="AI47" s="68"/>
    </row>
    <row r="48" spans="1:35" ht="12.75" customHeight="1" x14ac:dyDescent="0.2">
      <c r="A48" s="68"/>
      <c r="P48" s="68"/>
      <c r="Q48" s="68"/>
      <c r="R48" s="68"/>
      <c r="S48" s="68"/>
      <c r="T48" s="68"/>
      <c r="U48" s="68"/>
      <c r="V48" s="68"/>
      <c r="W48" s="68"/>
      <c r="X48" s="68"/>
      <c r="Y48" s="68"/>
      <c r="Z48" s="68"/>
      <c r="AA48" s="68"/>
      <c r="AB48" s="68"/>
      <c r="AC48" s="68"/>
      <c r="AD48" s="68"/>
      <c r="AE48" s="68"/>
      <c r="AF48" s="68"/>
      <c r="AG48" s="68"/>
      <c r="AH48" s="68"/>
      <c r="AI48" s="68"/>
    </row>
    <row r="49" spans="1:35" ht="12.75" customHeight="1" x14ac:dyDescent="0.2">
      <c r="A49" s="68"/>
      <c r="P49" s="68"/>
      <c r="Q49" s="68"/>
      <c r="R49" s="68"/>
      <c r="S49" s="68"/>
      <c r="T49" s="68"/>
      <c r="U49" s="68"/>
      <c r="V49" s="68"/>
      <c r="W49" s="68"/>
      <c r="X49" s="68"/>
      <c r="Y49" s="68"/>
      <c r="Z49" s="68"/>
      <c r="AA49" s="68"/>
      <c r="AB49" s="68"/>
      <c r="AC49" s="68"/>
      <c r="AD49" s="68"/>
      <c r="AE49" s="68"/>
      <c r="AF49" s="68"/>
      <c r="AG49" s="68"/>
      <c r="AH49" s="68"/>
      <c r="AI49" s="68"/>
    </row>
    <row r="50" spans="1:35" ht="12.75" customHeight="1" x14ac:dyDescent="0.2">
      <c r="A50" s="68"/>
      <c r="P50" s="68"/>
      <c r="Q50" s="68"/>
      <c r="R50" s="68"/>
      <c r="S50" s="68"/>
      <c r="T50" s="68"/>
      <c r="U50" s="68"/>
      <c r="V50" s="68"/>
      <c r="W50" s="68"/>
      <c r="X50" s="68"/>
      <c r="Y50" s="68"/>
      <c r="Z50" s="68"/>
      <c r="AA50" s="68"/>
      <c r="AB50" s="68"/>
      <c r="AC50" s="68"/>
      <c r="AD50" s="68"/>
      <c r="AE50" s="68"/>
      <c r="AF50" s="68"/>
      <c r="AG50" s="68"/>
      <c r="AH50" s="68"/>
      <c r="AI50" s="68"/>
    </row>
    <row r="51" spans="1:35" ht="12.75" customHeight="1" x14ac:dyDescent="0.2">
      <c r="A51" s="68"/>
      <c r="P51" s="68"/>
      <c r="Q51" s="68"/>
      <c r="R51" s="68"/>
      <c r="S51" s="68"/>
      <c r="T51" s="68"/>
      <c r="U51" s="68"/>
      <c r="V51" s="68"/>
      <c r="W51" s="68"/>
      <c r="X51" s="68"/>
      <c r="Y51" s="68"/>
      <c r="Z51" s="68"/>
      <c r="AA51" s="68"/>
      <c r="AB51" s="68"/>
      <c r="AC51" s="68"/>
      <c r="AD51" s="68"/>
      <c r="AE51" s="68"/>
      <c r="AF51" s="68"/>
      <c r="AG51" s="68"/>
      <c r="AH51" s="68"/>
      <c r="AI51" s="68"/>
    </row>
    <row r="52" spans="1:35" ht="12.75" customHeight="1" x14ac:dyDescent="0.2">
      <c r="A52" s="68"/>
      <c r="P52" s="68"/>
      <c r="Q52" s="68"/>
      <c r="R52" s="68"/>
      <c r="S52" s="68"/>
      <c r="T52" s="68"/>
      <c r="U52" s="68"/>
      <c r="V52" s="68"/>
      <c r="W52" s="68"/>
      <c r="X52" s="68"/>
      <c r="Y52" s="68"/>
      <c r="Z52" s="68"/>
      <c r="AA52" s="68"/>
      <c r="AB52" s="68"/>
      <c r="AC52" s="68"/>
      <c r="AD52" s="68"/>
      <c r="AE52" s="68"/>
      <c r="AF52" s="68"/>
      <c r="AG52" s="68"/>
      <c r="AH52" s="68"/>
      <c r="AI52" s="68"/>
    </row>
    <row r="53" spans="1:35" ht="12.75" customHeight="1" x14ac:dyDescent="0.2">
      <c r="A53" s="68"/>
      <c r="P53" s="68"/>
      <c r="Q53" s="68"/>
      <c r="R53" s="68"/>
      <c r="S53" s="68"/>
      <c r="T53" s="68"/>
      <c r="U53" s="68"/>
      <c r="V53" s="68"/>
      <c r="W53" s="68"/>
      <c r="X53" s="68"/>
      <c r="Y53" s="68"/>
      <c r="Z53" s="68"/>
      <c r="AA53" s="68"/>
      <c r="AB53" s="68"/>
      <c r="AC53" s="68"/>
      <c r="AD53" s="68"/>
      <c r="AE53" s="68"/>
      <c r="AF53" s="68"/>
      <c r="AG53" s="68"/>
      <c r="AH53" s="68"/>
      <c r="AI53" s="68"/>
    </row>
    <row r="54" spans="1:35" ht="12.75" customHeight="1" x14ac:dyDescent="0.2">
      <c r="A54" s="68"/>
      <c r="P54" s="68"/>
      <c r="Q54" s="68"/>
      <c r="R54" s="68"/>
      <c r="S54" s="68"/>
      <c r="T54" s="68"/>
      <c r="U54" s="68"/>
      <c r="V54" s="68"/>
      <c r="W54" s="68"/>
      <c r="X54" s="68"/>
      <c r="Y54" s="68"/>
      <c r="Z54" s="68"/>
      <c r="AA54" s="68"/>
      <c r="AB54" s="68"/>
      <c r="AC54" s="68"/>
      <c r="AD54" s="68"/>
      <c r="AE54" s="68"/>
      <c r="AF54" s="68"/>
      <c r="AG54" s="68"/>
      <c r="AH54" s="68"/>
      <c r="AI54" s="68"/>
    </row>
    <row r="55" spans="1:35" ht="12.75" customHeight="1" x14ac:dyDescent="0.2">
      <c r="A55" s="68"/>
      <c r="P55" s="68"/>
      <c r="Q55" s="68"/>
      <c r="R55" s="68"/>
      <c r="S55" s="68"/>
      <c r="T55" s="68"/>
      <c r="U55" s="68"/>
      <c r="V55" s="68"/>
      <c r="W55" s="68"/>
      <c r="X55" s="68"/>
      <c r="Y55" s="68"/>
      <c r="Z55" s="68"/>
      <c r="AA55" s="68"/>
      <c r="AB55" s="68"/>
      <c r="AC55" s="68"/>
      <c r="AD55" s="68"/>
      <c r="AE55" s="68"/>
      <c r="AF55" s="68"/>
      <c r="AG55" s="68"/>
      <c r="AH55" s="68"/>
      <c r="AI55" s="68"/>
    </row>
    <row r="56" spans="1:35" ht="12.75" customHeight="1" x14ac:dyDescent="0.2">
      <c r="A56" s="68"/>
      <c r="P56" s="68"/>
      <c r="Q56" s="68"/>
      <c r="R56" s="68"/>
      <c r="S56" s="68"/>
      <c r="T56" s="68"/>
      <c r="U56" s="68"/>
      <c r="V56" s="68"/>
      <c r="W56" s="68"/>
      <c r="X56" s="68"/>
      <c r="Y56" s="68"/>
      <c r="Z56" s="68"/>
      <c r="AA56" s="68"/>
      <c r="AB56" s="68"/>
      <c r="AC56" s="68"/>
      <c r="AD56" s="68"/>
      <c r="AE56" s="68"/>
      <c r="AF56" s="68"/>
      <c r="AG56" s="68"/>
      <c r="AH56" s="68"/>
      <c r="AI56" s="68"/>
    </row>
    <row r="57" spans="1:35" ht="12.75" customHeight="1" x14ac:dyDescent="0.2">
      <c r="A57" s="68"/>
      <c r="P57" s="68"/>
      <c r="Q57" s="68"/>
      <c r="R57" s="68"/>
      <c r="S57" s="68"/>
      <c r="T57" s="68"/>
      <c r="U57" s="68"/>
      <c r="V57" s="68"/>
      <c r="W57" s="68"/>
      <c r="X57" s="68"/>
      <c r="Y57" s="68"/>
      <c r="Z57" s="68"/>
      <c r="AA57" s="68"/>
      <c r="AB57" s="68"/>
      <c r="AC57" s="68"/>
      <c r="AD57" s="68"/>
      <c r="AE57" s="68"/>
      <c r="AF57" s="68"/>
      <c r="AG57" s="68"/>
      <c r="AH57" s="68"/>
      <c r="AI57" s="68"/>
    </row>
    <row r="58" spans="1:35" ht="12.75" customHeight="1" x14ac:dyDescent="0.2">
      <c r="A58" s="68"/>
      <c r="P58" s="68"/>
      <c r="Q58" s="68"/>
      <c r="R58" s="68"/>
      <c r="S58" s="68"/>
      <c r="T58" s="68"/>
      <c r="U58" s="68"/>
      <c r="V58" s="68"/>
      <c r="W58" s="68"/>
      <c r="X58" s="68"/>
      <c r="Y58" s="68"/>
      <c r="Z58" s="68"/>
      <c r="AA58" s="68"/>
      <c r="AB58" s="68"/>
      <c r="AC58" s="68"/>
      <c r="AD58" s="68"/>
      <c r="AE58" s="68"/>
      <c r="AF58" s="68"/>
      <c r="AG58" s="68"/>
      <c r="AH58" s="68"/>
      <c r="AI58" s="68"/>
    </row>
    <row r="59" spans="1:35" ht="12.75" customHeight="1" x14ac:dyDescent="0.2">
      <c r="A59" s="68"/>
      <c r="P59" s="68"/>
      <c r="Q59" s="68"/>
      <c r="R59" s="68"/>
      <c r="S59" s="68"/>
      <c r="T59" s="68"/>
      <c r="U59" s="68"/>
      <c r="V59" s="68"/>
      <c r="W59" s="68"/>
      <c r="X59" s="68"/>
      <c r="Y59" s="68"/>
      <c r="Z59" s="68"/>
      <c r="AA59" s="68"/>
      <c r="AB59" s="68"/>
      <c r="AC59" s="68"/>
      <c r="AD59" s="68"/>
      <c r="AE59" s="68"/>
      <c r="AF59" s="68"/>
      <c r="AG59" s="68"/>
      <c r="AH59" s="68"/>
      <c r="AI59" s="68"/>
    </row>
    <row r="60" spans="1:35" ht="12.75" customHeight="1" x14ac:dyDescent="0.2">
      <c r="A60" s="68"/>
      <c r="P60" s="68"/>
      <c r="Q60" s="68"/>
      <c r="R60" s="68"/>
      <c r="S60" s="68"/>
      <c r="T60" s="68"/>
      <c r="U60" s="68"/>
      <c r="V60" s="68"/>
      <c r="W60" s="68"/>
      <c r="X60" s="68"/>
      <c r="Y60" s="68"/>
      <c r="Z60" s="68"/>
      <c r="AA60" s="68"/>
      <c r="AB60" s="68"/>
      <c r="AC60" s="68"/>
      <c r="AD60" s="68"/>
      <c r="AE60" s="68"/>
      <c r="AF60" s="68"/>
      <c r="AG60" s="68"/>
      <c r="AH60" s="68"/>
      <c r="AI60" s="68"/>
    </row>
    <row r="61" spans="1:35" ht="12.75" customHeight="1" x14ac:dyDescent="0.2">
      <c r="A61" s="68"/>
      <c r="P61" s="68"/>
      <c r="Q61" s="68"/>
      <c r="R61" s="68"/>
      <c r="S61" s="68"/>
      <c r="T61" s="68"/>
      <c r="U61" s="68"/>
      <c r="V61" s="68"/>
      <c r="W61" s="68"/>
      <c r="X61" s="68"/>
      <c r="Y61" s="68"/>
      <c r="Z61" s="68"/>
      <c r="AA61" s="68"/>
      <c r="AB61" s="68"/>
      <c r="AC61" s="68"/>
      <c r="AD61" s="68"/>
      <c r="AE61" s="68"/>
      <c r="AF61" s="68"/>
      <c r="AG61" s="68"/>
      <c r="AH61" s="68"/>
      <c r="AI61" s="68"/>
    </row>
    <row r="62" spans="1:35" ht="12.75" customHeight="1" x14ac:dyDescent="0.2">
      <c r="A62" s="68"/>
      <c r="P62" s="68"/>
      <c r="Q62" s="68"/>
      <c r="R62" s="68"/>
      <c r="S62" s="68"/>
      <c r="T62" s="68"/>
      <c r="U62" s="68"/>
      <c r="V62" s="68"/>
      <c r="W62" s="68"/>
      <c r="X62" s="68"/>
      <c r="Y62" s="68"/>
      <c r="Z62" s="68"/>
      <c r="AA62" s="68"/>
      <c r="AB62" s="68"/>
      <c r="AC62" s="68"/>
      <c r="AD62" s="68"/>
      <c r="AE62" s="68"/>
      <c r="AF62" s="68"/>
      <c r="AG62" s="68"/>
      <c r="AH62" s="68"/>
      <c r="AI62" s="68"/>
    </row>
    <row r="63" spans="1:35" ht="12.75" customHeight="1" x14ac:dyDescent="0.2">
      <c r="A63" s="68"/>
      <c r="P63" s="68"/>
      <c r="Q63" s="68"/>
      <c r="R63" s="68"/>
      <c r="S63" s="68"/>
      <c r="T63" s="68"/>
      <c r="U63" s="68"/>
      <c r="V63" s="68"/>
      <c r="W63" s="68"/>
      <c r="X63" s="68"/>
      <c r="Y63" s="68"/>
      <c r="Z63" s="68"/>
      <c r="AA63" s="68"/>
      <c r="AB63" s="68"/>
      <c r="AC63" s="68"/>
      <c r="AD63" s="68"/>
      <c r="AE63" s="68"/>
      <c r="AF63" s="68"/>
      <c r="AG63" s="68"/>
      <c r="AH63" s="68"/>
      <c r="AI63" s="68"/>
    </row>
    <row r="64" spans="1:35" ht="12.75" customHeight="1" x14ac:dyDescent="0.2">
      <c r="A64" s="68"/>
      <c r="P64" s="68"/>
      <c r="Q64" s="68"/>
      <c r="R64" s="68"/>
      <c r="S64" s="68"/>
      <c r="T64" s="68"/>
      <c r="U64" s="68"/>
      <c r="V64" s="68"/>
      <c r="W64" s="68"/>
      <c r="X64" s="68"/>
      <c r="Y64" s="68"/>
      <c r="Z64" s="68"/>
      <c r="AA64" s="68"/>
      <c r="AB64" s="68"/>
      <c r="AC64" s="68"/>
      <c r="AD64" s="68"/>
      <c r="AE64" s="68"/>
      <c r="AF64" s="68"/>
      <c r="AG64" s="68"/>
      <c r="AH64" s="68"/>
      <c r="AI64" s="68"/>
    </row>
    <row r="65" spans="1:35" ht="12.75" customHeight="1" x14ac:dyDescent="0.2">
      <c r="A65" s="68"/>
      <c r="P65" s="68"/>
      <c r="Q65" s="68"/>
      <c r="R65" s="68"/>
      <c r="S65" s="68"/>
      <c r="T65" s="68"/>
      <c r="U65" s="68"/>
      <c r="V65" s="68"/>
      <c r="W65" s="68"/>
      <c r="X65" s="68"/>
      <c r="Y65" s="68"/>
      <c r="Z65" s="68"/>
      <c r="AA65" s="68"/>
      <c r="AB65" s="68"/>
      <c r="AC65" s="68"/>
      <c r="AD65" s="68"/>
      <c r="AE65" s="68"/>
      <c r="AF65" s="68"/>
      <c r="AG65" s="68"/>
      <c r="AH65" s="68"/>
      <c r="AI65" s="68"/>
    </row>
    <row r="66" spans="1:35" ht="12.75" customHeight="1" x14ac:dyDescent="0.2">
      <c r="A66" s="68"/>
      <c r="P66" s="68"/>
      <c r="Q66" s="68"/>
      <c r="R66" s="68"/>
      <c r="S66" s="68"/>
      <c r="T66" s="68"/>
      <c r="U66" s="68"/>
      <c r="V66" s="68"/>
      <c r="W66" s="68"/>
      <c r="X66" s="68"/>
      <c r="Y66" s="68"/>
      <c r="Z66" s="68"/>
      <c r="AA66" s="68"/>
      <c r="AB66" s="68"/>
      <c r="AC66" s="68"/>
      <c r="AD66" s="68"/>
      <c r="AE66" s="68"/>
      <c r="AF66" s="68"/>
      <c r="AG66" s="68"/>
      <c r="AH66" s="68"/>
      <c r="AI66" s="68"/>
    </row>
    <row r="67" spans="1:35" ht="12.75" customHeight="1" x14ac:dyDescent="0.2">
      <c r="A67" s="68"/>
      <c r="P67" s="68"/>
      <c r="Q67" s="68"/>
      <c r="R67" s="68"/>
      <c r="S67" s="68"/>
      <c r="T67" s="68"/>
      <c r="U67" s="68"/>
      <c r="V67" s="68"/>
      <c r="W67" s="68"/>
      <c r="X67" s="68"/>
      <c r="Y67" s="68"/>
      <c r="Z67" s="68"/>
      <c r="AA67" s="68"/>
      <c r="AB67" s="68"/>
      <c r="AC67" s="68"/>
      <c r="AD67" s="68"/>
      <c r="AE67" s="68"/>
      <c r="AF67" s="68"/>
      <c r="AG67" s="68"/>
      <c r="AH67" s="68"/>
      <c r="AI67" s="68"/>
    </row>
    <row r="68" spans="1:35" ht="12.75" customHeight="1" x14ac:dyDescent="0.2">
      <c r="A68" s="68"/>
      <c r="P68" s="68"/>
      <c r="Q68" s="68"/>
      <c r="R68" s="68"/>
      <c r="S68" s="68"/>
      <c r="T68" s="68"/>
      <c r="U68" s="68"/>
      <c r="V68" s="68"/>
      <c r="W68" s="68"/>
      <c r="X68" s="68"/>
      <c r="Y68" s="68"/>
      <c r="Z68" s="68"/>
      <c r="AA68" s="68"/>
      <c r="AB68" s="68"/>
      <c r="AC68" s="68"/>
      <c r="AD68" s="68"/>
      <c r="AE68" s="68"/>
      <c r="AF68" s="68"/>
      <c r="AG68" s="68"/>
      <c r="AH68" s="68"/>
      <c r="AI68" s="68"/>
    </row>
    <row r="69" spans="1:35" ht="12.75" customHeight="1" x14ac:dyDescent="0.2">
      <c r="A69" s="68"/>
      <c r="P69" s="68"/>
      <c r="Q69" s="68"/>
      <c r="R69" s="68"/>
      <c r="S69" s="68"/>
      <c r="T69" s="68"/>
      <c r="U69" s="68"/>
      <c r="V69" s="68"/>
      <c r="W69" s="68"/>
      <c r="X69" s="68"/>
      <c r="Y69" s="68"/>
      <c r="Z69" s="68"/>
      <c r="AA69" s="68"/>
      <c r="AB69" s="68"/>
      <c r="AC69" s="68"/>
      <c r="AD69" s="68"/>
      <c r="AE69" s="68"/>
      <c r="AF69" s="68"/>
      <c r="AG69" s="68"/>
      <c r="AH69" s="68"/>
      <c r="AI69" s="68"/>
    </row>
    <row r="70" spans="1:35" ht="12.75" customHeight="1" x14ac:dyDescent="0.2">
      <c r="A70" s="68"/>
      <c r="P70" s="68"/>
      <c r="Q70" s="68"/>
      <c r="R70" s="68"/>
      <c r="S70" s="68"/>
      <c r="T70" s="68"/>
      <c r="U70" s="68"/>
      <c r="V70" s="68"/>
      <c r="W70" s="68"/>
      <c r="X70" s="68"/>
      <c r="Y70" s="68"/>
      <c r="Z70" s="68"/>
      <c r="AA70" s="68"/>
      <c r="AB70" s="68"/>
      <c r="AC70" s="68"/>
      <c r="AD70" s="68"/>
      <c r="AE70" s="68"/>
      <c r="AF70" s="68"/>
      <c r="AG70" s="68"/>
      <c r="AH70" s="68"/>
      <c r="AI70" s="68"/>
    </row>
    <row r="71" spans="1:35" ht="12.75" customHeight="1" x14ac:dyDescent="0.2">
      <c r="A71" s="68"/>
      <c r="P71" s="68"/>
      <c r="Q71" s="68"/>
      <c r="R71" s="68"/>
      <c r="S71" s="68"/>
      <c r="T71" s="68"/>
      <c r="U71" s="68"/>
      <c r="V71" s="68"/>
      <c r="W71" s="68"/>
      <c r="X71" s="68"/>
      <c r="Y71" s="68"/>
      <c r="Z71" s="68"/>
      <c r="AA71" s="68"/>
      <c r="AB71" s="68"/>
      <c r="AC71" s="68"/>
      <c r="AD71" s="68"/>
      <c r="AE71" s="68"/>
      <c r="AF71" s="68"/>
      <c r="AG71" s="68"/>
      <c r="AH71" s="68"/>
      <c r="AI71" s="68"/>
    </row>
    <row r="72" spans="1:35" ht="12.75" customHeight="1" x14ac:dyDescent="0.2">
      <c r="A72" s="68"/>
      <c r="P72" s="68"/>
      <c r="Q72" s="68"/>
      <c r="R72" s="68"/>
      <c r="S72" s="68"/>
      <c r="T72" s="68"/>
      <c r="U72" s="68"/>
      <c r="V72" s="68"/>
      <c r="W72" s="68"/>
      <c r="X72" s="68"/>
      <c r="Y72" s="68"/>
      <c r="Z72" s="68"/>
      <c r="AA72" s="68"/>
      <c r="AB72" s="68"/>
      <c r="AC72" s="68"/>
      <c r="AD72" s="68"/>
      <c r="AE72" s="68"/>
      <c r="AF72" s="68"/>
      <c r="AG72" s="68"/>
      <c r="AH72" s="68"/>
      <c r="AI72" s="68"/>
    </row>
    <row r="73" spans="1:35" ht="12.75" customHeight="1" x14ac:dyDescent="0.2">
      <c r="A73" s="68"/>
      <c r="P73" s="68"/>
      <c r="Q73" s="68"/>
      <c r="R73" s="68"/>
      <c r="S73" s="68"/>
      <c r="T73" s="68"/>
      <c r="U73" s="68"/>
      <c r="V73" s="68"/>
      <c r="W73" s="68"/>
      <c r="X73" s="68"/>
      <c r="Y73" s="68"/>
      <c r="Z73" s="68"/>
      <c r="AA73" s="68"/>
      <c r="AB73" s="68"/>
      <c r="AC73" s="68"/>
      <c r="AD73" s="68"/>
      <c r="AE73" s="68"/>
      <c r="AF73" s="68"/>
      <c r="AG73" s="68"/>
      <c r="AH73" s="68"/>
      <c r="AI73" s="68"/>
    </row>
    <row r="74" spans="1:35" ht="12.75" customHeight="1" x14ac:dyDescent="0.2">
      <c r="A74" s="68"/>
      <c r="P74" s="68"/>
      <c r="Q74" s="68"/>
      <c r="R74" s="68"/>
      <c r="S74" s="68"/>
      <c r="T74" s="68"/>
      <c r="U74" s="68"/>
      <c r="V74" s="68"/>
      <c r="W74" s="68"/>
      <c r="X74" s="68"/>
      <c r="Y74" s="68"/>
      <c r="Z74" s="68"/>
      <c r="AA74" s="68"/>
      <c r="AB74" s="68"/>
      <c r="AC74" s="68"/>
      <c r="AD74" s="68"/>
      <c r="AE74" s="68"/>
      <c r="AF74" s="68"/>
      <c r="AG74" s="68"/>
      <c r="AH74" s="68"/>
      <c r="AI74" s="68"/>
    </row>
    <row r="75" spans="1:35" ht="12.75" customHeight="1" x14ac:dyDescent="0.2">
      <c r="A75" s="68"/>
      <c r="P75" s="68"/>
      <c r="Q75" s="68"/>
      <c r="R75" s="68"/>
      <c r="S75" s="68"/>
      <c r="T75" s="68"/>
      <c r="U75" s="68"/>
      <c r="V75" s="68"/>
      <c r="W75" s="68"/>
      <c r="X75" s="68"/>
      <c r="Y75" s="68"/>
      <c r="Z75" s="68"/>
      <c r="AA75" s="68"/>
      <c r="AB75" s="68"/>
      <c r="AC75" s="68"/>
      <c r="AD75" s="68"/>
      <c r="AE75" s="68"/>
      <c r="AF75" s="68"/>
      <c r="AG75" s="68"/>
      <c r="AH75" s="68"/>
      <c r="AI75" s="68"/>
    </row>
    <row r="76" spans="1:35" ht="12.75" customHeight="1" x14ac:dyDescent="0.2">
      <c r="A76" s="68"/>
      <c r="P76" s="68"/>
      <c r="Q76" s="68"/>
      <c r="R76" s="68"/>
      <c r="S76" s="68"/>
      <c r="T76" s="68"/>
      <c r="U76" s="68"/>
      <c r="V76" s="68"/>
      <c r="W76" s="68"/>
      <c r="X76" s="68"/>
      <c r="Y76" s="68"/>
      <c r="Z76" s="68"/>
      <c r="AA76" s="68"/>
      <c r="AB76" s="68"/>
      <c r="AC76" s="68"/>
      <c r="AD76" s="68"/>
      <c r="AE76" s="68"/>
      <c r="AF76" s="68"/>
      <c r="AG76" s="68"/>
      <c r="AH76" s="68"/>
      <c r="AI76" s="68"/>
    </row>
    <row r="77" spans="1:35" ht="12.75" customHeight="1" x14ac:dyDescent="0.2">
      <c r="A77" s="68"/>
      <c r="P77" s="68"/>
      <c r="Q77" s="68"/>
      <c r="R77" s="68"/>
      <c r="S77" s="68"/>
      <c r="T77" s="68"/>
      <c r="U77" s="68"/>
      <c r="V77" s="68"/>
      <c r="W77" s="68"/>
      <c r="X77" s="68"/>
      <c r="Y77" s="68"/>
      <c r="Z77" s="68"/>
      <c r="AA77" s="68"/>
      <c r="AB77" s="68"/>
      <c r="AC77" s="68"/>
      <c r="AD77" s="68"/>
      <c r="AE77" s="68"/>
      <c r="AF77" s="68"/>
      <c r="AG77" s="68"/>
      <c r="AH77" s="68"/>
      <c r="AI77" s="68"/>
    </row>
    <row r="78" spans="1:35" ht="12.75" customHeight="1" x14ac:dyDescent="0.2">
      <c r="A78" s="68"/>
      <c r="P78" s="68"/>
      <c r="Q78" s="68"/>
      <c r="R78" s="68"/>
      <c r="S78" s="68"/>
      <c r="T78" s="68"/>
      <c r="U78" s="68"/>
      <c r="V78" s="68"/>
      <c r="W78" s="68"/>
      <c r="X78" s="68"/>
      <c r="Y78" s="68"/>
      <c r="Z78" s="68"/>
      <c r="AA78" s="68"/>
      <c r="AB78" s="68"/>
      <c r="AC78" s="68"/>
      <c r="AD78" s="68"/>
      <c r="AE78" s="68"/>
      <c r="AF78" s="68"/>
      <c r="AG78" s="68"/>
      <c r="AH78" s="68"/>
      <c r="AI78" s="68"/>
    </row>
    <row r="79" spans="1:35" ht="12.75" customHeight="1" x14ac:dyDescent="0.2">
      <c r="A79" s="68"/>
      <c r="P79" s="68"/>
      <c r="Q79" s="68"/>
      <c r="R79" s="68"/>
      <c r="S79" s="68"/>
      <c r="T79" s="68"/>
      <c r="U79" s="68"/>
      <c r="V79" s="68"/>
      <c r="W79" s="68"/>
      <c r="X79" s="68"/>
      <c r="Y79" s="68"/>
      <c r="Z79" s="68"/>
      <c r="AA79" s="68"/>
      <c r="AB79" s="68"/>
      <c r="AC79" s="68"/>
      <c r="AD79" s="68"/>
      <c r="AE79" s="68"/>
      <c r="AF79" s="68"/>
      <c r="AG79" s="68"/>
      <c r="AH79" s="68"/>
      <c r="AI79" s="68"/>
    </row>
    <row r="80" spans="1:35" ht="12.75" customHeight="1" x14ac:dyDescent="0.2">
      <c r="A80" s="68"/>
      <c r="P80" s="68"/>
      <c r="Q80" s="68"/>
      <c r="R80" s="68"/>
      <c r="S80" s="68"/>
      <c r="T80" s="68"/>
      <c r="U80" s="68"/>
      <c r="V80" s="68"/>
      <c r="W80" s="68"/>
      <c r="X80" s="68"/>
      <c r="Y80" s="68"/>
      <c r="Z80" s="68"/>
      <c r="AA80" s="68"/>
      <c r="AB80" s="68"/>
      <c r="AC80" s="68"/>
      <c r="AD80" s="68"/>
      <c r="AE80" s="68"/>
      <c r="AF80" s="68"/>
      <c r="AG80" s="68"/>
      <c r="AH80" s="68"/>
      <c r="AI80" s="68"/>
    </row>
    <row r="81" spans="1:35" ht="12.75" customHeight="1" x14ac:dyDescent="0.2">
      <c r="A81" s="68"/>
      <c r="P81" s="68"/>
      <c r="Q81" s="68"/>
      <c r="R81" s="68"/>
      <c r="S81" s="68"/>
      <c r="T81" s="68"/>
      <c r="U81" s="68"/>
      <c r="V81" s="68"/>
      <c r="W81" s="68"/>
      <c r="X81" s="68"/>
      <c r="Y81" s="68"/>
      <c r="Z81" s="68"/>
      <c r="AA81" s="68"/>
      <c r="AB81" s="68"/>
      <c r="AC81" s="68"/>
      <c r="AD81" s="68"/>
      <c r="AE81" s="68"/>
      <c r="AF81" s="68"/>
      <c r="AG81" s="68"/>
      <c r="AH81" s="68"/>
      <c r="AI81" s="68"/>
    </row>
    <row r="82" spans="1:35" ht="12.75" customHeight="1" x14ac:dyDescent="0.2">
      <c r="A82" s="68"/>
      <c r="P82" s="68"/>
      <c r="Q82" s="68"/>
      <c r="R82" s="68"/>
      <c r="S82" s="68"/>
      <c r="T82" s="68"/>
      <c r="U82" s="68"/>
      <c r="V82" s="68"/>
      <c r="W82" s="68"/>
      <c r="X82" s="68"/>
      <c r="Y82" s="68"/>
      <c r="Z82" s="68"/>
      <c r="AA82" s="68"/>
      <c r="AB82" s="68"/>
      <c r="AC82" s="68"/>
      <c r="AD82" s="68"/>
      <c r="AE82" s="68"/>
      <c r="AF82" s="68"/>
      <c r="AG82" s="68"/>
      <c r="AH82" s="68"/>
      <c r="AI82" s="68"/>
    </row>
    <row r="83" spans="1:35" ht="12.75" customHeight="1" x14ac:dyDescent="0.2">
      <c r="A83" s="68"/>
      <c r="P83" s="68"/>
      <c r="Q83" s="68"/>
      <c r="R83" s="68"/>
      <c r="S83" s="68"/>
      <c r="T83" s="68"/>
      <c r="U83" s="68"/>
      <c r="V83" s="68"/>
      <c r="W83" s="68"/>
      <c r="X83" s="68"/>
      <c r="Y83" s="68"/>
      <c r="Z83" s="68"/>
      <c r="AA83" s="68"/>
      <c r="AB83" s="68"/>
      <c r="AC83" s="68"/>
      <c r="AD83" s="68"/>
      <c r="AE83" s="68"/>
      <c r="AF83" s="68"/>
      <c r="AG83" s="68"/>
      <c r="AH83" s="68"/>
      <c r="AI83" s="68"/>
    </row>
    <row r="84" spans="1:35" ht="12.75" customHeight="1" x14ac:dyDescent="0.2">
      <c r="A84" s="68"/>
      <c r="P84" s="68"/>
      <c r="Q84" s="68"/>
      <c r="R84" s="68"/>
      <c r="S84" s="68"/>
      <c r="T84" s="68"/>
      <c r="U84" s="68"/>
      <c r="V84" s="68"/>
      <c r="W84" s="68"/>
      <c r="X84" s="68"/>
      <c r="Y84" s="68"/>
      <c r="Z84" s="68"/>
      <c r="AA84" s="68"/>
      <c r="AB84" s="68"/>
      <c r="AC84" s="68"/>
      <c r="AD84" s="68"/>
      <c r="AE84" s="68"/>
      <c r="AF84" s="68"/>
      <c r="AG84" s="68"/>
      <c r="AH84" s="68"/>
      <c r="AI84" s="68"/>
    </row>
    <row r="85" spans="1:35" ht="12.75" customHeight="1" x14ac:dyDescent="0.2">
      <c r="A85" s="68"/>
      <c r="P85" s="68"/>
      <c r="Q85" s="68"/>
      <c r="R85" s="68"/>
      <c r="S85" s="68"/>
      <c r="T85" s="68"/>
      <c r="U85" s="68"/>
      <c r="V85" s="68"/>
      <c r="W85" s="68"/>
      <c r="X85" s="68"/>
      <c r="Y85" s="68"/>
      <c r="Z85" s="68"/>
      <c r="AA85" s="68"/>
      <c r="AB85" s="68"/>
      <c r="AC85" s="68"/>
      <c r="AD85" s="68"/>
      <c r="AE85" s="68"/>
      <c r="AF85" s="68"/>
      <c r="AG85" s="68"/>
      <c r="AH85" s="68"/>
      <c r="AI85" s="68"/>
    </row>
    <row r="86" spans="1:35" ht="12.75" customHeight="1" x14ac:dyDescent="0.2">
      <c r="A86" s="68"/>
      <c r="P86" s="68"/>
      <c r="Q86" s="68"/>
      <c r="R86" s="68"/>
      <c r="S86" s="68"/>
      <c r="T86" s="68"/>
      <c r="U86" s="68"/>
      <c r="V86" s="68"/>
      <c r="W86" s="68"/>
      <c r="X86" s="68"/>
      <c r="Y86" s="68"/>
      <c r="Z86" s="68"/>
      <c r="AA86" s="68"/>
      <c r="AB86" s="68"/>
      <c r="AC86" s="68"/>
      <c r="AD86" s="68"/>
      <c r="AE86" s="68"/>
      <c r="AF86" s="68"/>
      <c r="AG86" s="68"/>
      <c r="AH86" s="68"/>
      <c r="AI86" s="68"/>
    </row>
    <row r="87" spans="1:35" ht="12.75" customHeight="1" x14ac:dyDescent="0.2">
      <c r="A87" s="68"/>
      <c r="P87" s="68"/>
      <c r="Q87" s="68"/>
      <c r="R87" s="68"/>
      <c r="S87" s="68"/>
      <c r="T87" s="68"/>
      <c r="U87" s="68"/>
      <c r="V87" s="68"/>
      <c r="W87" s="68"/>
      <c r="X87" s="68"/>
      <c r="Y87" s="68"/>
      <c r="Z87" s="68"/>
      <c r="AA87" s="68"/>
      <c r="AB87" s="68"/>
      <c r="AC87" s="68"/>
      <c r="AD87" s="68"/>
      <c r="AE87" s="68"/>
      <c r="AF87" s="68"/>
      <c r="AG87" s="68"/>
      <c r="AH87" s="68"/>
      <c r="AI87" s="68"/>
    </row>
    <row r="88" spans="1:35" ht="12.75" customHeight="1" x14ac:dyDescent="0.2">
      <c r="A88" s="68"/>
      <c r="P88" s="68"/>
      <c r="Q88" s="68"/>
      <c r="R88" s="68"/>
      <c r="S88" s="68"/>
      <c r="T88" s="68"/>
      <c r="U88" s="68"/>
      <c r="V88" s="68"/>
      <c r="W88" s="68"/>
      <c r="X88" s="68"/>
      <c r="Y88" s="68"/>
      <c r="Z88" s="68"/>
      <c r="AA88" s="68"/>
      <c r="AB88" s="68"/>
      <c r="AC88" s="68"/>
      <c r="AD88" s="68"/>
      <c r="AE88" s="68"/>
      <c r="AF88" s="68"/>
      <c r="AG88" s="68"/>
      <c r="AH88" s="68"/>
      <c r="AI88" s="68"/>
    </row>
    <row r="89" spans="1:35" ht="12.75" customHeight="1" x14ac:dyDescent="0.2">
      <c r="A89" s="68"/>
      <c r="P89" s="68"/>
      <c r="Q89" s="68"/>
      <c r="R89" s="68"/>
      <c r="S89" s="68"/>
      <c r="T89" s="68"/>
      <c r="U89" s="68"/>
      <c r="V89" s="68"/>
      <c r="W89" s="68"/>
      <c r="X89" s="68"/>
      <c r="Y89" s="68"/>
      <c r="Z89" s="68"/>
      <c r="AA89" s="68"/>
      <c r="AB89" s="68"/>
      <c r="AC89" s="68"/>
      <c r="AD89" s="68"/>
      <c r="AE89" s="68"/>
      <c r="AF89" s="68"/>
      <c r="AG89" s="68"/>
      <c r="AH89" s="68"/>
      <c r="AI89" s="68"/>
    </row>
    <row r="90" spans="1:35" ht="12.75" customHeight="1" x14ac:dyDescent="0.2">
      <c r="A90" s="68"/>
      <c r="P90" s="68"/>
      <c r="Q90" s="68"/>
      <c r="R90" s="68"/>
      <c r="S90" s="68"/>
      <c r="T90" s="68"/>
      <c r="U90" s="68"/>
      <c r="V90" s="68"/>
      <c r="W90" s="68"/>
      <c r="X90" s="68"/>
      <c r="Y90" s="68"/>
      <c r="Z90" s="68"/>
      <c r="AA90" s="68"/>
      <c r="AB90" s="68"/>
      <c r="AC90" s="68"/>
      <c r="AD90" s="68"/>
      <c r="AE90" s="68"/>
      <c r="AF90" s="68"/>
      <c r="AG90" s="68"/>
      <c r="AH90" s="68"/>
      <c r="AI90" s="68"/>
    </row>
    <row r="91" spans="1:35" ht="12.75" customHeight="1" x14ac:dyDescent="0.2">
      <c r="A91" s="68"/>
      <c r="P91" s="68"/>
      <c r="Q91" s="68"/>
      <c r="R91" s="68"/>
      <c r="S91" s="68"/>
      <c r="T91" s="68"/>
      <c r="U91" s="68"/>
      <c r="V91" s="68"/>
      <c r="W91" s="68"/>
      <c r="X91" s="68"/>
      <c r="Y91" s="68"/>
      <c r="Z91" s="68"/>
      <c r="AA91" s="68"/>
      <c r="AB91" s="68"/>
      <c r="AC91" s="68"/>
      <c r="AD91" s="68"/>
      <c r="AE91" s="68"/>
      <c r="AF91" s="68"/>
      <c r="AG91" s="68"/>
      <c r="AH91" s="68"/>
      <c r="AI91" s="68"/>
    </row>
    <row r="92" spans="1:35" ht="12.75" customHeight="1" x14ac:dyDescent="0.2">
      <c r="A92" s="68"/>
      <c r="P92" s="68"/>
      <c r="Q92" s="68"/>
      <c r="R92" s="68"/>
      <c r="S92" s="68"/>
      <c r="T92" s="68"/>
      <c r="U92" s="68"/>
      <c r="V92" s="68"/>
      <c r="W92" s="68"/>
      <c r="X92" s="68"/>
      <c r="Y92" s="68"/>
      <c r="Z92" s="68"/>
      <c r="AA92" s="68"/>
      <c r="AB92" s="68"/>
      <c r="AC92" s="68"/>
      <c r="AD92" s="68"/>
      <c r="AE92" s="68"/>
      <c r="AF92" s="68"/>
      <c r="AG92" s="68"/>
      <c r="AH92" s="68"/>
      <c r="AI92" s="68"/>
    </row>
    <row r="93" spans="1:35" ht="12.75" customHeight="1" x14ac:dyDescent="0.2">
      <c r="A93" s="68"/>
      <c r="P93" s="68"/>
      <c r="Q93" s="68"/>
      <c r="R93" s="68"/>
      <c r="S93" s="68"/>
      <c r="T93" s="68"/>
      <c r="U93" s="68"/>
      <c r="V93" s="68"/>
      <c r="W93" s="68"/>
      <c r="X93" s="68"/>
      <c r="Y93" s="68"/>
      <c r="Z93" s="68"/>
      <c r="AA93" s="68"/>
      <c r="AB93" s="68"/>
      <c r="AC93" s="68"/>
      <c r="AD93" s="68"/>
      <c r="AE93" s="68"/>
      <c r="AF93" s="68"/>
      <c r="AG93" s="68"/>
      <c r="AH93" s="68"/>
      <c r="AI93" s="68"/>
    </row>
    <row r="94" spans="1:35" ht="12.75" customHeight="1" x14ac:dyDescent="0.2">
      <c r="A94" s="68"/>
      <c r="P94" s="68"/>
      <c r="Q94" s="68"/>
      <c r="R94" s="68"/>
      <c r="S94" s="68"/>
      <c r="T94" s="68"/>
      <c r="U94" s="68"/>
      <c r="V94" s="68"/>
      <c r="W94" s="68"/>
      <c r="X94" s="68"/>
      <c r="Y94" s="68"/>
      <c r="Z94" s="68"/>
      <c r="AA94" s="68"/>
      <c r="AB94" s="68"/>
      <c r="AC94" s="68"/>
      <c r="AD94" s="68"/>
      <c r="AE94" s="68"/>
      <c r="AF94" s="68"/>
      <c r="AG94" s="68"/>
      <c r="AH94" s="68"/>
      <c r="AI94" s="68"/>
    </row>
    <row r="95" spans="1:35" ht="12.75" customHeight="1" x14ac:dyDescent="0.2">
      <c r="A95" s="68"/>
      <c r="P95" s="68"/>
      <c r="Q95" s="68"/>
      <c r="R95" s="68"/>
      <c r="S95" s="68"/>
      <c r="T95" s="68"/>
      <c r="U95" s="68"/>
      <c r="V95" s="68"/>
      <c r="W95" s="68"/>
      <c r="X95" s="68"/>
      <c r="Y95" s="68"/>
      <c r="Z95" s="68"/>
      <c r="AA95" s="68"/>
      <c r="AB95" s="68"/>
      <c r="AC95" s="68"/>
      <c r="AD95" s="68"/>
      <c r="AE95" s="68"/>
      <c r="AF95" s="68"/>
      <c r="AG95" s="68"/>
      <c r="AH95" s="68"/>
      <c r="AI95" s="68"/>
    </row>
    <row r="96" spans="1:35" ht="12.75" customHeight="1" x14ac:dyDescent="0.2">
      <c r="A96" s="68"/>
      <c r="P96" s="68"/>
      <c r="Q96" s="68"/>
      <c r="R96" s="68"/>
      <c r="S96" s="68"/>
      <c r="T96" s="68"/>
      <c r="U96" s="68"/>
      <c r="V96" s="68"/>
      <c r="W96" s="68"/>
      <c r="X96" s="68"/>
      <c r="Y96" s="68"/>
      <c r="Z96" s="68"/>
      <c r="AA96" s="68"/>
      <c r="AB96" s="68"/>
      <c r="AC96" s="68"/>
      <c r="AD96" s="68"/>
      <c r="AE96" s="68"/>
      <c r="AF96" s="68"/>
      <c r="AG96" s="68"/>
      <c r="AH96" s="68"/>
      <c r="AI96" s="68"/>
    </row>
    <row r="97" spans="1:35" ht="12.75" customHeight="1" x14ac:dyDescent="0.2">
      <c r="A97" s="68"/>
      <c r="P97" s="68"/>
      <c r="Q97" s="68"/>
      <c r="R97" s="68"/>
      <c r="S97" s="68"/>
      <c r="T97" s="68"/>
      <c r="U97" s="68"/>
      <c r="V97" s="68"/>
      <c r="W97" s="68"/>
      <c r="X97" s="68"/>
      <c r="Y97" s="68"/>
      <c r="Z97" s="68"/>
      <c r="AA97" s="68"/>
      <c r="AB97" s="68"/>
      <c r="AC97" s="68"/>
      <c r="AD97" s="68"/>
      <c r="AE97" s="68"/>
      <c r="AF97" s="68"/>
      <c r="AG97" s="68"/>
      <c r="AH97" s="68"/>
      <c r="AI97" s="68"/>
    </row>
    <row r="98" spans="1:35" ht="12.75" customHeight="1" x14ac:dyDescent="0.2">
      <c r="A98" s="68"/>
      <c r="P98" s="68"/>
      <c r="Q98" s="68"/>
      <c r="R98" s="68"/>
      <c r="S98" s="68"/>
      <c r="T98" s="68"/>
      <c r="U98" s="68"/>
      <c r="V98" s="68"/>
      <c r="W98" s="68"/>
      <c r="X98" s="68"/>
      <c r="Y98" s="68"/>
      <c r="Z98" s="68"/>
      <c r="AA98" s="68"/>
      <c r="AB98" s="68"/>
      <c r="AC98" s="68"/>
      <c r="AD98" s="68"/>
      <c r="AE98" s="68"/>
      <c r="AF98" s="68"/>
      <c r="AG98" s="68"/>
      <c r="AH98" s="68"/>
      <c r="AI98" s="68"/>
    </row>
    <row r="99" spans="1:35" ht="12.75" customHeight="1" x14ac:dyDescent="0.2">
      <c r="A99" s="68"/>
      <c r="P99" s="68"/>
      <c r="Q99" s="68"/>
      <c r="R99" s="68"/>
      <c r="S99" s="68"/>
      <c r="T99" s="68"/>
      <c r="U99" s="68"/>
      <c r="V99" s="68"/>
      <c r="W99" s="68"/>
      <c r="X99" s="68"/>
      <c r="Y99" s="68"/>
      <c r="Z99" s="68"/>
      <c r="AA99" s="68"/>
      <c r="AB99" s="68"/>
      <c r="AC99" s="68"/>
      <c r="AD99" s="68"/>
      <c r="AE99" s="68"/>
      <c r="AF99" s="68"/>
      <c r="AG99" s="68"/>
      <c r="AH99" s="68"/>
      <c r="AI99" s="68"/>
    </row>
    <row r="100" spans="1:35" ht="12.75" customHeight="1" x14ac:dyDescent="0.2">
      <c r="A100" s="68"/>
      <c r="P100" s="68"/>
      <c r="Q100" s="68"/>
      <c r="R100" s="68"/>
      <c r="S100" s="68"/>
      <c r="T100" s="68"/>
      <c r="U100" s="68"/>
      <c r="V100" s="68"/>
      <c r="W100" s="68"/>
      <c r="X100" s="68"/>
      <c r="Y100" s="68"/>
      <c r="Z100" s="68"/>
      <c r="AA100" s="68"/>
      <c r="AB100" s="68"/>
      <c r="AC100" s="68"/>
      <c r="AD100" s="68"/>
      <c r="AE100" s="68"/>
      <c r="AF100" s="68"/>
      <c r="AG100" s="68"/>
      <c r="AH100" s="68"/>
      <c r="AI100" s="68"/>
    </row>
    <row r="101" spans="1:35" ht="12.75" customHeight="1" x14ac:dyDescent="0.2">
      <c r="A101" s="68"/>
      <c r="P101" s="68"/>
      <c r="Q101" s="68"/>
      <c r="R101" s="68"/>
      <c r="S101" s="68"/>
      <c r="T101" s="68"/>
      <c r="U101" s="68"/>
      <c r="V101" s="68"/>
      <c r="W101" s="68"/>
      <c r="X101" s="68"/>
      <c r="Y101" s="68"/>
      <c r="Z101" s="68"/>
      <c r="AA101" s="68"/>
      <c r="AB101" s="68"/>
      <c r="AC101" s="68"/>
      <c r="AD101" s="68"/>
      <c r="AE101" s="68"/>
      <c r="AF101" s="68"/>
      <c r="AG101" s="68"/>
      <c r="AH101" s="68"/>
      <c r="AI101" s="68"/>
    </row>
    <row r="102" spans="1:35" ht="12.75" customHeight="1" x14ac:dyDescent="0.2">
      <c r="A102" s="68"/>
      <c r="P102" s="68"/>
      <c r="Q102" s="68"/>
      <c r="R102" s="68"/>
      <c r="S102" s="68"/>
      <c r="T102" s="68"/>
      <c r="U102" s="68"/>
      <c r="V102" s="68"/>
      <c r="W102" s="68"/>
      <c r="X102" s="68"/>
      <c r="Y102" s="68"/>
      <c r="Z102" s="68"/>
      <c r="AA102" s="68"/>
      <c r="AB102" s="68"/>
      <c r="AC102" s="68"/>
      <c r="AD102" s="68"/>
      <c r="AE102" s="68"/>
      <c r="AF102" s="68"/>
      <c r="AG102" s="68"/>
      <c r="AH102" s="68"/>
      <c r="AI102" s="68"/>
    </row>
    <row r="103" spans="1:35" ht="12.75" customHeight="1" x14ac:dyDescent="0.2">
      <c r="A103" s="68"/>
      <c r="P103" s="68"/>
      <c r="Q103" s="68"/>
      <c r="R103" s="68"/>
      <c r="S103" s="68"/>
      <c r="T103" s="68"/>
      <c r="U103" s="68"/>
      <c r="V103" s="68"/>
      <c r="W103" s="68"/>
      <c r="X103" s="68"/>
      <c r="Y103" s="68"/>
      <c r="Z103" s="68"/>
      <c r="AA103" s="68"/>
      <c r="AB103" s="68"/>
      <c r="AC103" s="68"/>
      <c r="AD103" s="68"/>
      <c r="AE103" s="68"/>
      <c r="AF103" s="68"/>
      <c r="AG103" s="68"/>
      <c r="AH103" s="68"/>
      <c r="AI103" s="68"/>
    </row>
    <row r="104" spans="1:35" ht="12.75" customHeight="1" x14ac:dyDescent="0.2">
      <c r="A104" s="68"/>
      <c r="P104" s="68"/>
      <c r="Q104" s="68"/>
      <c r="R104" s="68"/>
      <c r="S104" s="68"/>
      <c r="T104" s="68"/>
      <c r="U104" s="68"/>
      <c r="V104" s="68"/>
      <c r="W104" s="68"/>
      <c r="X104" s="68"/>
      <c r="Y104" s="68"/>
      <c r="Z104" s="68"/>
      <c r="AA104" s="68"/>
      <c r="AB104" s="68"/>
      <c r="AC104" s="68"/>
      <c r="AD104" s="68"/>
      <c r="AE104" s="68"/>
      <c r="AF104" s="68"/>
      <c r="AG104" s="68"/>
      <c r="AH104" s="68"/>
      <c r="AI104" s="68"/>
    </row>
    <row r="105" spans="1:35" ht="12.75" customHeight="1" x14ac:dyDescent="0.2">
      <c r="A105" s="68"/>
      <c r="P105" s="68"/>
      <c r="Q105" s="68"/>
      <c r="R105" s="68"/>
      <c r="S105" s="68"/>
      <c r="T105" s="68"/>
      <c r="U105" s="68"/>
      <c r="V105" s="68"/>
      <c r="W105" s="68"/>
      <c r="X105" s="68"/>
      <c r="Y105" s="68"/>
      <c r="Z105" s="68"/>
      <c r="AA105" s="68"/>
      <c r="AB105" s="68"/>
      <c r="AC105" s="68"/>
      <c r="AD105" s="68"/>
      <c r="AE105" s="68"/>
      <c r="AF105" s="68"/>
      <c r="AG105" s="68"/>
      <c r="AH105" s="68"/>
      <c r="AI105" s="68"/>
    </row>
    <row r="106" spans="1:35" ht="12.75" customHeight="1" x14ac:dyDescent="0.2">
      <c r="A106" s="68"/>
      <c r="P106" s="68"/>
      <c r="Q106" s="68"/>
      <c r="R106" s="68"/>
      <c r="S106" s="68"/>
      <c r="T106" s="68"/>
      <c r="U106" s="68"/>
      <c r="V106" s="68"/>
      <c r="W106" s="68"/>
      <c r="X106" s="68"/>
      <c r="Y106" s="68"/>
      <c r="Z106" s="68"/>
      <c r="AA106" s="68"/>
      <c r="AB106" s="68"/>
      <c r="AC106" s="68"/>
      <c r="AD106" s="68"/>
      <c r="AE106" s="68"/>
      <c r="AF106" s="68"/>
      <c r="AG106" s="68"/>
      <c r="AH106" s="68"/>
      <c r="AI106" s="68"/>
    </row>
    <row r="107" spans="1:35" ht="12.75" customHeight="1" x14ac:dyDescent="0.2">
      <c r="A107" s="68"/>
      <c r="P107" s="68"/>
      <c r="Q107" s="68"/>
      <c r="R107" s="68"/>
      <c r="S107" s="68"/>
      <c r="T107" s="68"/>
      <c r="U107" s="68"/>
      <c r="V107" s="68"/>
      <c r="W107" s="68"/>
      <c r="X107" s="68"/>
      <c r="Y107" s="68"/>
      <c r="Z107" s="68"/>
      <c r="AA107" s="68"/>
      <c r="AB107" s="68"/>
      <c r="AC107" s="68"/>
      <c r="AD107" s="68"/>
      <c r="AE107" s="68"/>
      <c r="AF107" s="68"/>
      <c r="AG107" s="68"/>
      <c r="AH107" s="68"/>
      <c r="AI107" s="68"/>
    </row>
    <row r="108" spans="1:35" ht="12.75" customHeight="1" x14ac:dyDescent="0.2">
      <c r="A108" s="68"/>
      <c r="P108" s="68"/>
      <c r="Q108" s="68"/>
      <c r="R108" s="68"/>
      <c r="S108" s="68"/>
      <c r="T108" s="68"/>
      <c r="U108" s="68"/>
      <c r="V108" s="68"/>
      <c r="W108" s="68"/>
      <c r="X108" s="68"/>
      <c r="Y108" s="68"/>
      <c r="Z108" s="68"/>
      <c r="AA108" s="68"/>
      <c r="AB108" s="68"/>
      <c r="AC108" s="68"/>
      <c r="AD108" s="68"/>
      <c r="AE108" s="68"/>
      <c r="AF108" s="68"/>
      <c r="AG108" s="68"/>
      <c r="AH108" s="68"/>
      <c r="AI108" s="68"/>
    </row>
    <row r="109" spans="1:35" ht="12.75" customHeight="1" x14ac:dyDescent="0.2">
      <c r="A109" s="68"/>
      <c r="P109" s="68"/>
      <c r="Q109" s="68"/>
      <c r="R109" s="68"/>
      <c r="S109" s="68"/>
      <c r="T109" s="68"/>
      <c r="U109" s="68"/>
      <c r="V109" s="68"/>
      <c r="W109" s="68"/>
      <c r="X109" s="68"/>
      <c r="Y109" s="68"/>
      <c r="Z109" s="68"/>
      <c r="AA109" s="68"/>
      <c r="AB109" s="68"/>
      <c r="AC109" s="68"/>
      <c r="AD109" s="68"/>
      <c r="AE109" s="68"/>
      <c r="AF109" s="68"/>
      <c r="AG109" s="68"/>
      <c r="AH109" s="68"/>
      <c r="AI109" s="68"/>
    </row>
    <row r="110" spans="1:35" ht="12.75" customHeight="1" x14ac:dyDescent="0.2">
      <c r="A110" s="68"/>
      <c r="P110" s="68"/>
      <c r="Q110" s="68"/>
      <c r="R110" s="68"/>
      <c r="S110" s="68"/>
      <c r="T110" s="68"/>
      <c r="U110" s="68"/>
      <c r="V110" s="68"/>
      <c r="W110" s="68"/>
      <c r="X110" s="68"/>
      <c r="Y110" s="68"/>
      <c r="Z110" s="68"/>
      <c r="AA110" s="68"/>
      <c r="AB110" s="68"/>
      <c r="AC110" s="68"/>
      <c r="AD110" s="68"/>
      <c r="AE110" s="68"/>
      <c r="AF110" s="68"/>
      <c r="AG110" s="68"/>
      <c r="AH110" s="68"/>
      <c r="AI110" s="68"/>
    </row>
    <row r="111" spans="1:35" ht="12.75" customHeight="1" x14ac:dyDescent="0.2">
      <c r="A111" s="68"/>
      <c r="P111" s="68"/>
      <c r="Q111" s="68"/>
      <c r="R111" s="68"/>
      <c r="S111" s="68"/>
      <c r="T111" s="68"/>
      <c r="U111" s="68"/>
      <c r="V111" s="68"/>
      <c r="W111" s="68"/>
      <c r="X111" s="68"/>
      <c r="Y111" s="68"/>
      <c r="Z111" s="68"/>
      <c r="AA111" s="68"/>
      <c r="AB111" s="68"/>
      <c r="AC111" s="68"/>
      <c r="AD111" s="68"/>
      <c r="AE111" s="68"/>
      <c r="AF111" s="68"/>
      <c r="AG111" s="68"/>
      <c r="AH111" s="68"/>
      <c r="AI111" s="68"/>
    </row>
    <row r="112" spans="1:35" ht="12.75" customHeight="1" x14ac:dyDescent="0.2">
      <c r="A112" s="68"/>
      <c r="P112" s="68"/>
      <c r="Q112" s="68"/>
      <c r="R112" s="68"/>
      <c r="S112" s="68"/>
      <c r="T112" s="68"/>
      <c r="U112" s="68"/>
      <c r="V112" s="68"/>
      <c r="W112" s="68"/>
      <c r="X112" s="68"/>
      <c r="Y112" s="68"/>
      <c r="Z112" s="68"/>
      <c r="AA112" s="68"/>
      <c r="AB112" s="68"/>
      <c r="AC112" s="68"/>
      <c r="AD112" s="68"/>
      <c r="AE112" s="68"/>
      <c r="AF112" s="68"/>
      <c r="AG112" s="68"/>
      <c r="AH112" s="68"/>
      <c r="AI112" s="68"/>
    </row>
    <row r="113" spans="1:35" ht="12.75" customHeight="1" x14ac:dyDescent="0.2">
      <c r="A113" s="68"/>
      <c r="P113" s="68"/>
      <c r="Q113" s="68"/>
      <c r="R113" s="68"/>
      <c r="S113" s="68"/>
      <c r="T113" s="68"/>
      <c r="U113" s="68"/>
      <c r="V113" s="68"/>
      <c r="W113" s="68"/>
      <c r="X113" s="68"/>
      <c r="Y113" s="68"/>
      <c r="Z113" s="68"/>
      <c r="AA113" s="68"/>
      <c r="AB113" s="68"/>
      <c r="AC113" s="68"/>
      <c r="AD113" s="68"/>
      <c r="AE113" s="68"/>
      <c r="AF113" s="68"/>
      <c r="AG113" s="68"/>
      <c r="AH113" s="68"/>
      <c r="AI113" s="68"/>
    </row>
    <row r="114" spans="1:35" ht="12.75" customHeight="1" x14ac:dyDescent="0.2">
      <c r="A114" s="68"/>
      <c r="P114" s="68"/>
      <c r="Q114" s="68"/>
      <c r="R114" s="68"/>
      <c r="S114" s="68"/>
      <c r="T114" s="68"/>
      <c r="U114" s="68"/>
      <c r="V114" s="68"/>
      <c r="W114" s="68"/>
      <c r="X114" s="68"/>
      <c r="Y114" s="68"/>
      <c r="Z114" s="68"/>
      <c r="AA114" s="68"/>
      <c r="AB114" s="68"/>
      <c r="AC114" s="68"/>
      <c r="AD114" s="68"/>
      <c r="AE114" s="68"/>
      <c r="AF114" s="68"/>
      <c r="AG114" s="68"/>
      <c r="AH114" s="68"/>
      <c r="AI114" s="68"/>
    </row>
    <row r="115" spans="1:35" ht="12.75" customHeight="1" x14ac:dyDescent="0.2">
      <c r="A115" s="68"/>
      <c r="P115" s="68"/>
      <c r="Q115" s="68"/>
      <c r="R115" s="68"/>
      <c r="S115" s="68"/>
      <c r="T115" s="68"/>
      <c r="U115" s="68"/>
      <c r="V115" s="68"/>
      <c r="W115" s="68"/>
      <c r="X115" s="68"/>
      <c r="Y115" s="68"/>
      <c r="Z115" s="68"/>
      <c r="AA115" s="68"/>
      <c r="AB115" s="68"/>
      <c r="AC115" s="68"/>
      <c r="AD115" s="68"/>
      <c r="AE115" s="68"/>
      <c r="AF115" s="68"/>
      <c r="AG115" s="68"/>
      <c r="AH115" s="68"/>
      <c r="AI115" s="68"/>
    </row>
    <row r="116" spans="1:35" ht="12.75" customHeight="1" x14ac:dyDescent="0.2">
      <c r="A116" s="68"/>
      <c r="P116" s="68"/>
      <c r="Q116" s="68"/>
      <c r="R116" s="68"/>
      <c r="S116" s="68"/>
      <c r="T116" s="68"/>
      <c r="U116" s="68"/>
      <c r="V116" s="68"/>
      <c r="W116" s="68"/>
      <c r="X116" s="68"/>
      <c r="Y116" s="68"/>
      <c r="Z116" s="68"/>
      <c r="AA116" s="68"/>
      <c r="AB116" s="68"/>
      <c r="AC116" s="68"/>
      <c r="AD116" s="68"/>
      <c r="AE116" s="68"/>
      <c r="AF116" s="68"/>
      <c r="AG116" s="68"/>
      <c r="AH116" s="68"/>
      <c r="AI116" s="68"/>
    </row>
    <row r="117" spans="1:35" ht="12.75" customHeight="1" x14ac:dyDescent="0.2">
      <c r="A117" s="68"/>
      <c r="P117" s="68"/>
      <c r="Q117" s="68"/>
      <c r="R117" s="68"/>
      <c r="S117" s="68"/>
      <c r="T117" s="68"/>
      <c r="U117" s="68"/>
      <c r="V117" s="68"/>
      <c r="W117" s="68"/>
      <c r="X117" s="68"/>
      <c r="Y117" s="68"/>
      <c r="Z117" s="68"/>
      <c r="AA117" s="68"/>
      <c r="AB117" s="68"/>
      <c r="AC117" s="68"/>
      <c r="AD117" s="68"/>
      <c r="AE117" s="68"/>
      <c r="AF117" s="68"/>
      <c r="AG117" s="68"/>
      <c r="AH117" s="68"/>
      <c r="AI117" s="68"/>
    </row>
    <row r="118" spans="1:35" ht="12.75" customHeight="1" x14ac:dyDescent="0.2">
      <c r="A118" s="68"/>
      <c r="P118" s="68"/>
      <c r="Q118" s="68"/>
      <c r="R118" s="68"/>
      <c r="S118" s="68"/>
      <c r="T118" s="68"/>
      <c r="U118" s="68"/>
      <c r="V118" s="68"/>
      <c r="W118" s="68"/>
      <c r="X118" s="68"/>
      <c r="Y118" s="68"/>
      <c r="Z118" s="68"/>
      <c r="AA118" s="68"/>
      <c r="AB118" s="68"/>
      <c r="AC118" s="68"/>
      <c r="AD118" s="68"/>
      <c r="AE118" s="68"/>
      <c r="AF118" s="68"/>
      <c r="AG118" s="68"/>
      <c r="AH118" s="68"/>
      <c r="AI118" s="68"/>
    </row>
    <row r="119" spans="1:35" ht="12.75" customHeight="1" x14ac:dyDescent="0.2">
      <c r="A119" s="68"/>
      <c r="P119" s="68"/>
      <c r="Q119" s="68"/>
      <c r="R119" s="68"/>
      <c r="S119" s="68"/>
      <c r="T119" s="68"/>
      <c r="U119" s="68"/>
      <c r="V119" s="68"/>
      <c r="W119" s="68"/>
      <c r="X119" s="68"/>
      <c r="Y119" s="68"/>
      <c r="Z119" s="68"/>
      <c r="AA119" s="68"/>
      <c r="AB119" s="68"/>
      <c r="AC119" s="68"/>
      <c r="AD119" s="68"/>
      <c r="AE119" s="68"/>
      <c r="AF119" s="68"/>
      <c r="AG119" s="68"/>
      <c r="AH119" s="68"/>
      <c r="AI119" s="68"/>
    </row>
    <row r="120" spans="1:35" ht="12.75" customHeight="1" x14ac:dyDescent="0.2">
      <c r="A120" s="68"/>
      <c r="P120" s="68"/>
      <c r="Q120" s="68"/>
      <c r="R120" s="68"/>
      <c r="S120" s="68"/>
      <c r="T120" s="68"/>
      <c r="U120" s="68"/>
      <c r="V120" s="68"/>
      <c r="W120" s="68"/>
      <c r="X120" s="68"/>
      <c r="Y120" s="68"/>
      <c r="Z120" s="68"/>
      <c r="AA120" s="68"/>
      <c r="AB120" s="68"/>
      <c r="AC120" s="68"/>
      <c r="AD120" s="68"/>
      <c r="AE120" s="68"/>
      <c r="AF120" s="68"/>
      <c r="AG120" s="68"/>
      <c r="AH120" s="68"/>
      <c r="AI120" s="68"/>
    </row>
    <row r="121" spans="1:35" ht="12.75" customHeight="1" x14ac:dyDescent="0.2">
      <c r="A121" s="68"/>
      <c r="P121" s="68"/>
      <c r="Q121" s="68"/>
      <c r="R121" s="68"/>
      <c r="S121" s="68"/>
      <c r="T121" s="68"/>
      <c r="U121" s="68"/>
      <c r="V121" s="68"/>
      <c r="W121" s="68"/>
      <c r="X121" s="68"/>
      <c r="Y121" s="68"/>
      <c r="Z121" s="68"/>
      <c r="AA121" s="68"/>
      <c r="AB121" s="68"/>
      <c r="AC121" s="68"/>
      <c r="AD121" s="68"/>
      <c r="AE121" s="68"/>
      <c r="AF121" s="68"/>
      <c r="AG121" s="68"/>
      <c r="AH121" s="68"/>
      <c r="AI121" s="68"/>
    </row>
    <row r="122" spans="1:35" ht="12.75" customHeight="1" x14ac:dyDescent="0.2">
      <c r="A122" s="68"/>
      <c r="P122" s="68"/>
      <c r="Q122" s="68"/>
      <c r="R122" s="68"/>
      <c r="S122" s="68"/>
      <c r="T122" s="68"/>
      <c r="U122" s="68"/>
      <c r="V122" s="68"/>
      <c r="W122" s="68"/>
      <c r="X122" s="68"/>
      <c r="Y122" s="68"/>
      <c r="Z122" s="68"/>
      <c r="AA122" s="68"/>
      <c r="AB122" s="68"/>
      <c r="AC122" s="68"/>
      <c r="AD122" s="68"/>
      <c r="AE122" s="68"/>
      <c r="AF122" s="68"/>
      <c r="AG122" s="68"/>
      <c r="AH122" s="68"/>
      <c r="AI122" s="68"/>
    </row>
    <row r="123" spans="1:35" ht="12.75" customHeight="1" x14ac:dyDescent="0.2">
      <c r="A123" s="68"/>
      <c r="P123" s="68"/>
      <c r="Q123" s="68"/>
      <c r="R123" s="68"/>
      <c r="S123" s="68"/>
      <c r="T123" s="68"/>
      <c r="U123" s="68"/>
      <c r="V123" s="68"/>
      <c r="W123" s="68"/>
      <c r="X123" s="68"/>
      <c r="Y123" s="68"/>
      <c r="Z123" s="68"/>
      <c r="AA123" s="68"/>
      <c r="AB123" s="68"/>
      <c r="AC123" s="68"/>
      <c r="AD123" s="68"/>
      <c r="AE123" s="68"/>
      <c r="AF123" s="68"/>
      <c r="AG123" s="68"/>
      <c r="AH123" s="68"/>
      <c r="AI123" s="68"/>
    </row>
    <row r="124" spans="1:35" ht="12.75" customHeight="1" x14ac:dyDescent="0.2">
      <c r="A124" s="68"/>
      <c r="P124" s="68"/>
      <c r="Q124" s="68"/>
      <c r="R124" s="68"/>
      <c r="S124" s="68"/>
      <c r="T124" s="68"/>
      <c r="U124" s="68"/>
      <c r="V124" s="68"/>
      <c r="W124" s="68"/>
      <c r="X124" s="68"/>
      <c r="Y124" s="68"/>
      <c r="Z124" s="68"/>
      <c r="AA124" s="68"/>
      <c r="AB124" s="68"/>
      <c r="AC124" s="68"/>
      <c r="AD124" s="68"/>
      <c r="AE124" s="68"/>
      <c r="AF124" s="68"/>
      <c r="AG124" s="68"/>
      <c r="AH124" s="68"/>
      <c r="AI124" s="68"/>
    </row>
    <row r="125" spans="1:35" ht="12.75" customHeight="1" x14ac:dyDescent="0.2">
      <c r="A125" s="68"/>
      <c r="P125" s="68"/>
      <c r="Q125" s="68"/>
      <c r="R125" s="68"/>
      <c r="S125" s="68"/>
      <c r="T125" s="68"/>
      <c r="U125" s="68"/>
      <c r="V125" s="68"/>
      <c r="W125" s="68"/>
      <c r="X125" s="68"/>
      <c r="Y125" s="68"/>
      <c r="Z125" s="68"/>
      <c r="AA125" s="68"/>
      <c r="AB125" s="68"/>
      <c r="AC125" s="68"/>
      <c r="AD125" s="68"/>
      <c r="AE125" s="68"/>
      <c r="AF125" s="68"/>
      <c r="AG125" s="68"/>
      <c r="AH125" s="68"/>
      <c r="AI125" s="68"/>
    </row>
    <row r="126" spans="1:35" ht="12.75" customHeight="1" x14ac:dyDescent="0.2">
      <c r="A126" s="68"/>
      <c r="P126" s="68"/>
      <c r="Q126" s="68"/>
      <c r="R126" s="68"/>
      <c r="S126" s="68"/>
      <c r="T126" s="68"/>
      <c r="U126" s="68"/>
      <c r="V126" s="68"/>
      <c r="W126" s="68"/>
      <c r="X126" s="68"/>
      <c r="Y126" s="68"/>
      <c r="Z126" s="68"/>
      <c r="AA126" s="68"/>
      <c r="AB126" s="68"/>
      <c r="AC126" s="68"/>
      <c r="AD126" s="68"/>
      <c r="AE126" s="68"/>
      <c r="AF126" s="68"/>
      <c r="AG126" s="68"/>
      <c r="AH126" s="68"/>
      <c r="AI126" s="68"/>
    </row>
    <row r="127" spans="1:35" ht="12.75" customHeight="1" x14ac:dyDescent="0.2">
      <c r="A127" s="68"/>
      <c r="P127" s="68"/>
      <c r="Q127" s="68"/>
      <c r="R127" s="68"/>
      <c r="S127" s="68"/>
      <c r="T127" s="68"/>
      <c r="U127" s="68"/>
      <c r="V127" s="68"/>
      <c r="W127" s="68"/>
      <c r="X127" s="68"/>
      <c r="Y127" s="68"/>
      <c r="Z127" s="68"/>
      <c r="AA127" s="68"/>
      <c r="AB127" s="68"/>
      <c r="AC127" s="68"/>
      <c r="AD127" s="68"/>
      <c r="AE127" s="68"/>
      <c r="AF127" s="68"/>
      <c r="AG127" s="68"/>
      <c r="AH127" s="68"/>
      <c r="AI127" s="68"/>
    </row>
    <row r="128" spans="1:35" ht="12.75" customHeight="1" x14ac:dyDescent="0.2">
      <c r="A128" s="68"/>
      <c r="P128" s="68"/>
      <c r="Q128" s="68"/>
      <c r="R128" s="68"/>
      <c r="S128" s="68"/>
      <c r="T128" s="68"/>
      <c r="U128" s="68"/>
      <c r="V128" s="68"/>
      <c r="W128" s="68"/>
      <c r="X128" s="68"/>
      <c r="Y128" s="68"/>
      <c r="Z128" s="68"/>
      <c r="AA128" s="68"/>
      <c r="AB128" s="68"/>
      <c r="AC128" s="68"/>
      <c r="AD128" s="68"/>
      <c r="AE128" s="68"/>
      <c r="AF128" s="68"/>
      <c r="AG128" s="68"/>
      <c r="AH128" s="68"/>
      <c r="AI128" s="68"/>
    </row>
    <row r="129" spans="1:35" ht="12.75" customHeight="1" x14ac:dyDescent="0.2">
      <c r="A129" s="68"/>
      <c r="P129" s="68"/>
      <c r="Q129" s="68"/>
      <c r="R129" s="68"/>
      <c r="S129" s="68"/>
      <c r="T129" s="68"/>
      <c r="U129" s="68"/>
      <c r="V129" s="68"/>
      <c r="W129" s="68"/>
      <c r="X129" s="68"/>
      <c r="Y129" s="68"/>
      <c r="Z129" s="68"/>
      <c r="AA129" s="68"/>
      <c r="AB129" s="68"/>
      <c r="AC129" s="68"/>
      <c r="AD129" s="68"/>
      <c r="AE129" s="68"/>
      <c r="AF129" s="68"/>
      <c r="AG129" s="68"/>
      <c r="AH129" s="68"/>
      <c r="AI129" s="68"/>
    </row>
    <row r="130" spans="1:35" ht="12.75" customHeight="1" x14ac:dyDescent="0.2">
      <c r="A130" s="68"/>
      <c r="P130" s="68"/>
      <c r="Q130" s="68"/>
      <c r="R130" s="68"/>
      <c r="S130" s="68"/>
      <c r="T130" s="68"/>
      <c r="U130" s="68"/>
      <c r="V130" s="68"/>
      <c r="W130" s="68"/>
      <c r="X130" s="68"/>
      <c r="Y130" s="68"/>
      <c r="Z130" s="68"/>
      <c r="AA130" s="68"/>
      <c r="AB130" s="68"/>
      <c r="AC130" s="68"/>
      <c r="AD130" s="68"/>
      <c r="AE130" s="68"/>
      <c r="AF130" s="68"/>
      <c r="AG130" s="68"/>
      <c r="AH130" s="68"/>
      <c r="AI130" s="68"/>
    </row>
    <row r="131" spans="1:35" ht="12.75" customHeight="1" x14ac:dyDescent="0.2">
      <c r="A131" s="68"/>
      <c r="P131" s="68"/>
      <c r="Q131" s="68"/>
      <c r="R131" s="68"/>
      <c r="S131" s="68"/>
      <c r="T131" s="68"/>
      <c r="U131" s="68"/>
      <c r="V131" s="68"/>
      <c r="W131" s="68"/>
      <c r="X131" s="68"/>
      <c r="Y131" s="68"/>
      <c r="Z131" s="68"/>
      <c r="AA131" s="68"/>
      <c r="AB131" s="68"/>
      <c r="AC131" s="68"/>
      <c r="AD131" s="68"/>
      <c r="AE131" s="68"/>
      <c r="AF131" s="68"/>
      <c r="AG131" s="68"/>
      <c r="AH131" s="68"/>
      <c r="AI131" s="68"/>
    </row>
    <row r="132" spans="1:35" ht="12.75" customHeight="1" x14ac:dyDescent="0.2">
      <c r="A132" s="68"/>
      <c r="P132" s="68"/>
      <c r="Q132" s="68"/>
      <c r="R132" s="68"/>
      <c r="S132" s="68"/>
      <c r="T132" s="68"/>
      <c r="U132" s="68"/>
      <c r="V132" s="68"/>
      <c r="W132" s="68"/>
      <c r="X132" s="68"/>
      <c r="Y132" s="68"/>
      <c r="Z132" s="68"/>
      <c r="AA132" s="68"/>
      <c r="AB132" s="68"/>
      <c r="AC132" s="68"/>
      <c r="AD132" s="68"/>
      <c r="AE132" s="68"/>
      <c r="AF132" s="68"/>
      <c r="AG132" s="68"/>
      <c r="AH132" s="68"/>
      <c r="AI132" s="68"/>
    </row>
    <row r="133" spans="1:35" ht="12.75" customHeight="1" x14ac:dyDescent="0.2">
      <c r="A133" s="68"/>
      <c r="P133" s="68"/>
      <c r="Q133" s="68"/>
      <c r="R133" s="68"/>
      <c r="S133" s="68"/>
      <c r="T133" s="68"/>
      <c r="U133" s="68"/>
      <c r="V133" s="68"/>
      <c r="W133" s="68"/>
      <c r="X133" s="68"/>
      <c r="Y133" s="68"/>
      <c r="Z133" s="68"/>
      <c r="AA133" s="68"/>
      <c r="AB133" s="68"/>
      <c r="AC133" s="68"/>
      <c r="AD133" s="68"/>
      <c r="AE133" s="68"/>
      <c r="AF133" s="68"/>
      <c r="AG133" s="68"/>
      <c r="AH133" s="68"/>
      <c r="AI133" s="68"/>
    </row>
    <row r="134" spans="1:35" ht="12.75" customHeight="1" x14ac:dyDescent="0.2">
      <c r="A134" s="68"/>
      <c r="P134" s="68"/>
      <c r="Q134" s="68"/>
      <c r="R134" s="68"/>
      <c r="S134" s="68"/>
      <c r="T134" s="68"/>
      <c r="U134" s="68"/>
      <c r="V134" s="68"/>
      <c r="W134" s="68"/>
      <c r="X134" s="68"/>
      <c r="Y134" s="68"/>
      <c r="Z134" s="68"/>
      <c r="AA134" s="68"/>
      <c r="AB134" s="68"/>
      <c r="AC134" s="68"/>
      <c r="AD134" s="68"/>
      <c r="AE134" s="68"/>
      <c r="AF134" s="68"/>
      <c r="AG134" s="68"/>
      <c r="AH134" s="68"/>
      <c r="AI134" s="68"/>
    </row>
    <row r="135" spans="1:35" ht="12.75" customHeight="1" x14ac:dyDescent="0.2">
      <c r="A135" s="68"/>
      <c r="P135" s="68"/>
      <c r="Q135" s="68"/>
      <c r="R135" s="68"/>
      <c r="S135" s="68"/>
      <c r="T135" s="68"/>
      <c r="U135" s="68"/>
      <c r="V135" s="68"/>
      <c r="W135" s="68"/>
      <c r="X135" s="68"/>
      <c r="Y135" s="68"/>
      <c r="Z135" s="68"/>
      <c r="AA135" s="68"/>
      <c r="AB135" s="68"/>
      <c r="AC135" s="68"/>
      <c r="AD135" s="68"/>
      <c r="AE135" s="68"/>
      <c r="AF135" s="68"/>
      <c r="AG135" s="68"/>
      <c r="AH135" s="68"/>
      <c r="AI135" s="68"/>
    </row>
    <row r="136" spans="1:35" ht="12.75" customHeight="1" x14ac:dyDescent="0.2">
      <c r="A136" s="68"/>
      <c r="P136" s="68"/>
      <c r="Q136" s="68"/>
      <c r="R136" s="68"/>
      <c r="S136" s="68"/>
      <c r="T136" s="68"/>
      <c r="U136" s="68"/>
      <c r="V136" s="68"/>
      <c r="W136" s="68"/>
      <c r="X136" s="68"/>
      <c r="Y136" s="68"/>
      <c r="Z136" s="68"/>
      <c r="AA136" s="68"/>
      <c r="AB136" s="68"/>
      <c r="AC136" s="68"/>
      <c r="AD136" s="68"/>
      <c r="AE136" s="68"/>
      <c r="AF136" s="68"/>
      <c r="AG136" s="68"/>
      <c r="AH136" s="68"/>
      <c r="AI136" s="68"/>
    </row>
    <row r="137" spans="1:35" ht="12.75" customHeight="1" x14ac:dyDescent="0.2">
      <c r="A137" s="68"/>
      <c r="P137" s="68"/>
      <c r="Q137" s="68"/>
      <c r="R137" s="68"/>
      <c r="S137" s="68"/>
      <c r="T137" s="68"/>
      <c r="U137" s="68"/>
      <c r="V137" s="68"/>
      <c r="W137" s="68"/>
      <c r="X137" s="68"/>
      <c r="Y137" s="68"/>
      <c r="Z137" s="68"/>
      <c r="AA137" s="68"/>
      <c r="AB137" s="68"/>
      <c r="AC137" s="68"/>
      <c r="AD137" s="68"/>
      <c r="AE137" s="68"/>
      <c r="AF137" s="68"/>
      <c r="AG137" s="68"/>
      <c r="AH137" s="68"/>
      <c r="AI137" s="68"/>
    </row>
    <row r="138" spans="1:35" ht="12.75" customHeight="1" x14ac:dyDescent="0.2">
      <c r="A138" s="68"/>
      <c r="P138" s="68"/>
      <c r="Q138" s="68"/>
      <c r="R138" s="68"/>
      <c r="S138" s="68"/>
      <c r="T138" s="68"/>
      <c r="U138" s="68"/>
      <c r="V138" s="68"/>
      <c r="W138" s="68"/>
      <c r="X138" s="68"/>
      <c r="Y138" s="68"/>
      <c r="Z138" s="68"/>
      <c r="AA138" s="68"/>
      <c r="AB138" s="68"/>
      <c r="AC138" s="68"/>
      <c r="AD138" s="68"/>
      <c r="AE138" s="68"/>
      <c r="AF138" s="68"/>
      <c r="AG138" s="68"/>
      <c r="AH138" s="68"/>
      <c r="AI138" s="68"/>
    </row>
    <row r="139" spans="1:35" ht="12.75" customHeight="1" x14ac:dyDescent="0.2">
      <c r="A139" s="68"/>
      <c r="P139" s="68"/>
      <c r="Q139" s="68"/>
      <c r="R139" s="68"/>
      <c r="S139" s="68"/>
      <c r="T139" s="68"/>
      <c r="U139" s="68"/>
      <c r="V139" s="68"/>
      <c r="W139" s="68"/>
      <c r="X139" s="68"/>
      <c r="Y139" s="68"/>
      <c r="Z139" s="68"/>
      <c r="AA139" s="68"/>
      <c r="AB139" s="68"/>
      <c r="AC139" s="68"/>
      <c r="AD139" s="68"/>
      <c r="AE139" s="68"/>
      <c r="AF139" s="68"/>
      <c r="AG139" s="68"/>
      <c r="AH139" s="68"/>
      <c r="AI139" s="68"/>
    </row>
    <row r="140" spans="1:35" ht="12.75" customHeight="1" x14ac:dyDescent="0.2">
      <c r="A140" s="68"/>
      <c r="P140" s="68"/>
      <c r="Q140" s="68"/>
      <c r="R140" s="68"/>
      <c r="S140" s="68"/>
      <c r="T140" s="68"/>
      <c r="U140" s="68"/>
      <c r="V140" s="68"/>
      <c r="W140" s="68"/>
      <c r="X140" s="68"/>
      <c r="Y140" s="68"/>
      <c r="Z140" s="68"/>
      <c r="AA140" s="68"/>
      <c r="AB140" s="68"/>
      <c r="AC140" s="68"/>
      <c r="AD140" s="68"/>
      <c r="AE140" s="68"/>
      <c r="AF140" s="68"/>
      <c r="AG140" s="68"/>
      <c r="AH140" s="68"/>
      <c r="AI140" s="68"/>
    </row>
    <row r="141" spans="1:35" ht="12.75" customHeight="1" x14ac:dyDescent="0.2">
      <c r="A141" s="68"/>
      <c r="P141" s="68"/>
      <c r="Q141" s="68"/>
      <c r="R141" s="68"/>
      <c r="S141" s="68"/>
      <c r="T141" s="68"/>
      <c r="U141" s="68"/>
      <c r="V141" s="68"/>
      <c r="W141" s="68"/>
      <c r="X141" s="68"/>
      <c r="Y141" s="68"/>
      <c r="Z141" s="68"/>
      <c r="AA141" s="68"/>
      <c r="AB141" s="68"/>
      <c r="AC141" s="68"/>
      <c r="AD141" s="68"/>
      <c r="AE141" s="68"/>
      <c r="AF141" s="68"/>
      <c r="AG141" s="68"/>
      <c r="AH141" s="68"/>
      <c r="AI141" s="68"/>
    </row>
    <row r="142" spans="1:35" ht="12.75" customHeight="1" x14ac:dyDescent="0.2">
      <c r="A142" s="68"/>
      <c r="P142" s="68"/>
      <c r="Q142" s="68"/>
      <c r="R142" s="68"/>
      <c r="S142" s="68"/>
      <c r="T142" s="68"/>
      <c r="U142" s="68"/>
      <c r="V142" s="68"/>
      <c r="W142" s="68"/>
      <c r="X142" s="68"/>
      <c r="Y142" s="68"/>
      <c r="Z142" s="68"/>
      <c r="AA142" s="68"/>
      <c r="AB142" s="68"/>
      <c r="AC142" s="68"/>
      <c r="AD142" s="68"/>
      <c r="AE142" s="68"/>
      <c r="AF142" s="68"/>
      <c r="AG142" s="68"/>
      <c r="AH142" s="68"/>
      <c r="AI142" s="68"/>
    </row>
    <row r="143" spans="1:35" ht="12.75" customHeight="1" x14ac:dyDescent="0.2">
      <c r="A143" s="68"/>
      <c r="P143" s="68"/>
      <c r="Q143" s="68"/>
      <c r="R143" s="68"/>
      <c r="S143" s="68"/>
      <c r="T143" s="68"/>
      <c r="U143" s="68"/>
      <c r="V143" s="68"/>
      <c r="W143" s="68"/>
      <c r="X143" s="68"/>
      <c r="Y143" s="68"/>
      <c r="Z143" s="68"/>
      <c r="AA143" s="68"/>
      <c r="AB143" s="68"/>
      <c r="AC143" s="68"/>
      <c r="AD143" s="68"/>
      <c r="AE143" s="68"/>
      <c r="AF143" s="68"/>
      <c r="AG143" s="68"/>
      <c r="AH143" s="68"/>
      <c r="AI143" s="68"/>
    </row>
    <row r="144" spans="1:35" ht="12.75" customHeight="1" x14ac:dyDescent="0.2">
      <c r="A144" s="68"/>
      <c r="P144" s="68"/>
      <c r="Q144" s="68"/>
      <c r="R144" s="68"/>
      <c r="S144" s="68"/>
      <c r="T144" s="68"/>
      <c r="U144" s="68"/>
      <c r="V144" s="68"/>
      <c r="W144" s="68"/>
      <c r="X144" s="68"/>
      <c r="Y144" s="68"/>
      <c r="Z144" s="68"/>
      <c r="AA144" s="68"/>
      <c r="AB144" s="68"/>
      <c r="AC144" s="68"/>
      <c r="AD144" s="68"/>
      <c r="AE144" s="68"/>
      <c r="AF144" s="68"/>
      <c r="AG144" s="68"/>
      <c r="AH144" s="68"/>
      <c r="AI144" s="68"/>
    </row>
    <row r="145" spans="1:35" ht="12.75" customHeight="1" x14ac:dyDescent="0.2">
      <c r="A145" s="68"/>
      <c r="P145" s="68"/>
      <c r="Q145" s="68"/>
      <c r="R145" s="68"/>
      <c r="S145" s="68"/>
      <c r="T145" s="68"/>
      <c r="U145" s="68"/>
      <c r="V145" s="68"/>
      <c r="W145" s="68"/>
      <c r="X145" s="68"/>
      <c r="Y145" s="68"/>
      <c r="Z145" s="68"/>
      <c r="AA145" s="68"/>
      <c r="AB145" s="68"/>
      <c r="AC145" s="68"/>
      <c r="AD145" s="68"/>
      <c r="AE145" s="68"/>
      <c r="AF145" s="68"/>
      <c r="AG145" s="68"/>
      <c r="AH145" s="68"/>
      <c r="AI145" s="68"/>
    </row>
    <row r="146" spans="1:35" ht="12.75" customHeight="1" x14ac:dyDescent="0.2">
      <c r="A146" s="68"/>
      <c r="P146" s="68"/>
      <c r="Q146" s="68"/>
      <c r="R146" s="68"/>
      <c r="S146" s="68"/>
      <c r="T146" s="68"/>
      <c r="U146" s="68"/>
      <c r="V146" s="68"/>
      <c r="W146" s="68"/>
      <c r="X146" s="68"/>
      <c r="Y146" s="68"/>
      <c r="Z146" s="68"/>
      <c r="AA146" s="68"/>
      <c r="AB146" s="68"/>
      <c r="AC146" s="68"/>
      <c r="AD146" s="68"/>
      <c r="AE146" s="68"/>
      <c r="AF146" s="68"/>
      <c r="AG146" s="68"/>
      <c r="AH146" s="68"/>
      <c r="AI146" s="68"/>
    </row>
    <row r="147" spans="1:35" ht="12.75" customHeight="1" x14ac:dyDescent="0.2">
      <c r="A147" s="68"/>
      <c r="P147" s="68"/>
      <c r="Q147" s="68"/>
      <c r="R147" s="68"/>
      <c r="S147" s="68"/>
      <c r="T147" s="68"/>
      <c r="U147" s="68"/>
      <c r="V147" s="68"/>
      <c r="W147" s="68"/>
      <c r="X147" s="68"/>
      <c r="Y147" s="68"/>
      <c r="Z147" s="68"/>
      <c r="AA147" s="68"/>
      <c r="AB147" s="68"/>
      <c r="AC147" s="68"/>
      <c r="AD147" s="68"/>
      <c r="AE147" s="68"/>
      <c r="AF147" s="68"/>
      <c r="AG147" s="68"/>
      <c r="AH147" s="68"/>
      <c r="AI147" s="68"/>
    </row>
    <row r="148" spans="1:35" ht="12.75" customHeight="1" x14ac:dyDescent="0.2">
      <c r="A148" s="68"/>
      <c r="P148" s="68"/>
      <c r="Q148" s="68"/>
      <c r="R148" s="68"/>
      <c r="S148" s="68"/>
      <c r="T148" s="68"/>
      <c r="U148" s="68"/>
      <c r="V148" s="68"/>
      <c r="W148" s="68"/>
      <c r="X148" s="68"/>
      <c r="Y148" s="68"/>
      <c r="Z148" s="68"/>
      <c r="AA148" s="68"/>
      <c r="AB148" s="68"/>
      <c r="AC148" s="68"/>
      <c r="AD148" s="68"/>
      <c r="AE148" s="68"/>
      <c r="AF148" s="68"/>
      <c r="AG148" s="68"/>
      <c r="AH148" s="68"/>
      <c r="AI148" s="68"/>
    </row>
    <row r="149" spans="1:35" ht="12.75" customHeight="1" x14ac:dyDescent="0.2">
      <c r="A149" s="68"/>
      <c r="P149" s="68"/>
      <c r="Q149" s="68"/>
      <c r="R149" s="68"/>
      <c r="S149" s="68"/>
      <c r="T149" s="68"/>
      <c r="U149" s="68"/>
      <c r="V149" s="68"/>
      <c r="W149" s="68"/>
      <c r="X149" s="68"/>
      <c r="Y149" s="68"/>
      <c r="Z149" s="68"/>
      <c r="AA149" s="68"/>
      <c r="AB149" s="68"/>
      <c r="AC149" s="68"/>
      <c r="AD149" s="68"/>
      <c r="AE149" s="68"/>
      <c r="AF149" s="68"/>
      <c r="AG149" s="68"/>
      <c r="AH149" s="68"/>
      <c r="AI149" s="68"/>
    </row>
    <row r="150" spans="1:35" ht="12.75" customHeight="1" x14ac:dyDescent="0.2">
      <c r="A150" s="68"/>
      <c r="P150" s="68"/>
      <c r="Q150" s="68"/>
      <c r="R150" s="68"/>
      <c r="S150" s="68"/>
      <c r="T150" s="68"/>
      <c r="U150" s="68"/>
      <c r="V150" s="68"/>
      <c r="W150" s="68"/>
      <c r="X150" s="68"/>
      <c r="Y150" s="68"/>
      <c r="Z150" s="68"/>
      <c r="AA150" s="68"/>
      <c r="AB150" s="68"/>
      <c r="AC150" s="68"/>
      <c r="AD150" s="68"/>
      <c r="AE150" s="68"/>
      <c r="AF150" s="68"/>
      <c r="AG150" s="68"/>
      <c r="AH150" s="68"/>
      <c r="AI150" s="68"/>
    </row>
    <row r="151" spans="1:35" ht="12.75" customHeight="1" x14ac:dyDescent="0.2">
      <c r="A151" s="68"/>
      <c r="P151" s="68"/>
      <c r="Q151" s="68"/>
      <c r="R151" s="68"/>
      <c r="S151" s="68"/>
      <c r="T151" s="68"/>
      <c r="U151" s="68"/>
      <c r="V151" s="68"/>
      <c r="W151" s="68"/>
      <c r="X151" s="68"/>
      <c r="Y151" s="68"/>
      <c r="Z151" s="68"/>
      <c r="AA151" s="68"/>
      <c r="AB151" s="68"/>
      <c r="AC151" s="68"/>
      <c r="AD151" s="68"/>
      <c r="AE151" s="68"/>
      <c r="AF151" s="68"/>
      <c r="AG151" s="68"/>
      <c r="AH151" s="68"/>
      <c r="AI151" s="68"/>
    </row>
    <row r="152" spans="1:35" ht="12.75" customHeight="1" x14ac:dyDescent="0.2">
      <c r="A152" s="68"/>
      <c r="P152" s="68"/>
      <c r="Q152" s="68"/>
      <c r="R152" s="68"/>
      <c r="S152" s="68"/>
      <c r="T152" s="68"/>
      <c r="U152" s="68"/>
      <c r="V152" s="68"/>
      <c r="W152" s="68"/>
      <c r="X152" s="68"/>
      <c r="Y152" s="68"/>
      <c r="Z152" s="68"/>
      <c r="AA152" s="68"/>
      <c r="AB152" s="68"/>
      <c r="AC152" s="68"/>
      <c r="AD152" s="68"/>
      <c r="AE152" s="68"/>
      <c r="AF152" s="68"/>
      <c r="AG152" s="68"/>
      <c r="AH152" s="68"/>
      <c r="AI152" s="68"/>
    </row>
    <row r="153" spans="1:35" ht="12.75" customHeight="1" x14ac:dyDescent="0.2">
      <c r="A153" s="68"/>
      <c r="P153" s="68"/>
      <c r="Q153" s="68"/>
      <c r="R153" s="68"/>
      <c r="S153" s="68"/>
      <c r="T153" s="68"/>
      <c r="U153" s="68"/>
      <c r="V153" s="68"/>
      <c r="W153" s="68"/>
      <c r="X153" s="68"/>
      <c r="Y153" s="68"/>
      <c r="Z153" s="68"/>
      <c r="AA153" s="68"/>
      <c r="AB153" s="68"/>
      <c r="AC153" s="68"/>
      <c r="AD153" s="68"/>
      <c r="AE153" s="68"/>
      <c r="AF153" s="68"/>
      <c r="AG153" s="68"/>
      <c r="AH153" s="68"/>
      <c r="AI153" s="68"/>
    </row>
    <row r="154" spans="1:35" ht="12.75" customHeight="1" x14ac:dyDescent="0.2">
      <c r="A154" s="68"/>
      <c r="P154" s="68"/>
      <c r="Q154" s="68"/>
      <c r="R154" s="68"/>
      <c r="S154" s="68"/>
      <c r="T154" s="68"/>
      <c r="U154" s="68"/>
      <c r="V154" s="68"/>
      <c r="W154" s="68"/>
      <c r="X154" s="68"/>
      <c r="Y154" s="68"/>
      <c r="Z154" s="68"/>
      <c r="AA154" s="68"/>
      <c r="AB154" s="68"/>
      <c r="AC154" s="68"/>
      <c r="AD154" s="68"/>
      <c r="AE154" s="68"/>
      <c r="AF154" s="68"/>
      <c r="AG154" s="68"/>
      <c r="AH154" s="68"/>
      <c r="AI154" s="68"/>
    </row>
    <row r="155" spans="1:35" ht="12.75" customHeight="1" x14ac:dyDescent="0.2">
      <c r="A155" s="68"/>
      <c r="P155" s="68"/>
      <c r="Q155" s="68"/>
      <c r="R155" s="68"/>
      <c r="S155" s="68"/>
      <c r="T155" s="68"/>
      <c r="U155" s="68"/>
      <c r="V155" s="68"/>
      <c r="W155" s="68"/>
      <c r="X155" s="68"/>
      <c r="Y155" s="68"/>
      <c r="Z155" s="68"/>
      <c r="AA155" s="68"/>
      <c r="AB155" s="68"/>
      <c r="AC155" s="68"/>
      <c r="AD155" s="68"/>
      <c r="AE155" s="68"/>
      <c r="AF155" s="68"/>
      <c r="AG155" s="68"/>
      <c r="AH155" s="68"/>
      <c r="AI155" s="68"/>
    </row>
    <row r="156" spans="1:35" ht="12.75" customHeight="1" x14ac:dyDescent="0.2">
      <c r="A156" s="68"/>
      <c r="P156" s="68"/>
      <c r="Q156" s="68"/>
      <c r="R156" s="68"/>
      <c r="S156" s="68"/>
      <c r="T156" s="68"/>
      <c r="U156" s="68"/>
      <c r="V156" s="68"/>
      <c r="W156" s="68"/>
      <c r="X156" s="68"/>
      <c r="Y156" s="68"/>
      <c r="Z156" s="68"/>
      <c r="AA156" s="68"/>
      <c r="AB156" s="68"/>
      <c r="AC156" s="68"/>
      <c r="AD156" s="68"/>
      <c r="AE156" s="68"/>
      <c r="AF156" s="68"/>
      <c r="AG156" s="68"/>
      <c r="AH156" s="68"/>
      <c r="AI156" s="68"/>
    </row>
    <row r="157" spans="1:35" ht="12.75" customHeight="1" x14ac:dyDescent="0.2">
      <c r="A157" s="68"/>
      <c r="P157" s="68"/>
      <c r="Q157" s="68"/>
      <c r="R157" s="68"/>
      <c r="S157" s="68"/>
      <c r="T157" s="68"/>
      <c r="U157" s="68"/>
      <c r="V157" s="68"/>
      <c r="W157" s="68"/>
      <c r="X157" s="68"/>
      <c r="Y157" s="68"/>
      <c r="Z157" s="68"/>
      <c r="AA157" s="68"/>
      <c r="AB157" s="68"/>
      <c r="AC157" s="68"/>
      <c r="AD157" s="68"/>
      <c r="AE157" s="68"/>
      <c r="AF157" s="68"/>
      <c r="AG157" s="68"/>
      <c r="AH157" s="68"/>
      <c r="AI157" s="68"/>
    </row>
    <row r="158" spans="1:35" ht="12.75" customHeight="1" x14ac:dyDescent="0.2">
      <c r="A158" s="68"/>
      <c r="P158" s="68"/>
      <c r="Q158" s="68"/>
      <c r="R158" s="68"/>
      <c r="S158" s="68"/>
      <c r="T158" s="68"/>
      <c r="U158" s="68"/>
      <c r="V158" s="68"/>
      <c r="W158" s="68"/>
      <c r="X158" s="68"/>
      <c r="Y158" s="68"/>
      <c r="Z158" s="68"/>
      <c r="AA158" s="68"/>
      <c r="AB158" s="68"/>
      <c r="AC158" s="68"/>
      <c r="AD158" s="68"/>
      <c r="AE158" s="68"/>
      <c r="AF158" s="68"/>
      <c r="AG158" s="68"/>
      <c r="AH158" s="68"/>
      <c r="AI158" s="68"/>
    </row>
    <row r="159" spans="1:35" ht="12.75" customHeight="1" x14ac:dyDescent="0.2">
      <c r="A159" s="68"/>
      <c r="P159" s="68"/>
      <c r="Q159" s="68"/>
      <c r="R159" s="68"/>
      <c r="S159" s="68"/>
      <c r="T159" s="68"/>
      <c r="U159" s="68"/>
      <c r="V159" s="68"/>
      <c r="W159" s="68"/>
      <c r="X159" s="68"/>
      <c r="Y159" s="68"/>
      <c r="Z159" s="68"/>
      <c r="AA159" s="68"/>
      <c r="AB159" s="68"/>
      <c r="AC159" s="68"/>
      <c r="AD159" s="68"/>
      <c r="AE159" s="68"/>
      <c r="AF159" s="68"/>
      <c r="AG159" s="68"/>
      <c r="AH159" s="68"/>
      <c r="AI159" s="68"/>
    </row>
    <row r="160" spans="1:35" ht="12.75" customHeight="1" x14ac:dyDescent="0.2">
      <c r="A160" s="68"/>
      <c r="P160" s="68"/>
      <c r="Q160" s="68"/>
      <c r="R160" s="68"/>
      <c r="S160" s="68"/>
      <c r="T160" s="68"/>
      <c r="U160" s="68"/>
      <c r="V160" s="68"/>
      <c r="W160" s="68"/>
      <c r="X160" s="68"/>
      <c r="Y160" s="68"/>
      <c r="Z160" s="68"/>
      <c r="AA160" s="68"/>
      <c r="AB160" s="68"/>
      <c r="AC160" s="68"/>
      <c r="AD160" s="68"/>
      <c r="AE160" s="68"/>
      <c r="AF160" s="68"/>
      <c r="AG160" s="68"/>
      <c r="AH160" s="68"/>
      <c r="AI160" s="68"/>
    </row>
    <row r="161" spans="1:35" ht="12.75" customHeight="1" x14ac:dyDescent="0.2">
      <c r="A161" s="68"/>
      <c r="P161" s="68"/>
      <c r="Q161" s="68"/>
      <c r="R161" s="68"/>
      <c r="S161" s="68"/>
      <c r="T161" s="68"/>
      <c r="U161" s="68"/>
      <c r="V161" s="68"/>
      <c r="W161" s="68"/>
      <c r="X161" s="68"/>
      <c r="Y161" s="68"/>
      <c r="Z161" s="68"/>
      <c r="AA161" s="68"/>
      <c r="AB161" s="68"/>
      <c r="AC161" s="68"/>
      <c r="AD161" s="68"/>
      <c r="AE161" s="68"/>
      <c r="AF161" s="68"/>
      <c r="AG161" s="68"/>
      <c r="AH161" s="68"/>
      <c r="AI161" s="68"/>
    </row>
    <row r="162" spans="1:35" ht="12.75" customHeight="1" x14ac:dyDescent="0.2">
      <c r="A162" s="68"/>
      <c r="P162" s="68"/>
      <c r="Q162" s="68"/>
      <c r="R162" s="68"/>
      <c r="S162" s="68"/>
      <c r="T162" s="68"/>
      <c r="U162" s="68"/>
      <c r="V162" s="68"/>
      <c r="W162" s="68"/>
      <c r="X162" s="68"/>
      <c r="Y162" s="68"/>
      <c r="Z162" s="68"/>
      <c r="AA162" s="68"/>
      <c r="AB162" s="68"/>
      <c r="AC162" s="68"/>
      <c r="AD162" s="68"/>
      <c r="AE162" s="68"/>
      <c r="AF162" s="68"/>
      <c r="AG162" s="68"/>
      <c r="AH162" s="68"/>
      <c r="AI162" s="68"/>
    </row>
    <row r="163" spans="1:35" ht="12.75" customHeight="1" x14ac:dyDescent="0.2">
      <c r="A163" s="68"/>
      <c r="P163" s="68"/>
      <c r="Q163" s="68"/>
      <c r="R163" s="68"/>
      <c r="S163" s="68"/>
      <c r="T163" s="68"/>
      <c r="U163" s="68"/>
      <c r="V163" s="68"/>
      <c r="W163" s="68"/>
      <c r="X163" s="68"/>
      <c r="Y163" s="68"/>
      <c r="Z163" s="68"/>
      <c r="AA163" s="68"/>
      <c r="AB163" s="68"/>
      <c r="AC163" s="68"/>
      <c r="AD163" s="68"/>
      <c r="AE163" s="68"/>
      <c r="AF163" s="68"/>
      <c r="AG163" s="68"/>
      <c r="AH163" s="68"/>
      <c r="AI163" s="68"/>
    </row>
    <row r="164" spans="1:35" ht="12.75" customHeight="1" x14ac:dyDescent="0.2">
      <c r="A164" s="68"/>
      <c r="P164" s="68"/>
      <c r="Q164" s="68"/>
      <c r="R164" s="68"/>
      <c r="S164" s="68"/>
      <c r="T164" s="68"/>
      <c r="U164" s="68"/>
      <c r="V164" s="68"/>
      <c r="W164" s="68"/>
      <c r="X164" s="68"/>
      <c r="Y164" s="68"/>
      <c r="Z164" s="68"/>
      <c r="AA164" s="68"/>
      <c r="AB164" s="68"/>
      <c r="AC164" s="68"/>
      <c r="AD164" s="68"/>
      <c r="AE164" s="68"/>
      <c r="AF164" s="68"/>
      <c r="AG164" s="68"/>
      <c r="AH164" s="68"/>
      <c r="AI164" s="68"/>
    </row>
    <row r="165" spans="1:35" ht="12.75" customHeight="1" x14ac:dyDescent="0.2">
      <c r="A165" s="68"/>
      <c r="P165" s="68"/>
      <c r="Q165" s="68"/>
      <c r="R165" s="68"/>
      <c r="S165" s="68"/>
      <c r="T165" s="68"/>
      <c r="U165" s="68"/>
      <c r="V165" s="68"/>
      <c r="W165" s="68"/>
      <c r="X165" s="68"/>
      <c r="Y165" s="68"/>
      <c r="Z165" s="68"/>
      <c r="AA165" s="68"/>
      <c r="AB165" s="68"/>
      <c r="AC165" s="68"/>
      <c r="AD165" s="68"/>
      <c r="AE165" s="68"/>
      <c r="AF165" s="68"/>
      <c r="AG165" s="68"/>
      <c r="AH165" s="68"/>
      <c r="AI165" s="68"/>
    </row>
    <row r="166" spans="1:35" ht="12.75" customHeight="1" x14ac:dyDescent="0.2">
      <c r="A166" s="68"/>
      <c r="P166" s="68"/>
      <c r="Q166" s="68"/>
      <c r="R166" s="68"/>
      <c r="S166" s="68"/>
      <c r="T166" s="68"/>
      <c r="U166" s="68"/>
      <c r="V166" s="68"/>
      <c r="W166" s="68"/>
      <c r="X166" s="68"/>
      <c r="Y166" s="68"/>
      <c r="Z166" s="68"/>
      <c r="AA166" s="68"/>
      <c r="AB166" s="68"/>
      <c r="AC166" s="68"/>
      <c r="AD166" s="68"/>
      <c r="AE166" s="68"/>
      <c r="AF166" s="68"/>
      <c r="AG166" s="68"/>
      <c r="AH166" s="68"/>
      <c r="AI166" s="68"/>
    </row>
    <row r="167" spans="1:35" ht="12.75" customHeight="1" x14ac:dyDescent="0.2">
      <c r="A167" s="68"/>
      <c r="P167" s="68"/>
      <c r="Q167" s="68"/>
      <c r="R167" s="68"/>
      <c r="S167" s="68"/>
      <c r="T167" s="68"/>
      <c r="U167" s="68"/>
      <c r="V167" s="68"/>
      <c r="W167" s="68"/>
      <c r="X167" s="68"/>
      <c r="Y167" s="68"/>
      <c r="Z167" s="68"/>
      <c r="AA167" s="68"/>
      <c r="AB167" s="68"/>
      <c r="AC167" s="68"/>
      <c r="AD167" s="68"/>
      <c r="AE167" s="68"/>
      <c r="AF167" s="68"/>
      <c r="AG167" s="68"/>
      <c r="AH167" s="68"/>
      <c r="AI167" s="68"/>
    </row>
    <row r="168" spans="1:35" ht="12.75" customHeight="1" x14ac:dyDescent="0.2">
      <c r="A168" s="68"/>
      <c r="P168" s="68"/>
      <c r="Q168" s="68"/>
      <c r="R168" s="68"/>
      <c r="S168" s="68"/>
      <c r="T168" s="68"/>
      <c r="U168" s="68"/>
      <c r="V168" s="68"/>
      <c r="W168" s="68"/>
      <c r="X168" s="68"/>
      <c r="Y168" s="68"/>
      <c r="Z168" s="68"/>
      <c r="AA168" s="68"/>
      <c r="AB168" s="68"/>
      <c r="AC168" s="68"/>
      <c r="AD168" s="68"/>
      <c r="AE168" s="68"/>
      <c r="AF168" s="68"/>
      <c r="AG168" s="68"/>
      <c r="AH168" s="68"/>
      <c r="AI168" s="68"/>
    </row>
    <row r="169" spans="1:35" ht="12.75" customHeight="1" x14ac:dyDescent="0.2">
      <c r="A169" s="68"/>
      <c r="P169" s="68"/>
      <c r="Q169" s="68"/>
      <c r="R169" s="68"/>
      <c r="S169" s="68"/>
      <c r="T169" s="68"/>
      <c r="U169" s="68"/>
      <c r="V169" s="68"/>
      <c r="W169" s="68"/>
      <c r="X169" s="68"/>
      <c r="Y169" s="68"/>
      <c r="Z169" s="68"/>
      <c r="AA169" s="68"/>
      <c r="AB169" s="68"/>
      <c r="AC169" s="68"/>
      <c r="AD169" s="68"/>
      <c r="AE169" s="68"/>
      <c r="AF169" s="68"/>
      <c r="AG169" s="68"/>
      <c r="AH169" s="68"/>
      <c r="AI169" s="68"/>
    </row>
    <row r="170" spans="1:35" ht="12.75" customHeight="1" x14ac:dyDescent="0.2">
      <c r="A170" s="68"/>
      <c r="P170" s="68"/>
      <c r="Q170" s="68"/>
      <c r="R170" s="68"/>
      <c r="S170" s="68"/>
      <c r="T170" s="68"/>
      <c r="U170" s="68"/>
      <c r="V170" s="68"/>
      <c r="W170" s="68"/>
      <c r="X170" s="68"/>
      <c r="Y170" s="68"/>
      <c r="Z170" s="68"/>
      <c r="AA170" s="68"/>
      <c r="AB170" s="68"/>
      <c r="AC170" s="68"/>
      <c r="AD170" s="68"/>
      <c r="AE170" s="68"/>
      <c r="AF170" s="68"/>
      <c r="AG170" s="68"/>
      <c r="AH170" s="68"/>
      <c r="AI170" s="68"/>
    </row>
    <row r="171" spans="1:35" ht="12.75" customHeight="1" x14ac:dyDescent="0.2">
      <c r="A171" s="68"/>
      <c r="P171" s="68"/>
      <c r="Q171" s="68"/>
      <c r="R171" s="68"/>
      <c r="S171" s="68"/>
      <c r="T171" s="68"/>
      <c r="U171" s="68"/>
      <c r="V171" s="68"/>
      <c r="W171" s="68"/>
      <c r="X171" s="68"/>
      <c r="Y171" s="68"/>
      <c r="Z171" s="68"/>
      <c r="AA171" s="68"/>
      <c r="AB171" s="68"/>
      <c r="AC171" s="68"/>
      <c r="AD171" s="68"/>
      <c r="AE171" s="68"/>
      <c r="AF171" s="68"/>
      <c r="AG171" s="68"/>
      <c r="AH171" s="68"/>
      <c r="AI171" s="68"/>
    </row>
    <row r="172" spans="1:35" ht="12.75" customHeight="1" x14ac:dyDescent="0.2">
      <c r="A172" s="68"/>
      <c r="P172" s="68"/>
      <c r="Q172" s="68"/>
      <c r="R172" s="68"/>
      <c r="S172" s="68"/>
      <c r="T172" s="68"/>
      <c r="U172" s="68"/>
      <c r="V172" s="68"/>
      <c r="W172" s="68"/>
      <c r="X172" s="68"/>
      <c r="Y172" s="68"/>
      <c r="Z172" s="68"/>
      <c r="AA172" s="68"/>
      <c r="AB172" s="68"/>
      <c r="AC172" s="68"/>
      <c r="AD172" s="68"/>
      <c r="AE172" s="68"/>
      <c r="AF172" s="68"/>
      <c r="AG172" s="68"/>
      <c r="AH172" s="68"/>
      <c r="AI172" s="68"/>
    </row>
    <row r="173" spans="1:35" ht="12.75" customHeight="1" x14ac:dyDescent="0.2">
      <c r="A173" s="68"/>
      <c r="P173" s="68"/>
      <c r="Q173" s="68"/>
      <c r="R173" s="68"/>
      <c r="S173" s="68"/>
      <c r="T173" s="68"/>
      <c r="U173" s="68"/>
      <c r="V173" s="68"/>
      <c r="W173" s="68"/>
      <c r="X173" s="68"/>
      <c r="Y173" s="68"/>
      <c r="Z173" s="68"/>
      <c r="AA173" s="68"/>
      <c r="AB173" s="68"/>
      <c r="AC173" s="68"/>
      <c r="AD173" s="68"/>
      <c r="AE173" s="68"/>
      <c r="AF173" s="68"/>
      <c r="AG173" s="68"/>
      <c r="AH173" s="68"/>
      <c r="AI173" s="68"/>
    </row>
    <row r="174" spans="1:35" ht="12.75" customHeight="1" x14ac:dyDescent="0.2">
      <c r="A174" s="68"/>
      <c r="P174" s="68"/>
      <c r="Q174" s="68"/>
      <c r="R174" s="68"/>
      <c r="S174" s="68"/>
      <c r="T174" s="68"/>
      <c r="U174" s="68"/>
      <c r="V174" s="68"/>
      <c r="W174" s="68"/>
      <c r="X174" s="68"/>
      <c r="Y174" s="68"/>
      <c r="Z174" s="68"/>
      <c r="AA174" s="68"/>
      <c r="AB174" s="68"/>
      <c r="AC174" s="68"/>
      <c r="AD174" s="68"/>
      <c r="AE174" s="68"/>
      <c r="AF174" s="68"/>
      <c r="AG174" s="68"/>
      <c r="AH174" s="68"/>
      <c r="AI174" s="68"/>
    </row>
    <row r="175" spans="1:35" ht="12.75" customHeight="1" x14ac:dyDescent="0.2">
      <c r="A175" s="68"/>
      <c r="P175" s="68"/>
      <c r="Q175" s="68"/>
      <c r="R175" s="68"/>
      <c r="S175" s="68"/>
      <c r="T175" s="68"/>
      <c r="U175" s="68"/>
      <c r="V175" s="68"/>
      <c r="W175" s="68"/>
      <c r="X175" s="68"/>
      <c r="Y175" s="68"/>
      <c r="Z175" s="68"/>
      <c r="AA175" s="68"/>
      <c r="AB175" s="68"/>
      <c r="AC175" s="68"/>
      <c r="AD175" s="68"/>
      <c r="AE175" s="68"/>
      <c r="AF175" s="68"/>
      <c r="AG175" s="68"/>
      <c r="AH175" s="68"/>
      <c r="AI175" s="68"/>
    </row>
    <row r="176" spans="1:35" ht="12.75" customHeight="1" x14ac:dyDescent="0.2">
      <c r="A176" s="68"/>
      <c r="P176" s="68"/>
      <c r="Q176" s="68"/>
      <c r="R176" s="68"/>
      <c r="S176" s="68"/>
      <c r="T176" s="68"/>
      <c r="U176" s="68"/>
      <c r="V176" s="68"/>
      <c r="W176" s="68"/>
      <c r="X176" s="68"/>
      <c r="Y176" s="68"/>
      <c r="Z176" s="68"/>
      <c r="AA176" s="68"/>
      <c r="AB176" s="68"/>
      <c r="AC176" s="68"/>
      <c r="AD176" s="68"/>
      <c r="AE176" s="68"/>
      <c r="AF176" s="68"/>
      <c r="AG176" s="68"/>
      <c r="AH176" s="68"/>
      <c r="AI176" s="68"/>
    </row>
    <row r="177" spans="1:35" ht="12.75" customHeight="1" x14ac:dyDescent="0.2">
      <c r="A177" s="68"/>
      <c r="P177" s="68"/>
      <c r="Q177" s="68"/>
      <c r="R177" s="68"/>
      <c r="S177" s="68"/>
      <c r="T177" s="68"/>
      <c r="U177" s="68"/>
      <c r="V177" s="68"/>
      <c r="W177" s="68"/>
      <c r="X177" s="68"/>
      <c r="Y177" s="68"/>
      <c r="Z177" s="68"/>
      <c r="AA177" s="68"/>
      <c r="AB177" s="68"/>
      <c r="AC177" s="68"/>
      <c r="AD177" s="68"/>
      <c r="AE177" s="68"/>
      <c r="AF177" s="68"/>
      <c r="AG177" s="68"/>
      <c r="AH177" s="68"/>
      <c r="AI177" s="68"/>
    </row>
    <row r="178" spans="1:35" ht="12.75" customHeight="1" x14ac:dyDescent="0.2">
      <c r="A178" s="68"/>
      <c r="P178" s="68"/>
      <c r="Q178" s="68"/>
      <c r="R178" s="68"/>
      <c r="S178" s="68"/>
      <c r="T178" s="68"/>
      <c r="U178" s="68"/>
      <c r="V178" s="68"/>
      <c r="W178" s="68"/>
      <c r="X178" s="68"/>
      <c r="Y178" s="68"/>
      <c r="Z178" s="68"/>
      <c r="AA178" s="68"/>
      <c r="AB178" s="68"/>
      <c r="AC178" s="68"/>
      <c r="AD178" s="68"/>
      <c r="AE178" s="68"/>
      <c r="AF178" s="68"/>
      <c r="AG178" s="68"/>
      <c r="AH178" s="68"/>
      <c r="AI178" s="68"/>
    </row>
    <row r="179" spans="1:35" ht="12.75" customHeight="1" x14ac:dyDescent="0.2">
      <c r="A179" s="68"/>
      <c r="P179" s="68"/>
      <c r="Q179" s="68"/>
      <c r="R179" s="68"/>
      <c r="S179" s="68"/>
      <c r="T179" s="68"/>
      <c r="U179" s="68"/>
      <c r="V179" s="68"/>
      <c r="W179" s="68"/>
      <c r="X179" s="68"/>
      <c r="Y179" s="68"/>
      <c r="Z179" s="68"/>
      <c r="AA179" s="68"/>
      <c r="AB179" s="68"/>
      <c r="AC179" s="68"/>
      <c r="AD179" s="68"/>
      <c r="AE179" s="68"/>
      <c r="AF179" s="68"/>
      <c r="AG179" s="68"/>
      <c r="AH179" s="68"/>
      <c r="AI179" s="68"/>
    </row>
    <row r="180" spans="1:35" ht="12.75" customHeight="1" x14ac:dyDescent="0.2">
      <c r="A180" s="68"/>
      <c r="P180" s="68"/>
      <c r="Q180" s="68"/>
      <c r="R180" s="68"/>
      <c r="S180" s="68"/>
      <c r="T180" s="68"/>
      <c r="U180" s="68"/>
      <c r="V180" s="68"/>
      <c r="W180" s="68"/>
      <c r="X180" s="68"/>
      <c r="Y180" s="68"/>
      <c r="Z180" s="68"/>
      <c r="AA180" s="68"/>
      <c r="AB180" s="68"/>
      <c r="AC180" s="68"/>
      <c r="AD180" s="68"/>
      <c r="AE180" s="68"/>
      <c r="AF180" s="68"/>
      <c r="AG180" s="68"/>
      <c r="AH180" s="68"/>
      <c r="AI180" s="68"/>
    </row>
    <row r="181" spans="1:35" ht="12.75" customHeight="1" x14ac:dyDescent="0.2">
      <c r="A181" s="68"/>
      <c r="P181" s="68"/>
      <c r="Q181" s="68"/>
      <c r="R181" s="68"/>
      <c r="S181" s="68"/>
      <c r="T181" s="68"/>
      <c r="U181" s="68"/>
      <c r="V181" s="68"/>
      <c r="W181" s="68"/>
      <c r="X181" s="68"/>
      <c r="Y181" s="68"/>
      <c r="Z181" s="68"/>
      <c r="AA181" s="68"/>
      <c r="AB181" s="68"/>
      <c r="AC181" s="68"/>
      <c r="AD181" s="68"/>
      <c r="AE181" s="68"/>
      <c r="AF181" s="68"/>
      <c r="AG181" s="68"/>
      <c r="AH181" s="68"/>
      <c r="AI181" s="68"/>
    </row>
    <row r="182" spans="1:35" ht="12.75" customHeight="1" x14ac:dyDescent="0.2">
      <c r="A182" s="68"/>
      <c r="P182" s="68"/>
      <c r="Q182" s="68"/>
      <c r="R182" s="68"/>
      <c r="S182" s="68"/>
      <c r="T182" s="68"/>
      <c r="U182" s="68"/>
      <c r="V182" s="68"/>
      <c r="W182" s="68"/>
      <c r="X182" s="68"/>
      <c r="Y182" s="68"/>
      <c r="Z182" s="68"/>
      <c r="AA182" s="68"/>
      <c r="AB182" s="68"/>
      <c r="AC182" s="68"/>
      <c r="AD182" s="68"/>
      <c r="AE182" s="68"/>
      <c r="AF182" s="68"/>
      <c r="AG182" s="68"/>
      <c r="AH182" s="68"/>
      <c r="AI182" s="68"/>
    </row>
    <row r="183" spans="1:35" ht="12.75" customHeight="1" x14ac:dyDescent="0.2">
      <c r="A183" s="68"/>
      <c r="P183" s="68"/>
      <c r="Q183" s="68"/>
      <c r="R183" s="68"/>
      <c r="S183" s="68"/>
      <c r="T183" s="68"/>
      <c r="U183" s="68"/>
      <c r="V183" s="68"/>
      <c r="W183" s="68"/>
      <c r="X183" s="68"/>
      <c r="Y183" s="68"/>
      <c r="Z183" s="68"/>
      <c r="AA183" s="68"/>
      <c r="AB183" s="68"/>
      <c r="AC183" s="68"/>
      <c r="AD183" s="68"/>
      <c r="AE183" s="68"/>
      <c r="AF183" s="68"/>
      <c r="AG183" s="68"/>
      <c r="AH183" s="68"/>
      <c r="AI183" s="68"/>
    </row>
    <row r="184" spans="1:35" ht="12.75" customHeight="1" x14ac:dyDescent="0.2">
      <c r="A184" s="68"/>
      <c r="P184" s="68"/>
      <c r="Q184" s="68"/>
      <c r="R184" s="68"/>
      <c r="S184" s="68"/>
      <c r="T184" s="68"/>
      <c r="U184" s="68"/>
      <c r="V184" s="68"/>
      <c r="W184" s="68"/>
      <c r="X184" s="68"/>
      <c r="Y184" s="68"/>
      <c r="Z184" s="68"/>
      <c r="AA184" s="68"/>
      <c r="AB184" s="68"/>
      <c r="AC184" s="68"/>
      <c r="AD184" s="68"/>
      <c r="AE184" s="68"/>
      <c r="AF184" s="68"/>
      <c r="AG184" s="68"/>
      <c r="AH184" s="68"/>
      <c r="AI184" s="68"/>
    </row>
    <row r="185" spans="1:35" ht="12.75" customHeight="1" x14ac:dyDescent="0.2">
      <c r="A185" s="68"/>
      <c r="P185" s="68"/>
      <c r="Q185" s="68"/>
      <c r="R185" s="68"/>
      <c r="S185" s="68"/>
      <c r="T185" s="68"/>
      <c r="U185" s="68"/>
      <c r="V185" s="68"/>
      <c r="W185" s="68"/>
      <c r="X185" s="68"/>
      <c r="Y185" s="68"/>
      <c r="Z185" s="68"/>
      <c r="AA185" s="68"/>
      <c r="AB185" s="68"/>
      <c r="AC185" s="68"/>
      <c r="AD185" s="68"/>
      <c r="AE185" s="68"/>
      <c r="AF185" s="68"/>
      <c r="AG185" s="68"/>
      <c r="AH185" s="68"/>
      <c r="AI185" s="68"/>
    </row>
    <row r="186" spans="1:35" ht="12.75" customHeight="1" x14ac:dyDescent="0.2">
      <c r="A186" s="68"/>
      <c r="P186" s="68"/>
      <c r="Q186" s="68"/>
      <c r="R186" s="68"/>
      <c r="S186" s="68"/>
      <c r="T186" s="68"/>
      <c r="U186" s="68"/>
      <c r="V186" s="68"/>
      <c r="W186" s="68"/>
      <c r="X186" s="68"/>
      <c r="Y186" s="68"/>
      <c r="Z186" s="68"/>
      <c r="AA186" s="68"/>
      <c r="AB186" s="68"/>
      <c r="AC186" s="68"/>
      <c r="AD186" s="68"/>
      <c r="AE186" s="68"/>
      <c r="AF186" s="68"/>
      <c r="AG186" s="68"/>
      <c r="AH186" s="68"/>
      <c r="AI186" s="68"/>
    </row>
    <row r="187" spans="1:35" ht="12.75" customHeight="1" x14ac:dyDescent="0.2">
      <c r="A187" s="68"/>
      <c r="P187" s="68"/>
      <c r="Q187" s="68"/>
      <c r="R187" s="68"/>
      <c r="S187" s="68"/>
      <c r="T187" s="68"/>
      <c r="U187" s="68"/>
      <c r="V187" s="68"/>
      <c r="W187" s="68"/>
      <c r="X187" s="68"/>
      <c r="Y187" s="68"/>
      <c r="Z187" s="68"/>
      <c r="AA187" s="68"/>
      <c r="AB187" s="68"/>
      <c r="AC187" s="68"/>
      <c r="AD187" s="68"/>
      <c r="AE187" s="68"/>
      <c r="AF187" s="68"/>
      <c r="AG187" s="68"/>
      <c r="AH187" s="68"/>
      <c r="AI187" s="68"/>
    </row>
    <row r="188" spans="1:35" ht="12.75" customHeight="1" x14ac:dyDescent="0.2">
      <c r="A188" s="68"/>
      <c r="P188" s="68"/>
      <c r="Q188" s="68"/>
      <c r="R188" s="68"/>
      <c r="S188" s="68"/>
      <c r="T188" s="68"/>
      <c r="U188" s="68"/>
      <c r="V188" s="68"/>
      <c r="W188" s="68"/>
      <c r="X188" s="68"/>
      <c r="Y188" s="68"/>
      <c r="Z188" s="68"/>
      <c r="AA188" s="68"/>
      <c r="AB188" s="68"/>
      <c r="AC188" s="68"/>
      <c r="AD188" s="68"/>
      <c r="AE188" s="68"/>
      <c r="AF188" s="68"/>
      <c r="AG188" s="68"/>
      <c r="AH188" s="68"/>
      <c r="AI188" s="68"/>
    </row>
    <row r="189" spans="1:35" ht="12.75" customHeight="1" x14ac:dyDescent="0.2">
      <c r="A189" s="68"/>
      <c r="P189" s="68"/>
      <c r="Q189" s="68"/>
      <c r="R189" s="68"/>
      <c r="S189" s="68"/>
      <c r="T189" s="68"/>
      <c r="U189" s="68"/>
      <c r="V189" s="68"/>
      <c r="W189" s="68"/>
      <c r="X189" s="68"/>
      <c r="Y189" s="68"/>
      <c r="Z189" s="68"/>
      <c r="AA189" s="68"/>
      <c r="AB189" s="68"/>
      <c r="AC189" s="68"/>
      <c r="AD189" s="68"/>
      <c r="AE189" s="68"/>
      <c r="AF189" s="68"/>
      <c r="AG189" s="68"/>
      <c r="AH189" s="68"/>
      <c r="AI189" s="68"/>
    </row>
    <row r="190" spans="1:35" ht="12.75" customHeight="1" x14ac:dyDescent="0.2">
      <c r="A190" s="68"/>
      <c r="P190" s="68"/>
      <c r="Q190" s="68"/>
      <c r="R190" s="68"/>
      <c r="S190" s="68"/>
      <c r="T190" s="68"/>
      <c r="U190" s="68"/>
      <c r="V190" s="68"/>
      <c r="W190" s="68"/>
      <c r="X190" s="68"/>
      <c r="Y190" s="68"/>
      <c r="Z190" s="68"/>
      <c r="AA190" s="68"/>
      <c r="AB190" s="68"/>
      <c r="AC190" s="68"/>
      <c r="AD190" s="68"/>
      <c r="AE190" s="68"/>
      <c r="AF190" s="68"/>
      <c r="AG190" s="68"/>
      <c r="AH190" s="68"/>
      <c r="AI190" s="68"/>
    </row>
    <row r="191" spans="1:35" ht="12.75" customHeight="1" x14ac:dyDescent="0.2">
      <c r="A191" s="68"/>
      <c r="P191" s="68"/>
      <c r="Q191" s="68"/>
      <c r="R191" s="68"/>
      <c r="S191" s="68"/>
      <c r="T191" s="68"/>
      <c r="U191" s="68"/>
      <c r="V191" s="68"/>
      <c r="W191" s="68"/>
      <c r="X191" s="68"/>
      <c r="Y191" s="68"/>
      <c r="Z191" s="68"/>
      <c r="AA191" s="68"/>
      <c r="AB191" s="68"/>
      <c r="AC191" s="68"/>
      <c r="AD191" s="68"/>
      <c r="AE191" s="68"/>
      <c r="AF191" s="68"/>
      <c r="AG191" s="68"/>
      <c r="AH191" s="68"/>
      <c r="AI191" s="68"/>
    </row>
    <row r="192" spans="1:35" ht="12.75" customHeight="1" x14ac:dyDescent="0.2">
      <c r="A192" s="68"/>
      <c r="P192" s="68"/>
      <c r="Q192" s="68"/>
      <c r="R192" s="68"/>
      <c r="S192" s="68"/>
      <c r="T192" s="68"/>
      <c r="U192" s="68"/>
      <c r="V192" s="68"/>
      <c r="W192" s="68"/>
      <c r="X192" s="68"/>
      <c r="Y192" s="68"/>
      <c r="Z192" s="68"/>
      <c r="AA192" s="68"/>
      <c r="AB192" s="68"/>
      <c r="AC192" s="68"/>
      <c r="AD192" s="68"/>
      <c r="AE192" s="68"/>
      <c r="AF192" s="68"/>
      <c r="AG192" s="68"/>
      <c r="AH192" s="68"/>
      <c r="AI192" s="68"/>
    </row>
    <row r="193" spans="1:35" ht="12.75" customHeight="1" x14ac:dyDescent="0.2">
      <c r="A193" s="68"/>
      <c r="P193" s="68"/>
      <c r="Q193" s="68"/>
      <c r="R193" s="68"/>
      <c r="S193" s="68"/>
      <c r="T193" s="68"/>
      <c r="U193" s="68"/>
      <c r="V193" s="68"/>
      <c r="W193" s="68"/>
      <c r="X193" s="68"/>
      <c r="Y193" s="68"/>
      <c r="Z193" s="68"/>
      <c r="AA193" s="68"/>
      <c r="AB193" s="68"/>
      <c r="AC193" s="68"/>
      <c r="AD193" s="68"/>
      <c r="AE193" s="68"/>
      <c r="AF193" s="68"/>
      <c r="AG193" s="68"/>
      <c r="AH193" s="68"/>
      <c r="AI193" s="68"/>
    </row>
    <row r="194" spans="1:35" ht="12.75" customHeight="1" x14ac:dyDescent="0.2">
      <c r="A194" s="68"/>
      <c r="P194" s="68"/>
      <c r="Q194" s="68"/>
      <c r="R194" s="68"/>
      <c r="S194" s="68"/>
      <c r="T194" s="68"/>
      <c r="U194" s="68"/>
      <c r="V194" s="68"/>
      <c r="W194" s="68"/>
      <c r="X194" s="68"/>
      <c r="Y194" s="68"/>
      <c r="Z194" s="68"/>
      <c r="AA194" s="68"/>
      <c r="AB194" s="68"/>
      <c r="AC194" s="68"/>
      <c r="AD194" s="68"/>
      <c r="AE194" s="68"/>
      <c r="AF194" s="68"/>
      <c r="AG194" s="68"/>
      <c r="AH194" s="68"/>
      <c r="AI194" s="68"/>
    </row>
    <row r="195" spans="1:35" ht="12.75" customHeight="1" x14ac:dyDescent="0.2">
      <c r="A195" s="68"/>
      <c r="P195" s="68"/>
      <c r="Q195" s="68"/>
      <c r="R195" s="68"/>
      <c r="S195" s="68"/>
      <c r="T195" s="68"/>
      <c r="U195" s="68"/>
      <c r="V195" s="68"/>
      <c r="W195" s="68"/>
      <c r="X195" s="68"/>
      <c r="Y195" s="68"/>
      <c r="Z195" s="68"/>
      <c r="AA195" s="68"/>
      <c r="AB195" s="68"/>
      <c r="AC195" s="68"/>
      <c r="AD195" s="68"/>
      <c r="AE195" s="68"/>
      <c r="AF195" s="68"/>
      <c r="AG195" s="68"/>
      <c r="AH195" s="68"/>
      <c r="AI195" s="68"/>
    </row>
    <row r="196" spans="1:35" ht="12.75" customHeight="1" x14ac:dyDescent="0.2">
      <c r="A196" s="68"/>
      <c r="P196" s="68"/>
      <c r="Q196" s="68"/>
      <c r="R196" s="68"/>
      <c r="S196" s="68"/>
      <c r="T196" s="68"/>
      <c r="U196" s="68"/>
      <c r="V196" s="68"/>
      <c r="W196" s="68"/>
      <c r="X196" s="68"/>
      <c r="Y196" s="68"/>
      <c r="Z196" s="68"/>
      <c r="AA196" s="68"/>
      <c r="AB196" s="68"/>
      <c r="AC196" s="68"/>
      <c r="AD196" s="68"/>
      <c r="AE196" s="68"/>
      <c r="AF196" s="68"/>
      <c r="AG196" s="68"/>
      <c r="AH196" s="68"/>
      <c r="AI196" s="68"/>
    </row>
    <row r="197" spans="1:35" ht="12.75" customHeight="1" x14ac:dyDescent="0.2">
      <c r="A197" s="68"/>
      <c r="P197" s="68"/>
      <c r="Q197" s="68"/>
      <c r="R197" s="68"/>
      <c r="S197" s="68"/>
      <c r="T197" s="68"/>
      <c r="U197" s="68"/>
      <c r="V197" s="68"/>
      <c r="W197" s="68"/>
      <c r="X197" s="68"/>
      <c r="Y197" s="68"/>
      <c r="Z197" s="68"/>
      <c r="AA197" s="68"/>
      <c r="AB197" s="68"/>
      <c r="AC197" s="68"/>
      <c r="AD197" s="68"/>
      <c r="AE197" s="68"/>
      <c r="AF197" s="68"/>
      <c r="AG197" s="68"/>
      <c r="AH197" s="68"/>
      <c r="AI197" s="68"/>
    </row>
    <row r="198" spans="1:35" ht="12.75" customHeight="1" x14ac:dyDescent="0.2">
      <c r="A198" s="68"/>
      <c r="P198" s="68"/>
      <c r="Q198" s="68"/>
      <c r="R198" s="68"/>
      <c r="S198" s="68"/>
      <c r="T198" s="68"/>
      <c r="U198" s="68"/>
      <c r="V198" s="68"/>
      <c r="W198" s="68"/>
      <c r="X198" s="68"/>
      <c r="Y198" s="68"/>
      <c r="Z198" s="68"/>
      <c r="AA198" s="68"/>
      <c r="AB198" s="68"/>
      <c r="AC198" s="68"/>
      <c r="AD198" s="68"/>
      <c r="AE198" s="68"/>
      <c r="AF198" s="68"/>
      <c r="AG198" s="68"/>
      <c r="AH198" s="68"/>
      <c r="AI198" s="68"/>
    </row>
    <row r="199" spans="1:35" ht="12.75" customHeight="1" x14ac:dyDescent="0.2">
      <c r="A199" s="68"/>
      <c r="P199" s="68"/>
      <c r="Q199" s="68"/>
      <c r="R199" s="68"/>
      <c r="S199" s="68"/>
      <c r="T199" s="68"/>
      <c r="U199" s="68"/>
      <c r="V199" s="68"/>
      <c r="W199" s="68"/>
      <c r="X199" s="68"/>
      <c r="Y199" s="68"/>
      <c r="Z199" s="68"/>
      <c r="AA199" s="68"/>
      <c r="AB199" s="68"/>
      <c r="AC199" s="68"/>
      <c r="AD199" s="68"/>
      <c r="AE199" s="68"/>
      <c r="AF199" s="68"/>
      <c r="AG199" s="68"/>
      <c r="AH199" s="68"/>
      <c r="AI199" s="68"/>
    </row>
    <row r="200" spans="1:35" ht="12.75" customHeight="1" x14ac:dyDescent="0.2">
      <c r="A200" s="68"/>
      <c r="P200" s="68"/>
      <c r="Q200" s="68"/>
      <c r="R200" s="68"/>
      <c r="S200" s="68"/>
      <c r="T200" s="68"/>
      <c r="U200" s="68"/>
      <c r="V200" s="68"/>
      <c r="W200" s="68"/>
      <c r="X200" s="68"/>
      <c r="Y200" s="68"/>
      <c r="Z200" s="68"/>
      <c r="AA200" s="68"/>
      <c r="AB200" s="68"/>
      <c r="AC200" s="68"/>
      <c r="AD200" s="68"/>
      <c r="AE200" s="68"/>
      <c r="AF200" s="68"/>
      <c r="AG200" s="68"/>
      <c r="AH200" s="68"/>
      <c r="AI200" s="68"/>
    </row>
    <row r="201" spans="1:35" ht="12.75" customHeight="1" x14ac:dyDescent="0.2">
      <c r="A201" s="68"/>
      <c r="P201" s="68"/>
      <c r="Q201" s="68"/>
      <c r="R201" s="68"/>
      <c r="S201" s="68"/>
      <c r="T201" s="68"/>
      <c r="U201" s="68"/>
      <c r="V201" s="68"/>
      <c r="W201" s="68"/>
      <c r="X201" s="68"/>
      <c r="Y201" s="68"/>
      <c r="Z201" s="68"/>
      <c r="AA201" s="68"/>
      <c r="AB201" s="68"/>
      <c r="AC201" s="68"/>
      <c r="AD201" s="68"/>
      <c r="AE201" s="68"/>
      <c r="AF201" s="68"/>
      <c r="AG201" s="68"/>
      <c r="AH201" s="68"/>
      <c r="AI201" s="68"/>
    </row>
    <row r="202" spans="1:35" ht="12.75" customHeight="1" x14ac:dyDescent="0.2">
      <c r="A202" s="68"/>
      <c r="P202" s="68"/>
      <c r="Q202" s="68"/>
      <c r="R202" s="68"/>
      <c r="S202" s="68"/>
      <c r="T202" s="68"/>
      <c r="U202" s="68"/>
      <c r="V202" s="68"/>
      <c r="W202" s="68"/>
      <c r="X202" s="68"/>
      <c r="Y202" s="68"/>
      <c r="Z202" s="68"/>
      <c r="AA202" s="68"/>
      <c r="AB202" s="68"/>
      <c r="AC202" s="68"/>
      <c r="AD202" s="68"/>
      <c r="AE202" s="68"/>
      <c r="AF202" s="68"/>
      <c r="AG202" s="68"/>
      <c r="AH202" s="68"/>
      <c r="AI202" s="68"/>
    </row>
    <row r="203" spans="1:35" ht="12.75" customHeight="1" x14ac:dyDescent="0.2">
      <c r="A203" s="68"/>
      <c r="P203" s="68"/>
      <c r="Q203" s="68"/>
      <c r="R203" s="68"/>
      <c r="S203" s="68"/>
      <c r="T203" s="68"/>
      <c r="U203" s="68"/>
      <c r="V203" s="68"/>
      <c r="W203" s="68"/>
      <c r="X203" s="68"/>
      <c r="Y203" s="68"/>
      <c r="Z203" s="68"/>
      <c r="AA203" s="68"/>
      <c r="AB203" s="68"/>
      <c r="AC203" s="68"/>
      <c r="AD203" s="68"/>
      <c r="AE203" s="68"/>
      <c r="AF203" s="68"/>
      <c r="AG203" s="68"/>
      <c r="AH203" s="68"/>
      <c r="AI203" s="68"/>
    </row>
    <row r="204" spans="1:35" ht="12.75" customHeight="1" x14ac:dyDescent="0.2">
      <c r="A204" s="68"/>
      <c r="P204" s="68"/>
      <c r="Q204" s="68"/>
      <c r="R204" s="68"/>
      <c r="S204" s="68"/>
      <c r="T204" s="68"/>
      <c r="U204" s="68"/>
      <c r="V204" s="68"/>
      <c r="W204" s="68"/>
      <c r="X204" s="68"/>
      <c r="Y204" s="68"/>
      <c r="Z204" s="68"/>
      <c r="AA204" s="68"/>
      <c r="AB204" s="68"/>
      <c r="AC204" s="68"/>
      <c r="AD204" s="68"/>
      <c r="AE204" s="68"/>
      <c r="AF204" s="68"/>
      <c r="AG204" s="68"/>
      <c r="AH204" s="68"/>
      <c r="AI204" s="68"/>
    </row>
    <row r="205" spans="1:35" ht="12.75" customHeight="1" x14ac:dyDescent="0.2">
      <c r="A205" s="68"/>
      <c r="P205" s="68"/>
      <c r="Q205" s="68"/>
      <c r="R205" s="68"/>
      <c r="S205" s="68"/>
      <c r="T205" s="68"/>
      <c r="U205" s="68"/>
      <c r="V205" s="68"/>
      <c r="W205" s="68"/>
      <c r="X205" s="68"/>
      <c r="Y205" s="68"/>
      <c r="Z205" s="68"/>
      <c r="AA205" s="68"/>
      <c r="AB205" s="68"/>
      <c r="AC205" s="68"/>
      <c r="AD205" s="68"/>
      <c r="AE205" s="68"/>
      <c r="AF205" s="68"/>
      <c r="AG205" s="68"/>
      <c r="AH205" s="68"/>
      <c r="AI205" s="68"/>
    </row>
    <row r="206" spans="1:35" ht="12.75" customHeight="1" x14ac:dyDescent="0.2">
      <c r="A206" s="68"/>
      <c r="P206" s="68"/>
      <c r="Q206" s="68"/>
      <c r="R206" s="68"/>
      <c r="S206" s="68"/>
      <c r="T206" s="68"/>
      <c r="U206" s="68"/>
      <c r="V206" s="68"/>
      <c r="W206" s="68"/>
      <c r="X206" s="68"/>
      <c r="Y206" s="68"/>
      <c r="Z206" s="68"/>
      <c r="AA206" s="68"/>
      <c r="AB206" s="68"/>
      <c r="AC206" s="68"/>
      <c r="AD206" s="68"/>
      <c r="AE206" s="68"/>
      <c r="AF206" s="68"/>
      <c r="AG206" s="68"/>
      <c r="AH206" s="68"/>
      <c r="AI206" s="68"/>
    </row>
    <row r="207" spans="1:35" ht="12.75" customHeight="1" x14ac:dyDescent="0.2">
      <c r="A207" s="68"/>
      <c r="P207" s="68"/>
      <c r="Q207" s="68"/>
      <c r="R207" s="68"/>
      <c r="S207" s="68"/>
      <c r="T207" s="68"/>
      <c r="U207" s="68"/>
      <c r="V207" s="68"/>
      <c r="W207" s="68"/>
      <c r="X207" s="68"/>
      <c r="Y207" s="68"/>
      <c r="Z207" s="68"/>
      <c r="AA207" s="68"/>
      <c r="AB207" s="68"/>
      <c r="AC207" s="68"/>
      <c r="AD207" s="68"/>
      <c r="AE207" s="68"/>
      <c r="AF207" s="68"/>
      <c r="AG207" s="68"/>
      <c r="AH207" s="68"/>
      <c r="AI207" s="68"/>
    </row>
    <row r="208" spans="1:35" ht="12.75" customHeight="1" x14ac:dyDescent="0.2">
      <c r="A208" s="68"/>
      <c r="P208" s="68"/>
      <c r="Q208" s="68"/>
      <c r="R208" s="68"/>
      <c r="S208" s="68"/>
      <c r="T208" s="68"/>
      <c r="U208" s="68"/>
      <c r="V208" s="68"/>
      <c r="W208" s="68"/>
      <c r="X208" s="68"/>
      <c r="Y208" s="68"/>
      <c r="Z208" s="68"/>
      <c r="AA208" s="68"/>
      <c r="AB208" s="68"/>
      <c r="AC208" s="68"/>
      <c r="AD208" s="68"/>
      <c r="AE208" s="68"/>
      <c r="AF208" s="68"/>
      <c r="AG208" s="68"/>
      <c r="AH208" s="68"/>
      <c r="AI208" s="68"/>
    </row>
    <row r="209" spans="1:35" ht="12.75" customHeight="1" x14ac:dyDescent="0.2">
      <c r="A209" s="68"/>
      <c r="P209" s="68"/>
      <c r="Q209" s="68"/>
      <c r="R209" s="68"/>
      <c r="S209" s="68"/>
      <c r="T209" s="68"/>
      <c r="U209" s="68"/>
      <c r="V209" s="68"/>
      <c r="W209" s="68"/>
      <c r="X209" s="68"/>
      <c r="Y209" s="68"/>
      <c r="Z209" s="68"/>
      <c r="AA209" s="68"/>
      <c r="AB209" s="68"/>
      <c r="AC209" s="68"/>
      <c r="AD209" s="68"/>
      <c r="AE209" s="68"/>
      <c r="AF209" s="68"/>
      <c r="AG209" s="68"/>
      <c r="AH209" s="68"/>
      <c r="AI209" s="68"/>
    </row>
    <row r="210" spans="1:35" ht="12.75" customHeight="1" x14ac:dyDescent="0.2">
      <c r="A210" s="68"/>
      <c r="P210" s="68"/>
      <c r="Q210" s="68"/>
      <c r="R210" s="68"/>
      <c r="S210" s="68"/>
      <c r="T210" s="68"/>
      <c r="U210" s="68"/>
      <c r="V210" s="68"/>
      <c r="W210" s="68"/>
      <c r="X210" s="68"/>
      <c r="Y210" s="68"/>
      <c r="Z210" s="68"/>
      <c r="AA210" s="68"/>
      <c r="AB210" s="68"/>
      <c r="AC210" s="68"/>
      <c r="AD210" s="68"/>
      <c r="AE210" s="68"/>
      <c r="AF210" s="68"/>
      <c r="AG210" s="68"/>
      <c r="AH210" s="68"/>
      <c r="AI210" s="68"/>
    </row>
    <row r="211" spans="1:35" ht="12.75" customHeight="1" x14ac:dyDescent="0.2">
      <c r="A211" s="68"/>
      <c r="P211" s="68"/>
      <c r="Q211" s="68"/>
      <c r="R211" s="68"/>
      <c r="S211" s="68"/>
      <c r="T211" s="68"/>
      <c r="U211" s="68"/>
      <c r="V211" s="68"/>
      <c r="W211" s="68"/>
      <c r="X211" s="68"/>
      <c r="Y211" s="68"/>
      <c r="Z211" s="68"/>
      <c r="AA211" s="68"/>
      <c r="AB211" s="68"/>
      <c r="AC211" s="68"/>
      <c r="AD211" s="68"/>
      <c r="AE211" s="68"/>
      <c r="AF211" s="68"/>
      <c r="AG211" s="68"/>
      <c r="AH211" s="68"/>
      <c r="AI211" s="68"/>
    </row>
    <row r="212" spans="1:35" ht="12.75" customHeight="1" x14ac:dyDescent="0.2">
      <c r="A212" s="68"/>
      <c r="P212" s="68"/>
      <c r="Q212" s="68"/>
      <c r="R212" s="68"/>
      <c r="S212" s="68"/>
      <c r="T212" s="68"/>
      <c r="U212" s="68"/>
      <c r="V212" s="68"/>
      <c r="W212" s="68"/>
      <c r="X212" s="68"/>
      <c r="Y212" s="68"/>
      <c r="Z212" s="68"/>
      <c r="AA212" s="68"/>
      <c r="AB212" s="68"/>
      <c r="AC212" s="68"/>
      <c r="AD212" s="68"/>
      <c r="AE212" s="68"/>
      <c r="AF212" s="68"/>
      <c r="AG212" s="68"/>
      <c r="AH212" s="68"/>
      <c r="AI212" s="68"/>
    </row>
    <row r="213" spans="1:35" ht="12.75" customHeight="1" x14ac:dyDescent="0.2">
      <c r="A213" s="68"/>
      <c r="P213" s="68"/>
      <c r="Q213" s="68"/>
      <c r="R213" s="68"/>
      <c r="S213" s="68"/>
      <c r="T213" s="68"/>
      <c r="U213" s="68"/>
      <c r="V213" s="68"/>
      <c r="W213" s="68"/>
      <c r="X213" s="68"/>
      <c r="Y213" s="68"/>
      <c r="Z213" s="68"/>
      <c r="AA213" s="68"/>
      <c r="AB213" s="68"/>
      <c r="AC213" s="68"/>
      <c r="AD213" s="68"/>
      <c r="AE213" s="68"/>
      <c r="AF213" s="68"/>
      <c r="AG213" s="68"/>
      <c r="AH213" s="68"/>
      <c r="AI213" s="68"/>
    </row>
    <row r="214" spans="1:35" ht="12.75" customHeight="1" x14ac:dyDescent="0.2">
      <c r="A214" s="68"/>
      <c r="P214" s="68"/>
      <c r="Q214" s="68"/>
      <c r="R214" s="68"/>
      <c r="S214" s="68"/>
      <c r="T214" s="68"/>
      <c r="U214" s="68"/>
      <c r="V214" s="68"/>
      <c r="W214" s="68"/>
      <c r="X214" s="68"/>
      <c r="Y214" s="68"/>
      <c r="Z214" s="68"/>
      <c r="AA214" s="68"/>
      <c r="AB214" s="68"/>
      <c r="AC214" s="68"/>
      <c r="AD214" s="68"/>
      <c r="AE214" s="68"/>
      <c r="AF214" s="68"/>
      <c r="AG214" s="68"/>
      <c r="AH214" s="68"/>
      <c r="AI214" s="68"/>
    </row>
    <row r="215" spans="1:35" ht="12.75" customHeight="1" x14ac:dyDescent="0.2">
      <c r="A215" s="68"/>
      <c r="P215" s="68"/>
      <c r="Q215" s="68"/>
      <c r="R215" s="68"/>
      <c r="S215" s="68"/>
      <c r="T215" s="68"/>
      <c r="U215" s="68"/>
      <c r="V215" s="68"/>
      <c r="W215" s="68"/>
      <c r="X215" s="68"/>
      <c r="Y215" s="68"/>
      <c r="Z215" s="68"/>
      <c r="AA215" s="68"/>
      <c r="AB215" s="68"/>
      <c r="AC215" s="68"/>
      <c r="AD215" s="68"/>
      <c r="AE215" s="68"/>
      <c r="AF215" s="68"/>
      <c r="AG215" s="68"/>
      <c r="AH215" s="68"/>
      <c r="AI215" s="68"/>
    </row>
    <row r="216" spans="1:35" ht="12.75" customHeight="1" x14ac:dyDescent="0.2">
      <c r="A216" s="68"/>
      <c r="P216" s="68"/>
      <c r="Q216" s="68"/>
      <c r="R216" s="68"/>
      <c r="S216" s="68"/>
      <c r="T216" s="68"/>
      <c r="U216" s="68"/>
      <c r="V216" s="68"/>
      <c r="W216" s="68"/>
      <c r="X216" s="68"/>
      <c r="Y216" s="68"/>
      <c r="Z216" s="68"/>
      <c r="AA216" s="68"/>
      <c r="AB216" s="68"/>
      <c r="AC216" s="68"/>
      <c r="AD216" s="68"/>
      <c r="AE216" s="68"/>
      <c r="AF216" s="68"/>
      <c r="AG216" s="68"/>
      <c r="AH216" s="68"/>
      <c r="AI216" s="68"/>
    </row>
    <row r="217" spans="1:35" ht="12.75" customHeight="1" x14ac:dyDescent="0.2">
      <c r="A217" s="68"/>
      <c r="P217" s="68"/>
      <c r="Q217" s="68"/>
      <c r="R217" s="68"/>
      <c r="S217" s="68"/>
      <c r="T217" s="68"/>
      <c r="U217" s="68"/>
      <c r="V217" s="68"/>
      <c r="W217" s="68"/>
      <c r="X217" s="68"/>
      <c r="Y217" s="68"/>
      <c r="Z217" s="68"/>
      <c r="AA217" s="68"/>
      <c r="AB217" s="68"/>
      <c r="AC217" s="68"/>
      <c r="AD217" s="68"/>
      <c r="AE217" s="68"/>
      <c r="AF217" s="68"/>
      <c r="AG217" s="68"/>
      <c r="AH217" s="68"/>
      <c r="AI217" s="68"/>
    </row>
    <row r="218" spans="1:35" ht="12.75" customHeight="1" x14ac:dyDescent="0.2">
      <c r="A218" s="68"/>
      <c r="P218" s="68"/>
      <c r="Q218" s="68"/>
      <c r="R218" s="68"/>
      <c r="S218" s="68"/>
      <c r="T218" s="68"/>
      <c r="U218" s="68"/>
      <c r="V218" s="68"/>
      <c r="W218" s="68"/>
      <c r="X218" s="68"/>
      <c r="Y218" s="68"/>
      <c r="Z218" s="68"/>
      <c r="AA218" s="68"/>
      <c r="AB218" s="68"/>
      <c r="AC218" s="68"/>
      <c r="AD218" s="68"/>
      <c r="AE218" s="68"/>
      <c r="AF218" s="68"/>
      <c r="AG218" s="68"/>
      <c r="AH218" s="68"/>
      <c r="AI218" s="68"/>
    </row>
    <row r="219" spans="1:35" ht="12.75" customHeight="1" x14ac:dyDescent="0.2">
      <c r="A219" s="68"/>
      <c r="P219" s="68"/>
      <c r="Q219" s="68"/>
      <c r="R219" s="68"/>
      <c r="S219" s="68"/>
      <c r="T219" s="68"/>
      <c r="U219" s="68"/>
      <c r="V219" s="68"/>
      <c r="W219" s="68"/>
      <c r="X219" s="68"/>
      <c r="Y219" s="68"/>
      <c r="Z219" s="68"/>
      <c r="AA219" s="68"/>
      <c r="AB219" s="68"/>
      <c r="AC219" s="68"/>
      <c r="AD219" s="68"/>
      <c r="AE219" s="68"/>
      <c r="AF219" s="68"/>
      <c r="AG219" s="68"/>
      <c r="AH219" s="68"/>
      <c r="AI219" s="68"/>
    </row>
    <row r="220" spans="1:35" ht="12.75" customHeight="1" x14ac:dyDescent="0.2">
      <c r="A220" s="68"/>
      <c r="P220" s="68"/>
      <c r="Q220" s="68"/>
      <c r="R220" s="68"/>
      <c r="S220" s="68"/>
      <c r="T220" s="68"/>
      <c r="U220" s="68"/>
      <c r="V220" s="68"/>
      <c r="W220" s="68"/>
      <c r="X220" s="68"/>
      <c r="Y220" s="68"/>
      <c r="Z220" s="68"/>
      <c r="AA220" s="68"/>
      <c r="AB220" s="68"/>
      <c r="AC220" s="68"/>
      <c r="AD220" s="68"/>
      <c r="AE220" s="68"/>
      <c r="AF220" s="68"/>
      <c r="AG220" s="68"/>
      <c r="AH220" s="68"/>
      <c r="AI220" s="68"/>
    </row>
    <row r="221" spans="1:35" ht="12.75" customHeight="1" x14ac:dyDescent="0.2">
      <c r="A221" s="68"/>
      <c r="P221" s="68"/>
      <c r="Q221" s="68"/>
      <c r="R221" s="68"/>
      <c r="S221" s="68"/>
      <c r="T221" s="68"/>
      <c r="U221" s="68"/>
      <c r="V221" s="68"/>
      <c r="W221" s="68"/>
      <c r="X221" s="68"/>
      <c r="Y221" s="68"/>
      <c r="Z221" s="68"/>
      <c r="AA221" s="68"/>
      <c r="AB221" s="68"/>
      <c r="AC221" s="68"/>
      <c r="AD221" s="68"/>
      <c r="AE221" s="68"/>
      <c r="AF221" s="68"/>
      <c r="AG221" s="68"/>
      <c r="AH221" s="68"/>
      <c r="AI221" s="68"/>
    </row>
    <row r="222" spans="1:35" ht="12.75" customHeight="1" x14ac:dyDescent="0.2">
      <c r="A222" s="68"/>
      <c r="P222" s="68"/>
      <c r="Q222" s="68"/>
      <c r="R222" s="68"/>
      <c r="S222" s="68"/>
      <c r="T222" s="68"/>
      <c r="U222" s="68"/>
      <c r="V222" s="68"/>
      <c r="W222" s="68"/>
      <c r="X222" s="68"/>
      <c r="Y222" s="68"/>
      <c r="Z222" s="68"/>
      <c r="AA222" s="68"/>
      <c r="AB222" s="68"/>
      <c r="AC222" s="68"/>
      <c r="AD222" s="68"/>
      <c r="AE222" s="68"/>
      <c r="AF222" s="68"/>
      <c r="AG222" s="68"/>
      <c r="AH222" s="68"/>
      <c r="AI222" s="68"/>
    </row>
    <row r="223" spans="1:35" ht="12.75" customHeight="1" x14ac:dyDescent="0.2">
      <c r="A223" s="68"/>
      <c r="P223" s="68"/>
      <c r="Q223" s="68"/>
      <c r="R223" s="68"/>
      <c r="S223" s="68"/>
      <c r="T223" s="68"/>
      <c r="U223" s="68"/>
      <c r="V223" s="68"/>
      <c r="W223" s="68"/>
      <c r="X223" s="68"/>
      <c r="Y223" s="68"/>
      <c r="Z223" s="68"/>
      <c r="AA223" s="68"/>
      <c r="AB223" s="68"/>
      <c r="AC223" s="68"/>
      <c r="AD223" s="68"/>
      <c r="AE223" s="68"/>
      <c r="AF223" s="68"/>
      <c r="AG223" s="68"/>
      <c r="AH223" s="68"/>
      <c r="AI223" s="68"/>
    </row>
    <row r="224" spans="1:35" ht="12.75" customHeight="1" x14ac:dyDescent="0.2">
      <c r="A224" s="68"/>
      <c r="P224" s="68"/>
      <c r="Q224" s="68"/>
      <c r="R224" s="68"/>
      <c r="S224" s="68"/>
      <c r="T224" s="68"/>
      <c r="U224" s="68"/>
      <c r="V224" s="68"/>
      <c r="W224" s="68"/>
      <c r="X224" s="68"/>
      <c r="Y224" s="68"/>
      <c r="Z224" s="68"/>
      <c r="AA224" s="68"/>
      <c r="AB224" s="68"/>
      <c r="AC224" s="68"/>
      <c r="AD224" s="68"/>
      <c r="AE224" s="68"/>
      <c r="AF224" s="68"/>
      <c r="AG224" s="68"/>
      <c r="AH224" s="68"/>
      <c r="AI224" s="68"/>
    </row>
    <row r="225" spans="1:35" ht="12.75" customHeight="1" x14ac:dyDescent="0.2">
      <c r="A225" s="68"/>
      <c r="P225" s="68"/>
      <c r="Q225" s="68"/>
      <c r="R225" s="68"/>
      <c r="S225" s="68"/>
      <c r="T225" s="68"/>
      <c r="U225" s="68"/>
      <c r="V225" s="68"/>
      <c r="W225" s="68"/>
      <c r="X225" s="68"/>
      <c r="Y225" s="68"/>
      <c r="Z225" s="68"/>
      <c r="AA225" s="68"/>
      <c r="AB225" s="68"/>
      <c r="AC225" s="68"/>
      <c r="AD225" s="68"/>
      <c r="AE225" s="68"/>
      <c r="AF225" s="68"/>
      <c r="AG225" s="68"/>
      <c r="AH225" s="68"/>
      <c r="AI225" s="68"/>
    </row>
    <row r="226" spans="1:35" ht="12.75" customHeight="1" x14ac:dyDescent="0.2">
      <c r="A226" s="68"/>
      <c r="P226" s="68"/>
      <c r="Q226" s="68"/>
      <c r="R226" s="68"/>
      <c r="S226" s="68"/>
      <c r="T226" s="68"/>
      <c r="U226" s="68"/>
      <c r="V226" s="68"/>
      <c r="W226" s="68"/>
      <c r="X226" s="68"/>
      <c r="Y226" s="68"/>
      <c r="Z226" s="68"/>
      <c r="AA226" s="68"/>
      <c r="AB226" s="68"/>
      <c r="AC226" s="68"/>
      <c r="AD226" s="68"/>
      <c r="AE226" s="68"/>
      <c r="AF226" s="68"/>
      <c r="AG226" s="68"/>
      <c r="AH226" s="68"/>
      <c r="AI226" s="68"/>
    </row>
    <row r="227" spans="1:35" ht="12.75" customHeight="1" x14ac:dyDescent="0.2">
      <c r="A227" s="68"/>
      <c r="P227" s="68"/>
      <c r="Q227" s="68"/>
      <c r="R227" s="68"/>
      <c r="S227" s="68"/>
      <c r="T227" s="68"/>
      <c r="U227" s="68"/>
      <c r="V227" s="68"/>
      <c r="W227" s="68"/>
      <c r="X227" s="68"/>
      <c r="Y227" s="68"/>
      <c r="Z227" s="68"/>
      <c r="AA227" s="68"/>
      <c r="AB227" s="68"/>
      <c r="AC227" s="68"/>
      <c r="AD227" s="68"/>
      <c r="AE227" s="68"/>
      <c r="AF227" s="68"/>
      <c r="AG227" s="68"/>
      <c r="AH227" s="68"/>
      <c r="AI227" s="68"/>
    </row>
    <row r="228" spans="1:35" ht="12.75" customHeight="1" x14ac:dyDescent="0.2">
      <c r="A228" s="68"/>
      <c r="P228" s="68"/>
      <c r="Q228" s="68"/>
      <c r="R228" s="68"/>
      <c r="S228" s="68"/>
      <c r="T228" s="68"/>
      <c r="U228" s="68"/>
      <c r="V228" s="68"/>
      <c r="W228" s="68"/>
      <c r="X228" s="68"/>
      <c r="Y228" s="68"/>
      <c r="Z228" s="68"/>
      <c r="AA228" s="68"/>
      <c r="AB228" s="68"/>
      <c r="AC228" s="68"/>
      <c r="AD228" s="68"/>
      <c r="AE228" s="68"/>
      <c r="AF228" s="68"/>
      <c r="AG228" s="68"/>
      <c r="AH228" s="68"/>
      <c r="AI228" s="68"/>
    </row>
    <row r="229" spans="1:35" ht="12.75" customHeight="1" x14ac:dyDescent="0.2">
      <c r="A229" s="68"/>
      <c r="P229" s="68"/>
      <c r="Q229" s="68"/>
      <c r="R229" s="68"/>
      <c r="S229" s="68"/>
      <c r="T229" s="68"/>
      <c r="U229" s="68"/>
      <c r="V229" s="68"/>
      <c r="W229" s="68"/>
      <c r="X229" s="68"/>
      <c r="Y229" s="68"/>
      <c r="Z229" s="68"/>
      <c r="AA229" s="68"/>
      <c r="AB229" s="68"/>
      <c r="AC229" s="68"/>
      <c r="AD229" s="68"/>
      <c r="AE229" s="68"/>
      <c r="AF229" s="68"/>
      <c r="AG229" s="68"/>
      <c r="AH229" s="68"/>
      <c r="AI229" s="68"/>
    </row>
    <row r="230" spans="1:35" ht="12.75" customHeight="1" x14ac:dyDescent="0.2">
      <c r="A230" s="68"/>
      <c r="P230" s="68"/>
      <c r="Q230" s="68"/>
      <c r="R230" s="68"/>
      <c r="S230" s="68"/>
      <c r="T230" s="68"/>
      <c r="U230" s="68"/>
      <c r="V230" s="68"/>
      <c r="W230" s="68"/>
      <c r="X230" s="68"/>
      <c r="Y230" s="68"/>
      <c r="Z230" s="68"/>
      <c r="AA230" s="68"/>
      <c r="AB230" s="68"/>
      <c r="AC230" s="68"/>
      <c r="AD230" s="68"/>
      <c r="AE230" s="68"/>
      <c r="AF230" s="68"/>
      <c r="AG230" s="68"/>
      <c r="AH230" s="68"/>
      <c r="AI230" s="68"/>
    </row>
    <row r="231" spans="1:35" ht="12.75" customHeight="1" x14ac:dyDescent="0.2">
      <c r="A231" s="68"/>
      <c r="P231" s="68"/>
      <c r="Q231" s="68"/>
      <c r="R231" s="68"/>
      <c r="S231" s="68"/>
      <c r="T231" s="68"/>
      <c r="U231" s="68"/>
      <c r="V231" s="68"/>
      <c r="W231" s="68"/>
      <c r="X231" s="68"/>
      <c r="Y231" s="68"/>
      <c r="Z231" s="68"/>
      <c r="AA231" s="68"/>
      <c r="AB231" s="68"/>
      <c r="AC231" s="68"/>
      <c r="AD231" s="68"/>
      <c r="AE231" s="68"/>
      <c r="AF231" s="68"/>
      <c r="AG231" s="68"/>
      <c r="AH231" s="68"/>
      <c r="AI231" s="68"/>
    </row>
    <row r="232" spans="1:35" ht="12.75" customHeight="1" x14ac:dyDescent="0.2">
      <c r="A232" s="68"/>
      <c r="P232" s="68"/>
      <c r="Q232" s="68"/>
      <c r="R232" s="68"/>
      <c r="S232" s="68"/>
      <c r="T232" s="68"/>
      <c r="U232" s="68"/>
      <c r="V232" s="68"/>
      <c r="W232" s="68"/>
      <c r="X232" s="68"/>
      <c r="Y232" s="68"/>
      <c r="Z232" s="68"/>
      <c r="AA232" s="68"/>
      <c r="AB232" s="68"/>
      <c r="AC232" s="68"/>
      <c r="AD232" s="68"/>
      <c r="AE232" s="68"/>
      <c r="AF232" s="68"/>
      <c r="AG232" s="68"/>
      <c r="AH232" s="68"/>
      <c r="AI232" s="68"/>
    </row>
    <row r="233" spans="1:35" ht="12.75" customHeight="1" x14ac:dyDescent="0.2">
      <c r="A233" s="68"/>
      <c r="P233" s="68"/>
      <c r="Q233" s="68"/>
      <c r="R233" s="68"/>
      <c r="S233" s="68"/>
      <c r="T233" s="68"/>
      <c r="U233" s="68"/>
      <c r="V233" s="68"/>
      <c r="W233" s="68"/>
      <c r="X233" s="68"/>
      <c r="Y233" s="68"/>
      <c r="Z233" s="68"/>
      <c r="AA233" s="68"/>
      <c r="AB233" s="68"/>
      <c r="AC233" s="68"/>
      <c r="AD233" s="68"/>
      <c r="AE233" s="68"/>
      <c r="AF233" s="68"/>
      <c r="AG233" s="68"/>
      <c r="AH233" s="68"/>
      <c r="AI233" s="68"/>
    </row>
    <row r="234" spans="1:35" ht="12.75" customHeight="1" x14ac:dyDescent="0.2">
      <c r="A234" s="68"/>
      <c r="P234" s="68"/>
      <c r="Q234" s="68"/>
      <c r="R234" s="68"/>
      <c r="S234" s="68"/>
      <c r="T234" s="68"/>
      <c r="U234" s="68"/>
      <c r="V234" s="68"/>
      <c r="W234" s="68"/>
      <c r="X234" s="68"/>
      <c r="Y234" s="68"/>
      <c r="Z234" s="68"/>
      <c r="AA234" s="68"/>
      <c r="AB234" s="68"/>
      <c r="AC234" s="68"/>
      <c r="AD234" s="68"/>
      <c r="AE234" s="68"/>
      <c r="AF234" s="68"/>
      <c r="AG234" s="68"/>
      <c r="AH234" s="68"/>
      <c r="AI234" s="68"/>
    </row>
    <row r="235" spans="1:35" ht="12.75" customHeight="1" x14ac:dyDescent="0.2">
      <c r="A235" s="68"/>
      <c r="P235" s="68"/>
      <c r="Q235" s="68"/>
      <c r="R235" s="68"/>
      <c r="S235" s="68"/>
      <c r="T235" s="68"/>
      <c r="U235" s="68"/>
      <c r="V235" s="68"/>
      <c r="W235" s="68"/>
      <c r="X235" s="68"/>
      <c r="Y235" s="68"/>
      <c r="Z235" s="68"/>
      <c r="AA235" s="68"/>
      <c r="AB235" s="68"/>
      <c r="AC235" s="68"/>
      <c r="AD235" s="68"/>
      <c r="AE235" s="68"/>
      <c r="AF235" s="68"/>
      <c r="AG235" s="68"/>
      <c r="AH235" s="68"/>
      <c r="AI235" s="68"/>
    </row>
    <row r="236" spans="1:35" ht="12.75" customHeight="1" x14ac:dyDescent="0.2">
      <c r="A236" s="68"/>
      <c r="P236" s="68"/>
      <c r="Q236" s="68"/>
      <c r="R236" s="68"/>
      <c r="S236" s="68"/>
      <c r="T236" s="68"/>
      <c r="U236" s="68"/>
      <c r="V236" s="68"/>
      <c r="W236" s="68"/>
      <c r="X236" s="68"/>
      <c r="Y236" s="68"/>
      <c r="Z236" s="68"/>
      <c r="AA236" s="68"/>
      <c r="AB236" s="68"/>
      <c r="AC236" s="68"/>
      <c r="AD236" s="68"/>
      <c r="AE236" s="68"/>
      <c r="AF236" s="68"/>
      <c r="AG236" s="68"/>
      <c r="AH236" s="68"/>
      <c r="AI236" s="68"/>
    </row>
    <row r="237" spans="1:35" ht="12.75" customHeight="1" x14ac:dyDescent="0.2">
      <c r="A237" s="68"/>
      <c r="P237" s="68"/>
      <c r="Q237" s="68"/>
      <c r="R237" s="68"/>
      <c r="S237" s="68"/>
      <c r="T237" s="68"/>
      <c r="U237" s="68"/>
      <c r="V237" s="68"/>
      <c r="W237" s="68"/>
      <c r="X237" s="68"/>
      <c r="Y237" s="68"/>
      <c r="Z237" s="68"/>
      <c r="AA237" s="68"/>
      <c r="AB237" s="68"/>
      <c r="AC237" s="68"/>
      <c r="AD237" s="68"/>
      <c r="AE237" s="68"/>
      <c r="AF237" s="68"/>
      <c r="AG237" s="68"/>
      <c r="AH237" s="68"/>
      <c r="AI237" s="68"/>
    </row>
    <row r="238" spans="1:35" ht="12.75" customHeight="1" x14ac:dyDescent="0.2">
      <c r="A238" s="68"/>
      <c r="P238" s="68"/>
      <c r="Q238" s="68"/>
      <c r="R238" s="68"/>
      <c r="S238" s="68"/>
      <c r="T238" s="68"/>
      <c r="U238" s="68"/>
      <c r="V238" s="68"/>
      <c r="W238" s="68"/>
      <c r="X238" s="68"/>
      <c r="Y238" s="68"/>
      <c r="Z238" s="68"/>
      <c r="AA238" s="68"/>
      <c r="AB238" s="68"/>
      <c r="AC238" s="68"/>
      <c r="AD238" s="68"/>
      <c r="AE238" s="68"/>
      <c r="AF238" s="68"/>
      <c r="AG238" s="68"/>
      <c r="AH238" s="68"/>
      <c r="AI238" s="68"/>
    </row>
    <row r="239" spans="1:35" ht="12.75" customHeight="1" x14ac:dyDescent="0.2">
      <c r="A239" s="68"/>
      <c r="P239" s="68"/>
      <c r="Q239" s="68"/>
      <c r="R239" s="68"/>
      <c r="S239" s="68"/>
      <c r="T239" s="68"/>
      <c r="U239" s="68"/>
      <c r="V239" s="68"/>
      <c r="W239" s="68"/>
      <c r="X239" s="68"/>
      <c r="Y239" s="68"/>
      <c r="Z239" s="68"/>
      <c r="AA239" s="68"/>
      <c r="AB239" s="68"/>
      <c r="AC239" s="68"/>
      <c r="AD239" s="68"/>
      <c r="AE239" s="68"/>
      <c r="AF239" s="68"/>
      <c r="AG239" s="68"/>
      <c r="AH239" s="68"/>
      <c r="AI239" s="68"/>
    </row>
    <row r="240" spans="1:35" ht="12.75" customHeight="1" x14ac:dyDescent="0.2">
      <c r="A240" s="68"/>
      <c r="P240" s="68"/>
      <c r="Q240" s="68"/>
      <c r="R240" s="68"/>
      <c r="S240" s="68"/>
      <c r="T240" s="68"/>
      <c r="U240" s="68"/>
      <c r="V240" s="68"/>
      <c r="W240" s="68"/>
      <c r="X240" s="68"/>
      <c r="Y240" s="68"/>
      <c r="Z240" s="68"/>
      <c r="AA240" s="68"/>
      <c r="AB240" s="68"/>
      <c r="AC240" s="68"/>
      <c r="AD240" s="68"/>
      <c r="AE240" s="68"/>
      <c r="AF240" s="68"/>
      <c r="AG240" s="68"/>
      <c r="AH240" s="68"/>
      <c r="AI240" s="68"/>
    </row>
    <row r="241" spans="1:35" ht="12.75" customHeight="1" x14ac:dyDescent="0.2">
      <c r="A241" s="68"/>
      <c r="P241" s="68"/>
      <c r="Q241" s="68"/>
      <c r="R241" s="68"/>
      <c r="S241" s="68"/>
      <c r="T241" s="68"/>
      <c r="U241" s="68"/>
      <c r="V241" s="68"/>
      <c r="W241" s="68"/>
      <c r="X241" s="68"/>
      <c r="Y241" s="68"/>
      <c r="Z241" s="68"/>
      <c r="AA241" s="68"/>
      <c r="AB241" s="68"/>
      <c r="AC241" s="68"/>
      <c r="AD241" s="68"/>
      <c r="AE241" s="68"/>
      <c r="AF241" s="68"/>
      <c r="AG241" s="68"/>
      <c r="AH241" s="68"/>
      <c r="AI241" s="68"/>
    </row>
    <row r="242" spans="1:35" ht="12.75" customHeight="1" x14ac:dyDescent="0.2">
      <c r="A242" s="68"/>
      <c r="P242" s="68"/>
      <c r="Q242" s="68"/>
      <c r="R242" s="68"/>
      <c r="S242" s="68"/>
      <c r="T242" s="68"/>
      <c r="U242" s="68"/>
      <c r="V242" s="68"/>
      <c r="W242" s="68"/>
      <c r="X242" s="68"/>
      <c r="Y242" s="68"/>
      <c r="Z242" s="68"/>
      <c r="AA242" s="68"/>
      <c r="AB242" s="68"/>
      <c r="AC242" s="68"/>
      <c r="AD242" s="68"/>
      <c r="AE242" s="68"/>
      <c r="AF242" s="68"/>
      <c r="AG242" s="68"/>
      <c r="AH242" s="68"/>
      <c r="AI242" s="68"/>
    </row>
    <row r="243" spans="1:35" ht="12.75" customHeight="1" x14ac:dyDescent="0.2">
      <c r="A243" s="68"/>
      <c r="P243" s="68"/>
      <c r="Q243" s="68"/>
      <c r="R243" s="68"/>
      <c r="S243" s="68"/>
      <c r="T243" s="68"/>
      <c r="U243" s="68"/>
      <c r="V243" s="68"/>
      <c r="W243" s="68"/>
      <c r="X243" s="68"/>
      <c r="Y243" s="68"/>
      <c r="Z243" s="68"/>
      <c r="AA243" s="68"/>
      <c r="AB243" s="68"/>
      <c r="AC243" s="68"/>
      <c r="AD243" s="68"/>
      <c r="AE243" s="68"/>
      <c r="AF243" s="68"/>
      <c r="AG243" s="68"/>
      <c r="AH243" s="68"/>
      <c r="AI243" s="68"/>
    </row>
    <row r="244" spans="1:35" ht="12.75" customHeight="1" x14ac:dyDescent="0.2">
      <c r="A244" s="68"/>
      <c r="P244" s="68"/>
      <c r="Q244" s="68"/>
      <c r="R244" s="68"/>
      <c r="S244" s="68"/>
      <c r="T244" s="68"/>
      <c r="U244" s="68"/>
      <c r="V244" s="68"/>
      <c r="W244" s="68"/>
      <c r="X244" s="68"/>
      <c r="Y244" s="68"/>
      <c r="Z244" s="68"/>
      <c r="AA244" s="68"/>
      <c r="AB244" s="68"/>
      <c r="AC244" s="68"/>
      <c r="AD244" s="68"/>
      <c r="AE244" s="68"/>
      <c r="AF244" s="68"/>
      <c r="AG244" s="68"/>
      <c r="AH244" s="68"/>
      <c r="AI244" s="68"/>
    </row>
    <row r="245" spans="1:35" ht="12.75" customHeight="1" x14ac:dyDescent="0.2">
      <c r="A245" s="68"/>
      <c r="P245" s="68"/>
      <c r="Q245" s="68"/>
      <c r="R245" s="68"/>
      <c r="S245" s="68"/>
      <c r="T245" s="68"/>
      <c r="U245" s="68"/>
      <c r="V245" s="68"/>
      <c r="W245" s="68"/>
      <c r="X245" s="68"/>
      <c r="Y245" s="68"/>
      <c r="Z245" s="68"/>
      <c r="AA245" s="68"/>
      <c r="AB245" s="68"/>
      <c r="AC245" s="68"/>
      <c r="AD245" s="68"/>
      <c r="AE245" s="68"/>
      <c r="AF245" s="68"/>
      <c r="AG245" s="68"/>
      <c r="AH245" s="68"/>
      <c r="AI245" s="68"/>
    </row>
    <row r="246" spans="1:35" ht="12.75" customHeight="1" x14ac:dyDescent="0.2">
      <c r="A246" s="68"/>
      <c r="P246" s="68"/>
      <c r="Q246" s="68"/>
      <c r="R246" s="68"/>
      <c r="S246" s="68"/>
      <c r="T246" s="68"/>
      <c r="U246" s="68"/>
      <c r="V246" s="68"/>
      <c r="W246" s="68"/>
      <c r="X246" s="68"/>
      <c r="Y246" s="68"/>
      <c r="Z246" s="68"/>
      <c r="AA246" s="68"/>
      <c r="AB246" s="68"/>
      <c r="AC246" s="68"/>
      <c r="AD246" s="68"/>
      <c r="AE246" s="68"/>
      <c r="AF246" s="68"/>
      <c r="AG246" s="68"/>
      <c r="AH246" s="68"/>
      <c r="AI246" s="68"/>
    </row>
    <row r="247" spans="1:35" ht="12.75" customHeight="1" x14ac:dyDescent="0.2">
      <c r="A247" s="68"/>
      <c r="P247" s="68"/>
      <c r="Q247" s="68"/>
      <c r="R247" s="68"/>
      <c r="S247" s="68"/>
      <c r="T247" s="68"/>
      <c r="U247" s="68"/>
      <c r="V247" s="68"/>
      <c r="W247" s="68"/>
      <c r="X247" s="68"/>
      <c r="Y247" s="68"/>
      <c r="Z247" s="68"/>
      <c r="AA247" s="68"/>
      <c r="AB247" s="68"/>
      <c r="AC247" s="68"/>
      <c r="AD247" s="68"/>
      <c r="AE247" s="68"/>
      <c r="AF247" s="68"/>
      <c r="AG247" s="68"/>
      <c r="AH247" s="68"/>
      <c r="AI247" s="68"/>
    </row>
    <row r="248" spans="1:35" ht="12.75" customHeight="1" x14ac:dyDescent="0.2">
      <c r="A248" s="68"/>
      <c r="P248" s="68"/>
      <c r="Q248" s="68"/>
      <c r="R248" s="68"/>
      <c r="S248" s="68"/>
      <c r="T248" s="68"/>
      <c r="U248" s="68"/>
      <c r="V248" s="68"/>
      <c r="W248" s="68"/>
      <c r="X248" s="68"/>
      <c r="Y248" s="68"/>
      <c r="Z248" s="68"/>
      <c r="AA248" s="68"/>
      <c r="AB248" s="68"/>
      <c r="AC248" s="68"/>
      <c r="AD248" s="68"/>
      <c r="AE248" s="68"/>
      <c r="AF248" s="68"/>
      <c r="AG248" s="68"/>
      <c r="AH248" s="68"/>
      <c r="AI248" s="68"/>
    </row>
    <row r="249" spans="1:35" ht="12.75" customHeight="1" x14ac:dyDescent="0.2">
      <c r="A249" s="68"/>
      <c r="P249" s="68"/>
      <c r="Q249" s="68"/>
      <c r="R249" s="68"/>
      <c r="S249" s="68"/>
      <c r="T249" s="68"/>
      <c r="U249" s="68"/>
      <c r="V249" s="68"/>
      <c r="W249" s="68"/>
      <c r="X249" s="68"/>
      <c r="Y249" s="68"/>
      <c r="Z249" s="68"/>
      <c r="AA249" s="68"/>
      <c r="AB249" s="68"/>
      <c r="AC249" s="68"/>
      <c r="AD249" s="68"/>
      <c r="AE249" s="68"/>
      <c r="AF249" s="68"/>
      <c r="AG249" s="68"/>
      <c r="AH249" s="68"/>
      <c r="AI249" s="68"/>
    </row>
    <row r="250" spans="1:35" ht="12.75" customHeight="1" x14ac:dyDescent="0.2">
      <c r="A250" s="68"/>
      <c r="P250" s="68"/>
      <c r="Q250" s="68"/>
      <c r="R250" s="68"/>
      <c r="S250" s="68"/>
      <c r="T250" s="68"/>
      <c r="U250" s="68"/>
      <c r="V250" s="68"/>
      <c r="W250" s="68"/>
      <c r="X250" s="68"/>
      <c r="Y250" s="68"/>
      <c r="Z250" s="68"/>
      <c r="AA250" s="68"/>
      <c r="AB250" s="68"/>
      <c r="AC250" s="68"/>
      <c r="AD250" s="68"/>
      <c r="AE250" s="68"/>
      <c r="AF250" s="68"/>
      <c r="AG250" s="68"/>
      <c r="AH250" s="68"/>
      <c r="AI250" s="68"/>
    </row>
    <row r="251" spans="1:35" ht="12.75" customHeight="1" x14ac:dyDescent="0.2">
      <c r="A251" s="68"/>
      <c r="P251" s="68"/>
      <c r="Q251" s="68"/>
      <c r="R251" s="68"/>
      <c r="S251" s="68"/>
      <c r="T251" s="68"/>
      <c r="U251" s="68"/>
      <c r="V251" s="68"/>
      <c r="W251" s="68"/>
      <c r="X251" s="68"/>
      <c r="Y251" s="68"/>
      <c r="Z251" s="68"/>
      <c r="AA251" s="68"/>
      <c r="AB251" s="68"/>
      <c r="AC251" s="68"/>
      <c r="AD251" s="68"/>
      <c r="AE251" s="68"/>
      <c r="AF251" s="68"/>
      <c r="AG251" s="68"/>
      <c r="AH251" s="68"/>
      <c r="AI251" s="68"/>
    </row>
    <row r="252" spans="1:35" ht="12.75" customHeight="1" x14ac:dyDescent="0.2">
      <c r="A252" s="68"/>
      <c r="P252" s="68"/>
      <c r="Q252" s="68"/>
      <c r="R252" s="68"/>
      <c r="S252" s="68"/>
      <c r="T252" s="68"/>
      <c r="U252" s="68"/>
      <c r="V252" s="68"/>
      <c r="W252" s="68"/>
      <c r="X252" s="68"/>
      <c r="Y252" s="68"/>
      <c r="Z252" s="68"/>
      <c r="AA252" s="68"/>
      <c r="AB252" s="68"/>
      <c r="AC252" s="68"/>
      <c r="AD252" s="68"/>
      <c r="AE252" s="68"/>
      <c r="AF252" s="68"/>
      <c r="AG252" s="68"/>
      <c r="AH252" s="68"/>
      <c r="AI252" s="68"/>
    </row>
    <row r="253" spans="1:35" ht="12.75" customHeight="1" x14ac:dyDescent="0.2">
      <c r="A253" s="68"/>
      <c r="P253" s="68"/>
      <c r="Q253" s="68"/>
      <c r="R253" s="68"/>
      <c r="S253" s="68"/>
      <c r="T253" s="68"/>
      <c r="U253" s="68"/>
      <c r="V253" s="68"/>
      <c r="W253" s="68"/>
      <c r="X253" s="68"/>
      <c r="Y253" s="68"/>
      <c r="Z253" s="68"/>
      <c r="AA253" s="68"/>
      <c r="AB253" s="68"/>
      <c r="AC253" s="68"/>
      <c r="AD253" s="68"/>
      <c r="AE253" s="68"/>
      <c r="AF253" s="68"/>
      <c r="AG253" s="68"/>
      <c r="AH253" s="68"/>
      <c r="AI253" s="68"/>
    </row>
    <row r="254" spans="1:35" ht="12.75" customHeight="1" x14ac:dyDescent="0.2">
      <c r="A254" s="68"/>
      <c r="P254" s="68"/>
      <c r="Q254" s="68"/>
      <c r="R254" s="68"/>
      <c r="S254" s="68"/>
      <c r="T254" s="68"/>
      <c r="U254" s="68"/>
      <c r="V254" s="68"/>
      <c r="W254" s="68"/>
      <c r="X254" s="68"/>
      <c r="Y254" s="68"/>
      <c r="Z254" s="68"/>
      <c r="AA254" s="68"/>
      <c r="AB254" s="68"/>
      <c r="AC254" s="68"/>
      <c r="AD254" s="68"/>
      <c r="AE254" s="68"/>
      <c r="AF254" s="68"/>
      <c r="AG254" s="68"/>
      <c r="AH254" s="68"/>
      <c r="AI254" s="68"/>
    </row>
    <row r="255" spans="1:35" ht="12.75" customHeight="1" x14ac:dyDescent="0.2">
      <c r="A255" s="68"/>
      <c r="P255" s="68"/>
      <c r="Q255" s="68"/>
      <c r="R255" s="68"/>
      <c r="S255" s="68"/>
      <c r="T255" s="68"/>
      <c r="U255" s="68"/>
      <c r="V255" s="68"/>
      <c r="W255" s="68"/>
      <c r="X255" s="68"/>
      <c r="Y255" s="68"/>
      <c r="Z255" s="68"/>
      <c r="AA255" s="68"/>
      <c r="AB255" s="68"/>
      <c r="AC255" s="68"/>
      <c r="AD255" s="68"/>
      <c r="AE255" s="68"/>
      <c r="AF255" s="68"/>
      <c r="AG255" s="68"/>
      <c r="AH255" s="68"/>
      <c r="AI255" s="68"/>
    </row>
    <row r="256" spans="1:35" ht="12.75" customHeight="1" x14ac:dyDescent="0.2">
      <c r="A256" s="68"/>
      <c r="P256" s="68"/>
      <c r="Q256" s="68"/>
      <c r="R256" s="68"/>
      <c r="S256" s="68"/>
      <c r="T256" s="68"/>
      <c r="U256" s="68"/>
      <c r="V256" s="68"/>
      <c r="W256" s="68"/>
      <c r="X256" s="68"/>
      <c r="Y256" s="68"/>
      <c r="Z256" s="68"/>
      <c r="AA256" s="68"/>
      <c r="AB256" s="68"/>
      <c r="AC256" s="68"/>
      <c r="AD256" s="68"/>
      <c r="AE256" s="68"/>
      <c r="AF256" s="68"/>
      <c r="AG256" s="68"/>
      <c r="AH256" s="68"/>
      <c r="AI256" s="68"/>
    </row>
    <row r="257" spans="1:35" ht="12.75" customHeight="1" x14ac:dyDescent="0.2">
      <c r="A257" s="68"/>
      <c r="P257" s="68"/>
      <c r="Q257" s="68"/>
      <c r="R257" s="68"/>
      <c r="S257" s="68"/>
      <c r="T257" s="68"/>
      <c r="U257" s="68"/>
      <c r="V257" s="68"/>
      <c r="W257" s="68"/>
      <c r="X257" s="68"/>
      <c r="Y257" s="68"/>
      <c r="Z257" s="68"/>
      <c r="AA257" s="68"/>
      <c r="AB257" s="68"/>
      <c r="AC257" s="68"/>
      <c r="AD257" s="68"/>
      <c r="AE257" s="68"/>
      <c r="AF257" s="68"/>
      <c r="AG257" s="68"/>
      <c r="AH257" s="68"/>
      <c r="AI257" s="68"/>
    </row>
    <row r="258" spans="1:35" ht="12.75" customHeight="1" x14ac:dyDescent="0.2">
      <c r="A258" s="68"/>
      <c r="P258" s="68"/>
      <c r="Q258" s="68"/>
      <c r="R258" s="68"/>
      <c r="S258" s="68"/>
      <c r="T258" s="68"/>
      <c r="U258" s="68"/>
      <c r="V258" s="68"/>
      <c r="W258" s="68"/>
      <c r="X258" s="68"/>
      <c r="Y258" s="68"/>
      <c r="Z258" s="68"/>
      <c r="AA258" s="68"/>
      <c r="AB258" s="68"/>
      <c r="AC258" s="68"/>
      <c r="AD258" s="68"/>
      <c r="AE258" s="68"/>
      <c r="AF258" s="68"/>
      <c r="AG258" s="68"/>
      <c r="AH258" s="68"/>
      <c r="AI258" s="68"/>
    </row>
    <row r="259" spans="1:35" ht="12.75" customHeight="1" x14ac:dyDescent="0.2">
      <c r="A259" s="68"/>
      <c r="P259" s="68"/>
      <c r="Q259" s="68"/>
      <c r="R259" s="68"/>
      <c r="S259" s="68"/>
      <c r="T259" s="68"/>
      <c r="U259" s="68"/>
      <c r="V259" s="68"/>
      <c r="W259" s="68"/>
      <c r="X259" s="68"/>
      <c r="Y259" s="68"/>
      <c r="Z259" s="68"/>
      <c r="AA259" s="68"/>
      <c r="AB259" s="68"/>
      <c r="AC259" s="68"/>
      <c r="AD259" s="68"/>
      <c r="AE259" s="68"/>
      <c r="AF259" s="68"/>
      <c r="AG259" s="68"/>
      <c r="AH259" s="68"/>
      <c r="AI259" s="68"/>
    </row>
    <row r="260" spans="1:35" ht="12.75" customHeight="1" x14ac:dyDescent="0.2">
      <c r="A260" s="68"/>
      <c r="P260" s="68"/>
      <c r="Q260" s="68"/>
      <c r="R260" s="68"/>
      <c r="S260" s="68"/>
      <c r="T260" s="68"/>
      <c r="U260" s="68"/>
      <c r="V260" s="68"/>
      <c r="W260" s="68"/>
      <c r="X260" s="68"/>
      <c r="Y260" s="68"/>
      <c r="Z260" s="68"/>
      <c r="AA260" s="68"/>
      <c r="AB260" s="68"/>
      <c r="AC260" s="68"/>
      <c r="AD260" s="68"/>
      <c r="AE260" s="68"/>
      <c r="AF260" s="68"/>
      <c r="AG260" s="68"/>
      <c r="AH260" s="68"/>
      <c r="AI260" s="68"/>
    </row>
    <row r="261" spans="1:35" ht="12.75" customHeight="1" x14ac:dyDescent="0.2">
      <c r="A261" s="68"/>
      <c r="P261" s="68"/>
      <c r="Q261" s="68"/>
      <c r="R261" s="68"/>
      <c r="S261" s="68"/>
      <c r="T261" s="68"/>
      <c r="U261" s="68"/>
      <c r="V261" s="68"/>
      <c r="W261" s="68"/>
      <c r="X261" s="68"/>
      <c r="Y261" s="68"/>
      <c r="Z261" s="68"/>
      <c r="AA261" s="68"/>
      <c r="AB261" s="68"/>
      <c r="AC261" s="68"/>
      <c r="AD261" s="68"/>
      <c r="AE261" s="68"/>
      <c r="AF261" s="68"/>
      <c r="AG261" s="68"/>
      <c r="AH261" s="68"/>
      <c r="AI261" s="68"/>
    </row>
    <row r="262" spans="1:35" ht="12.75" customHeight="1" x14ac:dyDescent="0.2">
      <c r="A262" s="68"/>
      <c r="P262" s="68"/>
      <c r="Q262" s="68"/>
      <c r="R262" s="68"/>
      <c r="S262" s="68"/>
      <c r="T262" s="68"/>
      <c r="U262" s="68"/>
      <c r="V262" s="68"/>
      <c r="W262" s="68"/>
      <c r="X262" s="68"/>
      <c r="Y262" s="68"/>
      <c r="Z262" s="68"/>
      <c r="AA262" s="68"/>
      <c r="AB262" s="68"/>
      <c r="AC262" s="68"/>
      <c r="AD262" s="68"/>
      <c r="AE262" s="68"/>
      <c r="AF262" s="68"/>
      <c r="AG262" s="68"/>
      <c r="AH262" s="68"/>
      <c r="AI262" s="68"/>
    </row>
    <row r="263" spans="1:35" ht="12.75" customHeight="1" x14ac:dyDescent="0.2">
      <c r="A263" s="68"/>
      <c r="P263" s="68"/>
      <c r="Q263" s="68"/>
      <c r="R263" s="68"/>
      <c r="S263" s="68"/>
      <c r="T263" s="68"/>
      <c r="U263" s="68"/>
      <c r="V263" s="68"/>
      <c r="W263" s="68"/>
      <c r="X263" s="68"/>
      <c r="Y263" s="68"/>
      <c r="Z263" s="68"/>
      <c r="AA263" s="68"/>
      <c r="AB263" s="68"/>
      <c r="AC263" s="68"/>
      <c r="AD263" s="68"/>
      <c r="AE263" s="68"/>
      <c r="AF263" s="68"/>
      <c r="AG263" s="68"/>
      <c r="AH263" s="68"/>
      <c r="AI263" s="68"/>
    </row>
    <row r="264" spans="1:35" ht="12.75" customHeight="1" x14ac:dyDescent="0.2">
      <c r="A264" s="68"/>
      <c r="P264" s="68"/>
      <c r="Q264" s="68"/>
      <c r="R264" s="68"/>
      <c r="S264" s="68"/>
      <c r="T264" s="68"/>
      <c r="U264" s="68"/>
      <c r="V264" s="68"/>
      <c r="W264" s="68"/>
      <c r="X264" s="68"/>
      <c r="Y264" s="68"/>
      <c r="Z264" s="68"/>
      <c r="AA264" s="68"/>
      <c r="AB264" s="68"/>
      <c r="AC264" s="68"/>
      <c r="AD264" s="68"/>
      <c r="AE264" s="68"/>
      <c r="AF264" s="68"/>
      <c r="AG264" s="68"/>
      <c r="AH264" s="68"/>
      <c r="AI264" s="68"/>
    </row>
    <row r="265" spans="1:35" ht="12.75" customHeight="1" x14ac:dyDescent="0.2">
      <c r="A265" s="68"/>
      <c r="P265" s="68"/>
      <c r="Q265" s="68"/>
      <c r="R265" s="68"/>
      <c r="S265" s="68"/>
      <c r="T265" s="68"/>
      <c r="U265" s="68"/>
      <c r="V265" s="68"/>
      <c r="W265" s="68"/>
      <c r="X265" s="68"/>
      <c r="Y265" s="68"/>
      <c r="Z265" s="68"/>
      <c r="AA265" s="68"/>
      <c r="AB265" s="68"/>
      <c r="AC265" s="68"/>
      <c r="AD265" s="68"/>
      <c r="AE265" s="68"/>
      <c r="AF265" s="68"/>
      <c r="AG265" s="68"/>
      <c r="AH265" s="68"/>
      <c r="AI265" s="68"/>
    </row>
    <row r="266" spans="1:35" ht="12.75" customHeight="1" x14ac:dyDescent="0.2">
      <c r="A266" s="68"/>
      <c r="P266" s="68"/>
      <c r="Q266" s="68"/>
      <c r="R266" s="68"/>
      <c r="S266" s="68"/>
      <c r="T266" s="68"/>
      <c r="U266" s="68"/>
      <c r="V266" s="68"/>
      <c r="W266" s="68"/>
      <c r="X266" s="68"/>
      <c r="Y266" s="68"/>
      <c r="Z266" s="68"/>
      <c r="AA266" s="68"/>
      <c r="AB266" s="68"/>
      <c r="AC266" s="68"/>
      <c r="AD266" s="68"/>
      <c r="AE266" s="68"/>
      <c r="AF266" s="68"/>
      <c r="AG266" s="68"/>
      <c r="AH266" s="68"/>
      <c r="AI266" s="68"/>
    </row>
    <row r="267" spans="1:35" ht="12.75" customHeight="1" x14ac:dyDescent="0.2">
      <c r="A267" s="68"/>
      <c r="P267" s="68"/>
      <c r="Q267" s="68"/>
      <c r="R267" s="68"/>
      <c r="S267" s="68"/>
      <c r="T267" s="68"/>
      <c r="U267" s="68"/>
      <c r="V267" s="68"/>
      <c r="W267" s="68"/>
      <c r="X267" s="68"/>
      <c r="Y267" s="68"/>
      <c r="Z267" s="68"/>
      <c r="AA267" s="68"/>
      <c r="AB267" s="68"/>
      <c r="AC267" s="68"/>
      <c r="AD267" s="68"/>
      <c r="AE267" s="68"/>
      <c r="AF267" s="68"/>
      <c r="AG267" s="68"/>
      <c r="AH267" s="68"/>
      <c r="AI267" s="68"/>
    </row>
    <row r="268" spans="1:35" ht="12.75" customHeight="1" x14ac:dyDescent="0.2">
      <c r="A268" s="68"/>
      <c r="P268" s="68"/>
      <c r="Q268" s="68"/>
      <c r="R268" s="68"/>
      <c r="S268" s="68"/>
      <c r="T268" s="68"/>
      <c r="U268" s="68"/>
      <c r="V268" s="68"/>
      <c r="W268" s="68"/>
      <c r="X268" s="68"/>
      <c r="Y268" s="68"/>
      <c r="Z268" s="68"/>
      <c r="AA268" s="68"/>
      <c r="AB268" s="68"/>
      <c r="AC268" s="68"/>
      <c r="AD268" s="68"/>
      <c r="AE268" s="68"/>
      <c r="AF268" s="68"/>
      <c r="AG268" s="68"/>
      <c r="AH268" s="68"/>
      <c r="AI268" s="68"/>
    </row>
    <row r="269" spans="1:35" ht="12.75" customHeight="1" x14ac:dyDescent="0.2">
      <c r="A269" s="68"/>
      <c r="P269" s="68"/>
      <c r="Q269" s="68"/>
      <c r="R269" s="68"/>
      <c r="S269" s="68"/>
      <c r="T269" s="68"/>
      <c r="U269" s="68"/>
      <c r="V269" s="68"/>
      <c r="W269" s="68"/>
      <c r="X269" s="68"/>
      <c r="Y269" s="68"/>
      <c r="Z269" s="68"/>
      <c r="AA269" s="68"/>
      <c r="AB269" s="68"/>
      <c r="AC269" s="68"/>
      <c r="AD269" s="68"/>
      <c r="AE269" s="68"/>
      <c r="AF269" s="68"/>
      <c r="AG269" s="68"/>
      <c r="AH269" s="68"/>
      <c r="AI269" s="68"/>
    </row>
    <row r="270" spans="1:35" ht="12.75" customHeight="1" x14ac:dyDescent="0.2">
      <c r="A270" s="68"/>
      <c r="P270" s="68"/>
      <c r="Q270" s="68"/>
      <c r="R270" s="68"/>
      <c r="S270" s="68"/>
      <c r="T270" s="68"/>
      <c r="U270" s="68"/>
      <c r="V270" s="68"/>
      <c r="W270" s="68"/>
      <c r="X270" s="68"/>
      <c r="Y270" s="68"/>
      <c r="Z270" s="68"/>
      <c r="AA270" s="68"/>
      <c r="AB270" s="68"/>
      <c r="AC270" s="68"/>
      <c r="AD270" s="68"/>
      <c r="AE270" s="68"/>
      <c r="AF270" s="68"/>
      <c r="AG270" s="68"/>
      <c r="AH270" s="68"/>
      <c r="AI270" s="68"/>
    </row>
    <row r="271" spans="1:35" ht="12.75" customHeight="1" x14ac:dyDescent="0.2">
      <c r="A271" s="68"/>
      <c r="P271" s="68"/>
      <c r="Q271" s="68"/>
      <c r="R271" s="68"/>
      <c r="S271" s="68"/>
      <c r="T271" s="68"/>
      <c r="U271" s="68"/>
      <c r="V271" s="68"/>
      <c r="W271" s="68"/>
      <c r="X271" s="68"/>
      <c r="Y271" s="68"/>
      <c r="Z271" s="68"/>
      <c r="AA271" s="68"/>
      <c r="AB271" s="68"/>
      <c r="AC271" s="68"/>
      <c r="AD271" s="68"/>
      <c r="AE271" s="68"/>
      <c r="AF271" s="68"/>
      <c r="AG271" s="68"/>
      <c r="AH271" s="68"/>
      <c r="AI271" s="68"/>
    </row>
    <row r="272" spans="1:35" ht="12.75" customHeight="1" x14ac:dyDescent="0.2">
      <c r="A272" s="68"/>
      <c r="P272" s="68"/>
      <c r="Q272" s="68"/>
      <c r="R272" s="68"/>
      <c r="S272" s="68"/>
      <c r="T272" s="68"/>
      <c r="U272" s="68"/>
      <c r="V272" s="68"/>
      <c r="W272" s="68"/>
      <c r="X272" s="68"/>
      <c r="Y272" s="68"/>
      <c r="Z272" s="68"/>
      <c r="AA272" s="68"/>
      <c r="AB272" s="68"/>
      <c r="AC272" s="68"/>
      <c r="AD272" s="68"/>
      <c r="AE272" s="68"/>
      <c r="AF272" s="68"/>
      <c r="AG272" s="68"/>
      <c r="AH272" s="68"/>
      <c r="AI272" s="68"/>
    </row>
    <row r="273" spans="1:35" ht="12.75" customHeight="1" x14ac:dyDescent="0.2">
      <c r="A273" s="68"/>
      <c r="P273" s="68"/>
      <c r="Q273" s="68"/>
      <c r="R273" s="68"/>
      <c r="S273" s="68"/>
      <c r="T273" s="68"/>
      <c r="U273" s="68"/>
      <c r="V273" s="68"/>
      <c r="W273" s="68"/>
      <c r="X273" s="68"/>
      <c r="Y273" s="68"/>
      <c r="Z273" s="68"/>
      <c r="AA273" s="68"/>
      <c r="AB273" s="68"/>
      <c r="AC273" s="68"/>
      <c r="AD273" s="68"/>
      <c r="AE273" s="68"/>
      <c r="AF273" s="68"/>
      <c r="AG273" s="68"/>
      <c r="AH273" s="68"/>
      <c r="AI273" s="68"/>
    </row>
    <row r="274" spans="1:35" ht="12.75" customHeight="1" x14ac:dyDescent="0.2">
      <c r="A274" s="68"/>
      <c r="P274" s="68"/>
      <c r="Q274" s="68"/>
      <c r="R274" s="68"/>
      <c r="S274" s="68"/>
      <c r="T274" s="68"/>
      <c r="U274" s="68"/>
      <c r="V274" s="68"/>
      <c r="W274" s="68"/>
      <c r="X274" s="68"/>
      <c r="Y274" s="68"/>
      <c r="Z274" s="68"/>
      <c r="AA274" s="68"/>
      <c r="AB274" s="68"/>
      <c r="AC274" s="68"/>
      <c r="AD274" s="68"/>
      <c r="AE274" s="68"/>
      <c r="AF274" s="68"/>
      <c r="AG274" s="68"/>
      <c r="AH274" s="68"/>
      <c r="AI274" s="68"/>
    </row>
    <row r="275" spans="1:35" ht="12.75" customHeight="1" x14ac:dyDescent="0.2">
      <c r="A275" s="68"/>
      <c r="P275" s="68"/>
      <c r="Q275" s="68"/>
      <c r="R275" s="68"/>
      <c r="S275" s="68"/>
      <c r="T275" s="68"/>
      <c r="U275" s="68"/>
      <c r="V275" s="68"/>
      <c r="W275" s="68"/>
      <c r="X275" s="68"/>
      <c r="Y275" s="68"/>
      <c r="Z275" s="68"/>
      <c r="AA275" s="68"/>
      <c r="AB275" s="68"/>
      <c r="AC275" s="68"/>
      <c r="AD275" s="68"/>
      <c r="AE275" s="68"/>
      <c r="AF275" s="68"/>
      <c r="AG275" s="68"/>
      <c r="AH275" s="68"/>
      <c r="AI275" s="68"/>
    </row>
    <row r="276" spans="1:35" ht="12.75" customHeight="1" x14ac:dyDescent="0.2">
      <c r="A276" s="68"/>
      <c r="P276" s="68"/>
      <c r="Q276" s="68"/>
      <c r="R276" s="68"/>
      <c r="S276" s="68"/>
      <c r="T276" s="68"/>
      <c r="U276" s="68"/>
      <c r="V276" s="68"/>
      <c r="W276" s="68"/>
      <c r="X276" s="68"/>
      <c r="Y276" s="68"/>
      <c r="Z276" s="68"/>
      <c r="AA276" s="68"/>
      <c r="AB276" s="68"/>
      <c r="AC276" s="68"/>
      <c r="AD276" s="68"/>
      <c r="AE276" s="68"/>
      <c r="AF276" s="68"/>
      <c r="AG276" s="68"/>
      <c r="AH276" s="68"/>
      <c r="AI276" s="68"/>
    </row>
    <row r="277" spans="1:35" ht="12.75" customHeight="1" x14ac:dyDescent="0.2">
      <c r="A277" s="68"/>
      <c r="P277" s="68"/>
      <c r="Q277" s="68"/>
      <c r="R277" s="68"/>
      <c r="S277" s="68"/>
      <c r="T277" s="68"/>
      <c r="U277" s="68"/>
      <c r="V277" s="68"/>
      <c r="W277" s="68"/>
      <c r="X277" s="68"/>
      <c r="Y277" s="68"/>
      <c r="Z277" s="68"/>
      <c r="AA277" s="68"/>
      <c r="AB277" s="68"/>
      <c r="AC277" s="68"/>
      <c r="AD277" s="68"/>
      <c r="AE277" s="68"/>
      <c r="AF277" s="68"/>
      <c r="AG277" s="68"/>
      <c r="AH277" s="68"/>
      <c r="AI277" s="68"/>
    </row>
    <row r="278" spans="1:35" ht="12.75" customHeight="1" x14ac:dyDescent="0.2">
      <c r="A278" s="68"/>
      <c r="P278" s="68"/>
      <c r="Q278" s="68"/>
      <c r="R278" s="68"/>
      <c r="S278" s="68"/>
      <c r="T278" s="68"/>
      <c r="U278" s="68"/>
      <c r="V278" s="68"/>
      <c r="W278" s="68"/>
      <c r="X278" s="68"/>
      <c r="Y278" s="68"/>
      <c r="Z278" s="68"/>
      <c r="AA278" s="68"/>
      <c r="AB278" s="68"/>
      <c r="AC278" s="68"/>
      <c r="AD278" s="68"/>
      <c r="AE278" s="68"/>
      <c r="AF278" s="68"/>
      <c r="AG278" s="68"/>
      <c r="AH278" s="68"/>
      <c r="AI278" s="68"/>
    </row>
    <row r="279" spans="1:35" ht="12.75" customHeight="1" x14ac:dyDescent="0.2">
      <c r="A279" s="68"/>
      <c r="P279" s="68"/>
      <c r="Q279" s="68"/>
      <c r="R279" s="68"/>
      <c r="S279" s="68"/>
      <c r="T279" s="68"/>
      <c r="U279" s="68"/>
      <c r="V279" s="68"/>
      <c r="W279" s="68"/>
      <c r="X279" s="68"/>
      <c r="Y279" s="68"/>
      <c r="Z279" s="68"/>
      <c r="AA279" s="68"/>
      <c r="AB279" s="68"/>
      <c r="AC279" s="68"/>
      <c r="AD279" s="68"/>
      <c r="AE279" s="68"/>
      <c r="AF279" s="68"/>
      <c r="AG279" s="68"/>
      <c r="AH279" s="68"/>
      <c r="AI279" s="68"/>
    </row>
    <row r="280" spans="1:35" ht="12.75" customHeight="1" x14ac:dyDescent="0.2">
      <c r="A280" s="68"/>
      <c r="P280" s="68"/>
      <c r="Q280" s="68"/>
      <c r="R280" s="68"/>
      <c r="S280" s="68"/>
      <c r="T280" s="68"/>
      <c r="U280" s="68"/>
      <c r="V280" s="68"/>
      <c r="W280" s="68"/>
      <c r="X280" s="68"/>
      <c r="Y280" s="68"/>
      <c r="Z280" s="68"/>
      <c r="AA280" s="68"/>
      <c r="AB280" s="68"/>
      <c r="AC280" s="68"/>
      <c r="AD280" s="68"/>
      <c r="AE280" s="68"/>
      <c r="AF280" s="68"/>
      <c r="AG280" s="68"/>
      <c r="AH280" s="68"/>
      <c r="AI280" s="68"/>
    </row>
    <row r="281" spans="1:35" ht="12.75" customHeight="1" x14ac:dyDescent="0.2">
      <c r="A281" s="68"/>
      <c r="P281" s="68"/>
      <c r="Q281" s="68"/>
      <c r="R281" s="68"/>
      <c r="S281" s="68"/>
      <c r="T281" s="68"/>
      <c r="U281" s="68"/>
      <c r="V281" s="68"/>
      <c r="W281" s="68"/>
      <c r="X281" s="68"/>
      <c r="Y281" s="68"/>
      <c r="Z281" s="68"/>
      <c r="AA281" s="68"/>
      <c r="AB281" s="68"/>
      <c r="AC281" s="68"/>
      <c r="AD281" s="68"/>
      <c r="AE281" s="68"/>
      <c r="AF281" s="68"/>
      <c r="AG281" s="68"/>
      <c r="AH281" s="68"/>
      <c r="AI281" s="68"/>
    </row>
    <row r="282" spans="1:35" ht="12.75" customHeight="1" x14ac:dyDescent="0.2">
      <c r="A282" s="68"/>
      <c r="P282" s="68"/>
      <c r="Q282" s="68"/>
      <c r="R282" s="68"/>
      <c r="S282" s="68"/>
      <c r="T282" s="68"/>
      <c r="U282" s="68"/>
      <c r="V282" s="68"/>
      <c r="W282" s="68"/>
      <c r="X282" s="68"/>
      <c r="Y282" s="68"/>
      <c r="Z282" s="68"/>
      <c r="AA282" s="68"/>
      <c r="AB282" s="68"/>
      <c r="AC282" s="68"/>
      <c r="AD282" s="68"/>
      <c r="AE282" s="68"/>
      <c r="AF282" s="68"/>
      <c r="AG282" s="68"/>
      <c r="AH282" s="68"/>
      <c r="AI282" s="68"/>
    </row>
    <row r="283" spans="1:35" ht="12.75" customHeight="1" x14ac:dyDescent="0.2">
      <c r="A283" s="68"/>
      <c r="P283" s="68"/>
      <c r="Q283" s="68"/>
      <c r="R283" s="68"/>
      <c r="S283" s="68"/>
      <c r="T283" s="68"/>
      <c r="U283" s="68"/>
      <c r="V283" s="68"/>
      <c r="W283" s="68"/>
      <c r="X283" s="68"/>
      <c r="Y283" s="68"/>
      <c r="Z283" s="68"/>
      <c r="AA283" s="68"/>
      <c r="AB283" s="68"/>
      <c r="AC283" s="68"/>
      <c r="AD283" s="68"/>
      <c r="AE283" s="68"/>
      <c r="AF283" s="68"/>
      <c r="AG283" s="68"/>
      <c r="AH283" s="68"/>
      <c r="AI283" s="68"/>
    </row>
    <row r="284" spans="1:35" ht="12.75" customHeight="1" x14ac:dyDescent="0.2">
      <c r="A284" s="68"/>
      <c r="P284" s="68"/>
      <c r="Q284" s="68"/>
      <c r="R284" s="68"/>
      <c r="S284" s="68"/>
      <c r="T284" s="68"/>
      <c r="U284" s="68"/>
      <c r="V284" s="68"/>
      <c r="W284" s="68"/>
      <c r="X284" s="68"/>
      <c r="Y284" s="68"/>
      <c r="Z284" s="68"/>
      <c r="AA284" s="68"/>
      <c r="AB284" s="68"/>
      <c r="AC284" s="68"/>
      <c r="AD284" s="68"/>
      <c r="AE284" s="68"/>
      <c r="AF284" s="68"/>
      <c r="AG284" s="68"/>
      <c r="AH284" s="68"/>
      <c r="AI284" s="68"/>
    </row>
    <row r="285" spans="1:35" ht="12.75" customHeight="1" x14ac:dyDescent="0.2">
      <c r="A285" s="68"/>
      <c r="P285" s="68"/>
      <c r="Q285" s="68"/>
      <c r="R285" s="68"/>
      <c r="S285" s="68"/>
      <c r="T285" s="68"/>
      <c r="U285" s="68"/>
      <c r="V285" s="68"/>
      <c r="W285" s="68"/>
      <c r="X285" s="68"/>
      <c r="Y285" s="68"/>
      <c r="Z285" s="68"/>
      <c r="AA285" s="68"/>
      <c r="AB285" s="68"/>
      <c r="AC285" s="68"/>
      <c r="AD285" s="68"/>
      <c r="AE285" s="68"/>
      <c r="AF285" s="68"/>
      <c r="AG285" s="68"/>
      <c r="AH285" s="68"/>
      <c r="AI285" s="68"/>
    </row>
    <row r="286" spans="1:35" ht="12.75" customHeight="1" x14ac:dyDescent="0.2">
      <c r="A286" s="68"/>
      <c r="P286" s="68"/>
      <c r="Q286" s="68"/>
      <c r="R286" s="68"/>
      <c r="S286" s="68"/>
      <c r="T286" s="68"/>
      <c r="U286" s="68"/>
      <c r="V286" s="68"/>
      <c r="W286" s="68"/>
      <c r="X286" s="68"/>
      <c r="Y286" s="68"/>
      <c r="Z286" s="68"/>
      <c r="AA286" s="68"/>
      <c r="AB286" s="68"/>
      <c r="AC286" s="68"/>
      <c r="AD286" s="68"/>
      <c r="AE286" s="68"/>
      <c r="AF286" s="68"/>
      <c r="AG286" s="68"/>
      <c r="AH286" s="68"/>
      <c r="AI286" s="68"/>
    </row>
    <row r="287" spans="1:35" ht="12.75" customHeight="1" x14ac:dyDescent="0.2">
      <c r="A287" s="68"/>
      <c r="P287" s="68"/>
      <c r="Q287" s="68"/>
      <c r="R287" s="68"/>
      <c r="S287" s="68"/>
      <c r="T287" s="68"/>
      <c r="U287" s="68"/>
      <c r="V287" s="68"/>
      <c r="W287" s="68"/>
      <c r="X287" s="68"/>
      <c r="Y287" s="68"/>
      <c r="Z287" s="68"/>
      <c r="AA287" s="68"/>
      <c r="AB287" s="68"/>
      <c r="AC287" s="68"/>
      <c r="AD287" s="68"/>
      <c r="AE287" s="68"/>
      <c r="AF287" s="68"/>
      <c r="AG287" s="68"/>
      <c r="AH287" s="68"/>
      <c r="AI287" s="68"/>
    </row>
    <row r="288" spans="1:35" ht="12.75" customHeight="1" x14ac:dyDescent="0.2">
      <c r="A288" s="68"/>
      <c r="P288" s="68"/>
      <c r="Q288" s="68"/>
      <c r="R288" s="68"/>
      <c r="S288" s="68"/>
      <c r="T288" s="68"/>
      <c r="U288" s="68"/>
      <c r="V288" s="68"/>
      <c r="W288" s="68"/>
      <c r="X288" s="68"/>
      <c r="Y288" s="68"/>
      <c r="Z288" s="68"/>
      <c r="AA288" s="68"/>
      <c r="AB288" s="68"/>
      <c r="AC288" s="68"/>
      <c r="AD288" s="68"/>
      <c r="AE288" s="68"/>
      <c r="AF288" s="68"/>
      <c r="AG288" s="68"/>
      <c r="AH288" s="68"/>
      <c r="AI288" s="68"/>
    </row>
    <row r="289" spans="1:35" ht="12.75" customHeight="1" x14ac:dyDescent="0.2">
      <c r="A289" s="68"/>
      <c r="P289" s="68"/>
      <c r="Q289" s="68"/>
      <c r="R289" s="68"/>
      <c r="S289" s="68"/>
      <c r="T289" s="68"/>
      <c r="U289" s="68"/>
      <c r="V289" s="68"/>
      <c r="W289" s="68"/>
      <c r="X289" s="68"/>
      <c r="Y289" s="68"/>
      <c r="Z289" s="68"/>
      <c r="AA289" s="68"/>
      <c r="AB289" s="68"/>
      <c r="AC289" s="68"/>
      <c r="AD289" s="68"/>
      <c r="AE289" s="68"/>
      <c r="AF289" s="68"/>
      <c r="AG289" s="68"/>
      <c r="AH289" s="68"/>
      <c r="AI289" s="68"/>
    </row>
    <row r="290" spans="1:35" ht="12.75" customHeight="1" x14ac:dyDescent="0.2">
      <c r="A290" s="68"/>
      <c r="P290" s="68"/>
      <c r="Q290" s="68"/>
      <c r="R290" s="68"/>
      <c r="S290" s="68"/>
      <c r="T290" s="68"/>
      <c r="U290" s="68"/>
      <c r="V290" s="68"/>
      <c r="W290" s="68"/>
      <c r="X290" s="68"/>
      <c r="Y290" s="68"/>
      <c r="Z290" s="68"/>
      <c r="AA290" s="68"/>
      <c r="AB290" s="68"/>
      <c r="AC290" s="68"/>
      <c r="AD290" s="68"/>
      <c r="AE290" s="68"/>
      <c r="AF290" s="68"/>
      <c r="AG290" s="68"/>
      <c r="AH290" s="68"/>
      <c r="AI290" s="68"/>
    </row>
    <row r="291" spans="1:35" ht="12.75" customHeight="1" x14ac:dyDescent="0.2">
      <c r="A291" s="68"/>
      <c r="P291" s="68"/>
      <c r="Q291" s="68"/>
      <c r="R291" s="68"/>
      <c r="S291" s="68"/>
      <c r="T291" s="68"/>
      <c r="U291" s="68"/>
      <c r="V291" s="68"/>
      <c r="W291" s="68"/>
      <c r="X291" s="68"/>
      <c r="Y291" s="68"/>
      <c r="Z291" s="68"/>
      <c r="AA291" s="68"/>
      <c r="AB291" s="68"/>
      <c r="AC291" s="68"/>
      <c r="AD291" s="68"/>
      <c r="AE291" s="68"/>
      <c r="AF291" s="68"/>
      <c r="AG291" s="68"/>
      <c r="AH291" s="68"/>
      <c r="AI291" s="68"/>
    </row>
    <row r="292" spans="1:35" ht="12.75" customHeight="1" x14ac:dyDescent="0.2">
      <c r="A292" s="68"/>
      <c r="P292" s="68"/>
      <c r="Q292" s="68"/>
      <c r="R292" s="68"/>
      <c r="S292" s="68"/>
      <c r="T292" s="68"/>
      <c r="U292" s="68"/>
      <c r="V292" s="68"/>
      <c r="W292" s="68"/>
      <c r="X292" s="68"/>
      <c r="Y292" s="68"/>
      <c r="Z292" s="68"/>
      <c r="AA292" s="68"/>
      <c r="AB292" s="68"/>
      <c r="AC292" s="68"/>
      <c r="AD292" s="68"/>
      <c r="AE292" s="68"/>
      <c r="AF292" s="68"/>
      <c r="AG292" s="68"/>
      <c r="AH292" s="68"/>
      <c r="AI292" s="68"/>
    </row>
    <row r="293" spans="1:35" ht="12.75" customHeight="1" x14ac:dyDescent="0.2">
      <c r="A293" s="68"/>
      <c r="P293" s="68"/>
      <c r="Q293" s="68"/>
      <c r="R293" s="68"/>
      <c r="S293" s="68"/>
      <c r="T293" s="68"/>
      <c r="U293" s="68"/>
      <c r="V293" s="68"/>
      <c r="W293" s="68"/>
      <c r="X293" s="68"/>
      <c r="Y293" s="68"/>
      <c r="Z293" s="68"/>
      <c r="AA293" s="68"/>
      <c r="AB293" s="68"/>
      <c r="AC293" s="68"/>
      <c r="AD293" s="68"/>
      <c r="AE293" s="68"/>
      <c r="AF293" s="68"/>
      <c r="AG293" s="68"/>
      <c r="AH293" s="68"/>
      <c r="AI293" s="68"/>
    </row>
    <row r="294" spans="1:35" ht="12.75" customHeight="1" x14ac:dyDescent="0.2">
      <c r="A294" s="68"/>
      <c r="P294" s="68"/>
      <c r="Q294" s="68"/>
      <c r="R294" s="68"/>
      <c r="S294" s="68"/>
      <c r="T294" s="68"/>
      <c r="U294" s="68"/>
      <c r="V294" s="68"/>
      <c r="W294" s="68"/>
      <c r="X294" s="68"/>
      <c r="Y294" s="68"/>
      <c r="Z294" s="68"/>
      <c r="AA294" s="68"/>
      <c r="AB294" s="68"/>
      <c r="AC294" s="68"/>
      <c r="AD294" s="68"/>
      <c r="AE294" s="68"/>
      <c r="AF294" s="68"/>
      <c r="AG294" s="68"/>
      <c r="AH294" s="68"/>
      <c r="AI294" s="68"/>
    </row>
    <row r="295" spans="1:35" ht="12.75" customHeight="1" x14ac:dyDescent="0.2">
      <c r="A295" s="68"/>
      <c r="P295" s="68"/>
      <c r="Q295" s="68"/>
      <c r="R295" s="68"/>
      <c r="S295" s="68"/>
      <c r="T295" s="68"/>
      <c r="U295" s="68"/>
      <c r="V295" s="68"/>
      <c r="W295" s="68"/>
      <c r="X295" s="68"/>
      <c r="Y295" s="68"/>
      <c r="Z295" s="68"/>
      <c r="AA295" s="68"/>
      <c r="AB295" s="68"/>
      <c r="AC295" s="68"/>
      <c r="AD295" s="68"/>
      <c r="AE295" s="68"/>
      <c r="AF295" s="68"/>
      <c r="AG295" s="68"/>
      <c r="AH295" s="68"/>
      <c r="AI295" s="68"/>
    </row>
    <row r="296" spans="1:35" ht="12.75" customHeight="1" x14ac:dyDescent="0.2">
      <c r="A296" s="68"/>
      <c r="P296" s="68"/>
      <c r="Q296" s="68"/>
      <c r="R296" s="68"/>
      <c r="S296" s="68"/>
      <c r="T296" s="68"/>
      <c r="U296" s="68"/>
      <c r="V296" s="68"/>
      <c r="W296" s="68"/>
      <c r="X296" s="68"/>
      <c r="Y296" s="68"/>
      <c r="Z296" s="68"/>
      <c r="AA296" s="68"/>
      <c r="AB296" s="68"/>
      <c r="AC296" s="68"/>
      <c r="AD296" s="68"/>
      <c r="AE296" s="68"/>
      <c r="AF296" s="68"/>
      <c r="AG296" s="68"/>
      <c r="AH296" s="68"/>
      <c r="AI296" s="68"/>
    </row>
    <row r="297" spans="1:35" ht="12.75" customHeight="1" x14ac:dyDescent="0.2">
      <c r="A297" s="68"/>
      <c r="P297" s="68"/>
      <c r="Q297" s="68"/>
      <c r="R297" s="68"/>
      <c r="S297" s="68"/>
      <c r="T297" s="68"/>
      <c r="U297" s="68"/>
      <c r="V297" s="68"/>
      <c r="W297" s="68"/>
      <c r="X297" s="68"/>
      <c r="Y297" s="68"/>
      <c r="Z297" s="68"/>
      <c r="AA297" s="68"/>
      <c r="AB297" s="68"/>
      <c r="AC297" s="68"/>
      <c r="AD297" s="68"/>
      <c r="AE297" s="68"/>
      <c r="AF297" s="68"/>
      <c r="AG297" s="68"/>
      <c r="AH297" s="68"/>
      <c r="AI297" s="68"/>
    </row>
    <row r="298" spans="1:35" ht="12.75" customHeight="1" x14ac:dyDescent="0.2">
      <c r="A298" s="68"/>
      <c r="P298" s="68"/>
      <c r="Q298" s="68"/>
      <c r="R298" s="68"/>
      <c r="S298" s="68"/>
      <c r="T298" s="68"/>
      <c r="U298" s="68"/>
      <c r="V298" s="68"/>
      <c r="W298" s="68"/>
      <c r="X298" s="68"/>
      <c r="Y298" s="68"/>
      <c r="Z298" s="68"/>
      <c r="AA298" s="68"/>
      <c r="AB298" s="68"/>
      <c r="AC298" s="68"/>
      <c r="AD298" s="68"/>
      <c r="AE298" s="68"/>
      <c r="AF298" s="68"/>
      <c r="AG298" s="68"/>
      <c r="AH298" s="68"/>
      <c r="AI298" s="68"/>
    </row>
    <row r="299" spans="1:35" ht="12.75" customHeight="1" x14ac:dyDescent="0.2">
      <c r="A299" s="68"/>
      <c r="P299" s="68"/>
      <c r="Q299" s="68"/>
      <c r="R299" s="68"/>
      <c r="S299" s="68"/>
      <c r="T299" s="68"/>
      <c r="U299" s="68"/>
      <c r="V299" s="68"/>
      <c r="W299" s="68"/>
      <c r="X299" s="68"/>
      <c r="Y299" s="68"/>
      <c r="Z299" s="68"/>
      <c r="AA299" s="68"/>
      <c r="AB299" s="68"/>
      <c r="AC299" s="68"/>
      <c r="AD299" s="68"/>
      <c r="AE299" s="68"/>
      <c r="AF299" s="68"/>
      <c r="AG299" s="68"/>
      <c r="AH299" s="68"/>
      <c r="AI299" s="68"/>
    </row>
    <row r="300" spans="1:35" ht="12.75" customHeight="1" x14ac:dyDescent="0.2">
      <c r="A300" s="68"/>
      <c r="P300" s="68"/>
      <c r="Q300" s="68"/>
      <c r="R300" s="68"/>
      <c r="S300" s="68"/>
      <c r="T300" s="68"/>
      <c r="U300" s="68"/>
      <c r="V300" s="68"/>
      <c r="W300" s="68"/>
      <c r="X300" s="68"/>
      <c r="Y300" s="68"/>
      <c r="Z300" s="68"/>
      <c r="AA300" s="68"/>
      <c r="AB300" s="68"/>
      <c r="AC300" s="68"/>
      <c r="AD300" s="68"/>
      <c r="AE300" s="68"/>
      <c r="AF300" s="68"/>
      <c r="AG300" s="68"/>
      <c r="AH300" s="68"/>
      <c r="AI300" s="68"/>
    </row>
    <row r="301" spans="1:35" ht="12.75" customHeight="1" x14ac:dyDescent="0.2">
      <c r="A301" s="68"/>
      <c r="P301" s="68"/>
      <c r="Q301" s="68"/>
      <c r="R301" s="68"/>
      <c r="S301" s="68"/>
      <c r="T301" s="68"/>
      <c r="U301" s="68"/>
      <c r="V301" s="68"/>
      <c r="W301" s="68"/>
      <c r="X301" s="68"/>
      <c r="Y301" s="68"/>
      <c r="Z301" s="68"/>
      <c r="AA301" s="68"/>
      <c r="AB301" s="68"/>
      <c r="AC301" s="68"/>
      <c r="AD301" s="68"/>
      <c r="AE301" s="68"/>
      <c r="AF301" s="68"/>
      <c r="AG301" s="68"/>
      <c r="AH301" s="68"/>
      <c r="AI301" s="68"/>
    </row>
    <row r="302" spans="1:35" ht="12.75" customHeight="1" x14ac:dyDescent="0.2">
      <c r="A302" s="68"/>
      <c r="P302" s="68"/>
      <c r="Q302" s="68"/>
      <c r="R302" s="68"/>
      <c r="S302" s="68"/>
      <c r="T302" s="68"/>
      <c r="U302" s="68"/>
      <c r="V302" s="68"/>
      <c r="W302" s="68"/>
      <c r="X302" s="68"/>
      <c r="Y302" s="68"/>
      <c r="Z302" s="68"/>
      <c r="AA302" s="68"/>
      <c r="AB302" s="68"/>
      <c r="AC302" s="68"/>
      <c r="AD302" s="68"/>
      <c r="AE302" s="68"/>
      <c r="AF302" s="68"/>
      <c r="AG302" s="68"/>
      <c r="AH302" s="68"/>
      <c r="AI302" s="68"/>
    </row>
    <row r="303" spans="1:35" ht="12.75" customHeight="1" x14ac:dyDescent="0.2">
      <c r="A303" s="68"/>
      <c r="P303" s="68"/>
      <c r="Q303" s="68"/>
      <c r="R303" s="68"/>
      <c r="S303" s="68"/>
      <c r="T303" s="68"/>
      <c r="U303" s="68"/>
      <c r="V303" s="68"/>
      <c r="W303" s="68"/>
      <c r="X303" s="68"/>
      <c r="Y303" s="68"/>
      <c r="Z303" s="68"/>
      <c r="AA303" s="68"/>
      <c r="AB303" s="68"/>
      <c r="AC303" s="68"/>
      <c r="AD303" s="68"/>
      <c r="AE303" s="68"/>
      <c r="AF303" s="68"/>
      <c r="AG303" s="68"/>
      <c r="AH303" s="68"/>
      <c r="AI303" s="68"/>
    </row>
    <row r="304" spans="1:35" ht="12.75" customHeight="1" x14ac:dyDescent="0.2">
      <c r="A304" s="68"/>
      <c r="P304" s="68"/>
      <c r="Q304" s="68"/>
      <c r="R304" s="68"/>
      <c r="S304" s="68"/>
      <c r="T304" s="68"/>
      <c r="U304" s="68"/>
      <c r="V304" s="68"/>
      <c r="W304" s="68"/>
      <c r="X304" s="68"/>
      <c r="Y304" s="68"/>
      <c r="Z304" s="68"/>
      <c r="AA304" s="68"/>
      <c r="AB304" s="68"/>
      <c r="AC304" s="68"/>
      <c r="AD304" s="68"/>
      <c r="AE304" s="68"/>
      <c r="AF304" s="68"/>
      <c r="AG304" s="68"/>
      <c r="AH304" s="68"/>
      <c r="AI304" s="68"/>
    </row>
    <row r="305" spans="1:35" ht="12.75" customHeight="1" x14ac:dyDescent="0.2">
      <c r="A305" s="68"/>
      <c r="P305" s="68"/>
      <c r="Q305" s="68"/>
      <c r="R305" s="68"/>
      <c r="S305" s="68"/>
      <c r="T305" s="68"/>
      <c r="U305" s="68"/>
      <c r="V305" s="68"/>
      <c r="W305" s="68"/>
      <c r="X305" s="68"/>
      <c r="Y305" s="68"/>
      <c r="Z305" s="68"/>
      <c r="AA305" s="68"/>
      <c r="AB305" s="68"/>
      <c r="AC305" s="68"/>
      <c r="AD305" s="68"/>
      <c r="AE305" s="68"/>
      <c r="AF305" s="68"/>
      <c r="AG305" s="68"/>
      <c r="AH305" s="68"/>
      <c r="AI305" s="68"/>
    </row>
    <row r="306" spans="1:35" ht="12.75" customHeight="1" x14ac:dyDescent="0.2">
      <c r="A306" s="68"/>
      <c r="P306" s="68"/>
      <c r="Q306" s="68"/>
      <c r="R306" s="68"/>
      <c r="S306" s="68"/>
      <c r="T306" s="68"/>
      <c r="U306" s="68"/>
      <c r="V306" s="68"/>
      <c r="W306" s="68"/>
      <c r="X306" s="68"/>
      <c r="Y306" s="68"/>
      <c r="Z306" s="68"/>
      <c r="AA306" s="68"/>
      <c r="AB306" s="68"/>
      <c r="AC306" s="68"/>
      <c r="AD306" s="68"/>
      <c r="AE306" s="68"/>
      <c r="AF306" s="68"/>
      <c r="AG306" s="68"/>
      <c r="AH306" s="68"/>
      <c r="AI306" s="68"/>
    </row>
    <row r="307" spans="1:35" ht="12.75" customHeight="1" x14ac:dyDescent="0.2">
      <c r="A307" s="68"/>
      <c r="P307" s="68"/>
      <c r="Q307" s="68"/>
      <c r="R307" s="68"/>
      <c r="S307" s="68"/>
      <c r="T307" s="68"/>
      <c r="U307" s="68"/>
      <c r="V307" s="68"/>
      <c r="W307" s="68"/>
      <c r="X307" s="68"/>
      <c r="Y307" s="68"/>
      <c r="Z307" s="68"/>
      <c r="AA307" s="68"/>
      <c r="AB307" s="68"/>
      <c r="AC307" s="68"/>
      <c r="AD307" s="68"/>
      <c r="AE307" s="68"/>
      <c r="AF307" s="68"/>
      <c r="AG307" s="68"/>
      <c r="AH307" s="68"/>
      <c r="AI307" s="68"/>
    </row>
    <row r="308" spans="1:35" ht="12.75" customHeight="1" x14ac:dyDescent="0.2">
      <c r="A308" s="68"/>
      <c r="P308" s="68"/>
      <c r="Q308" s="68"/>
      <c r="R308" s="68"/>
      <c r="S308" s="68"/>
      <c r="T308" s="68"/>
      <c r="U308" s="68"/>
      <c r="V308" s="68"/>
      <c r="W308" s="68"/>
      <c r="X308" s="68"/>
      <c r="Y308" s="68"/>
      <c r="Z308" s="68"/>
      <c r="AA308" s="68"/>
      <c r="AB308" s="68"/>
      <c r="AC308" s="68"/>
      <c r="AD308" s="68"/>
      <c r="AE308" s="68"/>
      <c r="AF308" s="68"/>
      <c r="AG308" s="68"/>
      <c r="AH308" s="68"/>
      <c r="AI308" s="68"/>
    </row>
    <row r="309" spans="1:35" ht="12.75" customHeight="1" x14ac:dyDescent="0.2">
      <c r="A309" s="68"/>
      <c r="P309" s="68"/>
      <c r="Q309" s="68"/>
      <c r="R309" s="68"/>
      <c r="S309" s="68"/>
      <c r="T309" s="68"/>
      <c r="U309" s="68"/>
      <c r="V309" s="68"/>
      <c r="W309" s="68"/>
      <c r="X309" s="68"/>
      <c r="Y309" s="68"/>
      <c r="Z309" s="68"/>
      <c r="AA309" s="68"/>
      <c r="AB309" s="68"/>
      <c r="AC309" s="68"/>
      <c r="AD309" s="68"/>
      <c r="AE309" s="68"/>
      <c r="AF309" s="68"/>
      <c r="AG309" s="68"/>
      <c r="AH309" s="68"/>
      <c r="AI309" s="68"/>
    </row>
    <row r="310" spans="1:35" ht="12.75" customHeight="1" x14ac:dyDescent="0.2">
      <c r="A310" s="68"/>
      <c r="P310" s="68"/>
      <c r="Q310" s="68"/>
      <c r="R310" s="68"/>
      <c r="S310" s="68"/>
      <c r="T310" s="68"/>
      <c r="U310" s="68"/>
      <c r="V310" s="68"/>
      <c r="W310" s="68"/>
      <c r="X310" s="68"/>
      <c r="Y310" s="68"/>
      <c r="Z310" s="68"/>
      <c r="AA310" s="68"/>
      <c r="AB310" s="68"/>
      <c r="AC310" s="68"/>
      <c r="AD310" s="68"/>
      <c r="AE310" s="68"/>
      <c r="AF310" s="68"/>
      <c r="AG310" s="68"/>
      <c r="AH310" s="68"/>
      <c r="AI310" s="68"/>
    </row>
    <row r="311" spans="1:35" ht="12.75" customHeight="1" x14ac:dyDescent="0.2">
      <c r="A311" s="68"/>
      <c r="P311" s="68"/>
      <c r="Q311" s="68"/>
      <c r="R311" s="68"/>
      <c r="S311" s="68"/>
      <c r="T311" s="68"/>
      <c r="U311" s="68"/>
      <c r="V311" s="68"/>
      <c r="W311" s="68"/>
      <c r="X311" s="68"/>
      <c r="Y311" s="68"/>
      <c r="Z311" s="68"/>
      <c r="AA311" s="68"/>
      <c r="AB311" s="68"/>
      <c r="AC311" s="68"/>
      <c r="AD311" s="68"/>
      <c r="AE311" s="68"/>
      <c r="AF311" s="68"/>
      <c r="AG311" s="68"/>
      <c r="AH311" s="68"/>
      <c r="AI311" s="68"/>
    </row>
    <row r="312" spans="1:35" ht="12.75" customHeight="1" x14ac:dyDescent="0.2">
      <c r="A312" s="68"/>
      <c r="P312" s="68"/>
      <c r="Q312" s="68"/>
      <c r="R312" s="68"/>
      <c r="S312" s="68"/>
      <c r="T312" s="68"/>
      <c r="U312" s="68"/>
      <c r="V312" s="68"/>
      <c r="W312" s="68"/>
      <c r="X312" s="68"/>
      <c r="Y312" s="68"/>
      <c r="Z312" s="68"/>
      <c r="AA312" s="68"/>
      <c r="AB312" s="68"/>
      <c r="AC312" s="68"/>
      <c r="AD312" s="68"/>
      <c r="AE312" s="68"/>
      <c r="AF312" s="68"/>
      <c r="AG312" s="68"/>
      <c r="AH312" s="68"/>
      <c r="AI312" s="68"/>
    </row>
    <row r="313" spans="1:35" ht="12.75" customHeight="1" x14ac:dyDescent="0.2">
      <c r="A313" s="68"/>
      <c r="P313" s="68"/>
      <c r="Q313" s="68"/>
      <c r="R313" s="68"/>
      <c r="S313" s="68"/>
      <c r="T313" s="68"/>
      <c r="U313" s="68"/>
      <c r="V313" s="68"/>
      <c r="W313" s="68"/>
      <c r="X313" s="68"/>
      <c r="Y313" s="68"/>
      <c r="Z313" s="68"/>
      <c r="AA313" s="68"/>
      <c r="AB313" s="68"/>
      <c r="AC313" s="68"/>
      <c r="AD313" s="68"/>
      <c r="AE313" s="68"/>
      <c r="AF313" s="68"/>
      <c r="AG313" s="68"/>
      <c r="AH313" s="68"/>
      <c r="AI313" s="68"/>
    </row>
    <row r="314" spans="1:35" ht="12.75" customHeight="1" x14ac:dyDescent="0.2">
      <c r="A314" s="68"/>
      <c r="P314" s="68"/>
      <c r="Q314" s="68"/>
      <c r="R314" s="68"/>
      <c r="S314" s="68"/>
      <c r="T314" s="68"/>
      <c r="U314" s="68"/>
      <c r="V314" s="68"/>
      <c r="W314" s="68"/>
      <c r="X314" s="68"/>
      <c r="Y314" s="68"/>
      <c r="Z314" s="68"/>
      <c r="AA314" s="68"/>
      <c r="AB314" s="68"/>
      <c r="AC314" s="68"/>
      <c r="AD314" s="68"/>
      <c r="AE314" s="68"/>
      <c r="AF314" s="68"/>
      <c r="AG314" s="68"/>
      <c r="AH314" s="68"/>
      <c r="AI314" s="68"/>
    </row>
    <row r="315" spans="1:35" ht="12.75" customHeight="1" x14ac:dyDescent="0.2">
      <c r="A315" s="68"/>
      <c r="P315" s="68"/>
      <c r="Q315" s="68"/>
      <c r="R315" s="68"/>
      <c r="S315" s="68"/>
      <c r="T315" s="68"/>
      <c r="U315" s="68"/>
      <c r="V315" s="68"/>
      <c r="W315" s="68"/>
      <c r="X315" s="68"/>
      <c r="Y315" s="68"/>
      <c r="Z315" s="68"/>
      <c r="AA315" s="68"/>
      <c r="AB315" s="68"/>
      <c r="AC315" s="68"/>
      <c r="AD315" s="68"/>
      <c r="AE315" s="68"/>
      <c r="AF315" s="68"/>
      <c r="AG315" s="68"/>
      <c r="AH315" s="68"/>
      <c r="AI315" s="68"/>
    </row>
    <row r="316" spans="1:35" ht="12.75" customHeight="1" x14ac:dyDescent="0.2">
      <c r="A316" s="68"/>
      <c r="P316" s="68"/>
      <c r="Q316" s="68"/>
      <c r="R316" s="68"/>
      <c r="S316" s="68"/>
      <c r="T316" s="68"/>
      <c r="U316" s="68"/>
      <c r="V316" s="68"/>
      <c r="W316" s="68"/>
      <c r="X316" s="68"/>
      <c r="Y316" s="68"/>
      <c r="Z316" s="68"/>
      <c r="AA316" s="68"/>
      <c r="AB316" s="68"/>
      <c r="AC316" s="68"/>
      <c r="AD316" s="68"/>
      <c r="AE316" s="68"/>
      <c r="AF316" s="68"/>
      <c r="AG316" s="68"/>
      <c r="AH316" s="68"/>
      <c r="AI316" s="68"/>
    </row>
    <row r="317" spans="1:35" ht="12.75" customHeight="1" x14ac:dyDescent="0.2">
      <c r="A317" s="68"/>
      <c r="P317" s="68"/>
      <c r="Q317" s="68"/>
      <c r="R317" s="68"/>
      <c r="S317" s="68"/>
      <c r="T317" s="68"/>
      <c r="U317" s="68"/>
      <c r="V317" s="68"/>
      <c r="W317" s="68"/>
      <c r="X317" s="68"/>
      <c r="Y317" s="68"/>
      <c r="Z317" s="68"/>
      <c r="AA317" s="68"/>
      <c r="AB317" s="68"/>
      <c r="AC317" s="68"/>
      <c r="AD317" s="68"/>
      <c r="AE317" s="68"/>
      <c r="AF317" s="68"/>
      <c r="AG317" s="68"/>
      <c r="AH317" s="68"/>
      <c r="AI317" s="68"/>
    </row>
    <row r="318" spans="1:35" ht="12.75" customHeight="1" x14ac:dyDescent="0.2">
      <c r="A318" s="68"/>
      <c r="P318" s="68"/>
      <c r="Q318" s="68"/>
      <c r="R318" s="68"/>
      <c r="S318" s="68"/>
      <c r="T318" s="68"/>
      <c r="U318" s="68"/>
      <c r="V318" s="68"/>
      <c r="W318" s="68"/>
      <c r="X318" s="68"/>
      <c r="Y318" s="68"/>
      <c r="Z318" s="68"/>
      <c r="AA318" s="68"/>
      <c r="AB318" s="68"/>
      <c r="AC318" s="68"/>
      <c r="AD318" s="68"/>
      <c r="AE318" s="68"/>
      <c r="AF318" s="68"/>
      <c r="AG318" s="68"/>
      <c r="AH318" s="68"/>
      <c r="AI318" s="68"/>
    </row>
    <row r="319" spans="1:35" ht="12.75" customHeight="1" x14ac:dyDescent="0.2">
      <c r="A319" s="68"/>
      <c r="P319" s="68"/>
      <c r="Q319" s="68"/>
      <c r="R319" s="68"/>
      <c r="S319" s="68"/>
      <c r="T319" s="68"/>
      <c r="U319" s="68"/>
      <c r="V319" s="68"/>
      <c r="W319" s="68"/>
      <c r="X319" s="68"/>
      <c r="Y319" s="68"/>
      <c r="Z319" s="68"/>
      <c r="AA319" s="68"/>
      <c r="AB319" s="68"/>
      <c r="AC319" s="68"/>
      <c r="AD319" s="68"/>
      <c r="AE319" s="68"/>
      <c r="AF319" s="68"/>
      <c r="AG319" s="68"/>
      <c r="AH319" s="68"/>
      <c r="AI319" s="68"/>
    </row>
    <row r="320" spans="1:35" ht="12.75" customHeight="1" x14ac:dyDescent="0.2">
      <c r="A320" s="68"/>
      <c r="P320" s="68"/>
      <c r="Q320" s="68"/>
      <c r="R320" s="68"/>
      <c r="S320" s="68"/>
      <c r="T320" s="68"/>
      <c r="U320" s="68"/>
      <c r="V320" s="68"/>
      <c r="W320" s="68"/>
      <c r="X320" s="68"/>
      <c r="Y320" s="68"/>
      <c r="Z320" s="68"/>
      <c r="AA320" s="68"/>
      <c r="AB320" s="68"/>
      <c r="AC320" s="68"/>
      <c r="AD320" s="68"/>
      <c r="AE320" s="68"/>
      <c r="AF320" s="68"/>
      <c r="AG320" s="68"/>
      <c r="AH320" s="68"/>
      <c r="AI320" s="68"/>
    </row>
    <row r="321" spans="1:35" ht="12.75" customHeight="1" x14ac:dyDescent="0.2">
      <c r="A321" s="68"/>
      <c r="P321" s="68"/>
      <c r="Q321" s="68"/>
      <c r="R321" s="68"/>
      <c r="S321" s="68"/>
      <c r="T321" s="68"/>
      <c r="U321" s="68"/>
      <c r="V321" s="68"/>
      <c r="W321" s="68"/>
      <c r="X321" s="68"/>
      <c r="Y321" s="68"/>
      <c r="Z321" s="68"/>
      <c r="AA321" s="68"/>
      <c r="AB321" s="68"/>
      <c r="AC321" s="68"/>
      <c r="AD321" s="68"/>
      <c r="AE321" s="68"/>
      <c r="AF321" s="68"/>
      <c r="AG321" s="68"/>
      <c r="AH321" s="68"/>
      <c r="AI321" s="68"/>
    </row>
    <row r="322" spans="1:35" ht="12.75" customHeight="1" x14ac:dyDescent="0.2">
      <c r="A322" s="68"/>
      <c r="P322" s="68"/>
      <c r="Q322" s="68"/>
      <c r="R322" s="68"/>
      <c r="S322" s="68"/>
      <c r="T322" s="68"/>
      <c r="U322" s="68"/>
      <c r="V322" s="68"/>
      <c r="W322" s="68"/>
      <c r="X322" s="68"/>
      <c r="Y322" s="68"/>
      <c r="Z322" s="68"/>
      <c r="AA322" s="68"/>
      <c r="AB322" s="68"/>
      <c r="AC322" s="68"/>
      <c r="AD322" s="68"/>
      <c r="AE322" s="68"/>
      <c r="AF322" s="68"/>
      <c r="AG322" s="68"/>
      <c r="AH322" s="68"/>
      <c r="AI322" s="68"/>
    </row>
    <row r="323" spans="1:35" ht="12.75" customHeight="1" x14ac:dyDescent="0.2">
      <c r="A323" s="68"/>
      <c r="P323" s="68"/>
      <c r="Q323" s="68"/>
      <c r="R323" s="68"/>
      <c r="S323" s="68"/>
      <c r="T323" s="68"/>
      <c r="U323" s="68"/>
      <c r="V323" s="68"/>
      <c r="W323" s="68"/>
      <c r="X323" s="68"/>
      <c r="Y323" s="68"/>
      <c r="Z323" s="68"/>
      <c r="AA323" s="68"/>
      <c r="AB323" s="68"/>
      <c r="AC323" s="68"/>
      <c r="AD323" s="68"/>
      <c r="AE323" s="68"/>
      <c r="AF323" s="68"/>
      <c r="AG323" s="68"/>
      <c r="AH323" s="68"/>
      <c r="AI323" s="68"/>
    </row>
    <row r="324" spans="1:35" ht="12.75" customHeight="1" x14ac:dyDescent="0.2">
      <c r="A324" s="68"/>
      <c r="P324" s="68"/>
      <c r="Q324" s="68"/>
      <c r="R324" s="68"/>
      <c r="S324" s="68"/>
      <c r="T324" s="68"/>
      <c r="U324" s="68"/>
      <c r="V324" s="68"/>
      <c r="W324" s="68"/>
      <c r="X324" s="68"/>
      <c r="Y324" s="68"/>
      <c r="Z324" s="68"/>
      <c r="AA324" s="68"/>
      <c r="AB324" s="68"/>
      <c r="AC324" s="68"/>
      <c r="AD324" s="68"/>
      <c r="AE324" s="68"/>
      <c r="AF324" s="68"/>
      <c r="AG324" s="68"/>
      <c r="AH324" s="68"/>
      <c r="AI324" s="68"/>
    </row>
    <row r="325" spans="1:35" ht="12.75" customHeight="1" x14ac:dyDescent="0.2">
      <c r="A325" s="68"/>
      <c r="P325" s="68"/>
      <c r="Q325" s="68"/>
      <c r="R325" s="68"/>
      <c r="S325" s="68"/>
      <c r="T325" s="68"/>
      <c r="U325" s="68"/>
      <c r="V325" s="68"/>
      <c r="W325" s="68"/>
      <c r="X325" s="68"/>
      <c r="Y325" s="68"/>
      <c r="Z325" s="68"/>
      <c r="AA325" s="68"/>
      <c r="AB325" s="68"/>
      <c r="AC325" s="68"/>
      <c r="AD325" s="68"/>
      <c r="AE325" s="68"/>
      <c r="AF325" s="68"/>
      <c r="AG325" s="68"/>
      <c r="AH325" s="68"/>
      <c r="AI325" s="68"/>
    </row>
    <row r="326" spans="1:35" ht="12.75" customHeight="1" x14ac:dyDescent="0.2">
      <c r="A326" s="68"/>
      <c r="P326" s="68"/>
      <c r="Q326" s="68"/>
      <c r="R326" s="68"/>
      <c r="S326" s="68"/>
      <c r="T326" s="68"/>
      <c r="U326" s="68"/>
      <c r="V326" s="68"/>
      <c r="W326" s="68"/>
      <c r="X326" s="68"/>
      <c r="Y326" s="68"/>
      <c r="Z326" s="68"/>
      <c r="AA326" s="68"/>
      <c r="AB326" s="68"/>
      <c r="AC326" s="68"/>
      <c r="AD326" s="68"/>
      <c r="AE326" s="68"/>
      <c r="AF326" s="68"/>
      <c r="AG326" s="68"/>
      <c r="AH326" s="68"/>
      <c r="AI326" s="68"/>
    </row>
    <row r="327" spans="1:35" ht="12.75" customHeight="1" x14ac:dyDescent="0.2">
      <c r="A327" s="68"/>
      <c r="P327" s="68"/>
      <c r="Q327" s="68"/>
      <c r="R327" s="68"/>
      <c r="S327" s="68"/>
      <c r="T327" s="68"/>
      <c r="U327" s="68"/>
      <c r="V327" s="68"/>
      <c r="W327" s="68"/>
      <c r="X327" s="68"/>
      <c r="Y327" s="68"/>
      <c r="Z327" s="68"/>
      <c r="AA327" s="68"/>
      <c r="AB327" s="68"/>
      <c r="AC327" s="68"/>
      <c r="AD327" s="68"/>
      <c r="AE327" s="68"/>
      <c r="AF327" s="68"/>
      <c r="AG327" s="68"/>
      <c r="AH327" s="68"/>
      <c r="AI327" s="68"/>
    </row>
    <row r="328" spans="1:35" ht="12.75" customHeight="1" x14ac:dyDescent="0.2">
      <c r="A328" s="68"/>
      <c r="P328" s="68"/>
      <c r="Q328" s="68"/>
      <c r="R328" s="68"/>
      <c r="S328" s="68"/>
      <c r="T328" s="68"/>
      <c r="U328" s="68"/>
      <c r="V328" s="68"/>
      <c r="W328" s="68"/>
      <c r="X328" s="68"/>
      <c r="Y328" s="68"/>
      <c r="Z328" s="68"/>
      <c r="AA328" s="68"/>
      <c r="AB328" s="68"/>
      <c r="AC328" s="68"/>
      <c r="AD328" s="68"/>
      <c r="AE328" s="68"/>
      <c r="AF328" s="68"/>
      <c r="AG328" s="68"/>
      <c r="AH328" s="68"/>
      <c r="AI328" s="68"/>
    </row>
    <row r="329" spans="1:35" ht="12.75" customHeight="1" x14ac:dyDescent="0.2">
      <c r="A329" s="68"/>
      <c r="P329" s="68"/>
      <c r="Q329" s="68"/>
      <c r="R329" s="68"/>
      <c r="S329" s="68"/>
      <c r="T329" s="68"/>
      <c r="U329" s="68"/>
      <c r="V329" s="68"/>
      <c r="W329" s="68"/>
      <c r="X329" s="68"/>
      <c r="Y329" s="68"/>
      <c r="Z329" s="68"/>
      <c r="AA329" s="68"/>
      <c r="AB329" s="68"/>
      <c r="AC329" s="68"/>
      <c r="AD329" s="68"/>
      <c r="AE329" s="68"/>
      <c r="AF329" s="68"/>
      <c r="AG329" s="68"/>
      <c r="AH329" s="68"/>
      <c r="AI329" s="68"/>
    </row>
    <row r="330" spans="1:35" ht="12.75" customHeight="1" x14ac:dyDescent="0.2">
      <c r="A330" s="68"/>
      <c r="P330" s="68"/>
      <c r="Q330" s="68"/>
      <c r="R330" s="68"/>
      <c r="S330" s="68"/>
      <c r="T330" s="68"/>
      <c r="U330" s="68"/>
      <c r="V330" s="68"/>
      <c r="W330" s="68"/>
      <c r="X330" s="68"/>
      <c r="Y330" s="68"/>
      <c r="Z330" s="68"/>
      <c r="AA330" s="68"/>
      <c r="AB330" s="68"/>
      <c r="AC330" s="68"/>
      <c r="AD330" s="68"/>
      <c r="AE330" s="68"/>
      <c r="AF330" s="68"/>
      <c r="AG330" s="68"/>
      <c r="AH330" s="68"/>
      <c r="AI330" s="68"/>
    </row>
    <row r="331" spans="1:35" ht="12.75" customHeight="1" x14ac:dyDescent="0.2">
      <c r="A331" s="68"/>
      <c r="P331" s="68"/>
      <c r="Q331" s="68"/>
      <c r="R331" s="68"/>
      <c r="S331" s="68"/>
      <c r="T331" s="68"/>
      <c r="U331" s="68"/>
      <c r="V331" s="68"/>
      <c r="W331" s="68"/>
      <c r="X331" s="68"/>
      <c r="Y331" s="68"/>
      <c r="Z331" s="68"/>
      <c r="AA331" s="68"/>
      <c r="AB331" s="68"/>
      <c r="AC331" s="68"/>
      <c r="AD331" s="68"/>
      <c r="AE331" s="68"/>
      <c r="AF331" s="68"/>
      <c r="AG331" s="68"/>
      <c r="AH331" s="68"/>
      <c r="AI331" s="68"/>
    </row>
    <row r="332" spans="1:35" ht="12.75" customHeight="1" x14ac:dyDescent="0.2">
      <c r="A332" s="68"/>
      <c r="P332" s="68"/>
      <c r="Q332" s="68"/>
      <c r="R332" s="68"/>
      <c r="S332" s="68"/>
      <c r="T332" s="68"/>
      <c r="U332" s="68"/>
      <c r="V332" s="68"/>
      <c r="W332" s="68"/>
      <c r="X332" s="68"/>
      <c r="Y332" s="68"/>
      <c r="Z332" s="68"/>
      <c r="AA332" s="68"/>
      <c r="AB332" s="68"/>
      <c r="AC332" s="68"/>
      <c r="AD332" s="68"/>
      <c r="AE332" s="68"/>
      <c r="AF332" s="68"/>
      <c r="AG332" s="68"/>
      <c r="AH332" s="68"/>
      <c r="AI332" s="68"/>
    </row>
    <row r="333" spans="1:35" ht="12.75" customHeight="1" x14ac:dyDescent="0.2">
      <c r="A333" s="68"/>
      <c r="P333" s="68"/>
      <c r="Q333" s="68"/>
      <c r="R333" s="68"/>
      <c r="S333" s="68"/>
      <c r="T333" s="68"/>
      <c r="U333" s="68"/>
      <c r="V333" s="68"/>
      <c r="W333" s="68"/>
      <c r="X333" s="68"/>
      <c r="Y333" s="68"/>
      <c r="Z333" s="68"/>
      <c r="AA333" s="68"/>
      <c r="AB333" s="68"/>
      <c r="AC333" s="68"/>
      <c r="AD333" s="68"/>
      <c r="AE333" s="68"/>
      <c r="AF333" s="68"/>
      <c r="AG333" s="68"/>
      <c r="AH333" s="68"/>
      <c r="AI333" s="68"/>
    </row>
    <row r="334" spans="1:35" ht="12.75" customHeight="1" x14ac:dyDescent="0.2">
      <c r="A334" s="68"/>
      <c r="P334" s="68"/>
      <c r="Q334" s="68"/>
      <c r="R334" s="68"/>
      <c r="S334" s="68"/>
      <c r="T334" s="68"/>
      <c r="U334" s="68"/>
      <c r="V334" s="68"/>
      <c r="W334" s="68"/>
      <c r="X334" s="68"/>
      <c r="Y334" s="68"/>
      <c r="Z334" s="68"/>
      <c r="AA334" s="68"/>
      <c r="AB334" s="68"/>
      <c r="AC334" s="68"/>
      <c r="AD334" s="68"/>
      <c r="AE334" s="68"/>
      <c r="AF334" s="68"/>
      <c r="AG334" s="68"/>
      <c r="AH334" s="68"/>
      <c r="AI334" s="68"/>
    </row>
    <row r="335" spans="1:35" ht="12.75" customHeight="1" x14ac:dyDescent="0.2">
      <c r="A335" s="68"/>
      <c r="P335" s="68"/>
      <c r="Q335" s="68"/>
      <c r="R335" s="68"/>
      <c r="S335" s="68"/>
      <c r="T335" s="68"/>
      <c r="U335" s="68"/>
      <c r="V335" s="68"/>
      <c r="W335" s="68"/>
      <c r="X335" s="68"/>
      <c r="Y335" s="68"/>
      <c r="Z335" s="68"/>
      <c r="AA335" s="68"/>
      <c r="AB335" s="68"/>
      <c r="AC335" s="68"/>
      <c r="AD335" s="68"/>
      <c r="AE335" s="68"/>
      <c r="AF335" s="68"/>
      <c r="AG335" s="68"/>
      <c r="AH335" s="68"/>
      <c r="AI335" s="68"/>
    </row>
    <row r="336" spans="1:35" ht="12.75" customHeight="1" x14ac:dyDescent="0.2">
      <c r="A336" s="68"/>
      <c r="P336" s="68"/>
      <c r="Q336" s="68"/>
      <c r="R336" s="68"/>
      <c r="S336" s="68"/>
      <c r="T336" s="68"/>
      <c r="U336" s="68"/>
      <c r="V336" s="68"/>
      <c r="W336" s="68"/>
      <c r="X336" s="68"/>
      <c r="Y336" s="68"/>
      <c r="Z336" s="68"/>
      <c r="AA336" s="68"/>
      <c r="AB336" s="68"/>
      <c r="AC336" s="68"/>
      <c r="AD336" s="68"/>
      <c r="AE336" s="68"/>
      <c r="AF336" s="68"/>
      <c r="AG336" s="68"/>
      <c r="AH336" s="68"/>
      <c r="AI336" s="68"/>
    </row>
    <row r="337" spans="1:35" ht="12.75" customHeight="1" x14ac:dyDescent="0.2">
      <c r="A337" s="68"/>
      <c r="P337" s="68"/>
      <c r="Q337" s="68"/>
      <c r="R337" s="68"/>
      <c r="S337" s="68"/>
      <c r="T337" s="68"/>
      <c r="U337" s="68"/>
      <c r="V337" s="68"/>
      <c r="W337" s="68"/>
      <c r="X337" s="68"/>
      <c r="Y337" s="68"/>
      <c r="Z337" s="68"/>
      <c r="AA337" s="68"/>
      <c r="AB337" s="68"/>
      <c r="AC337" s="68"/>
      <c r="AD337" s="68"/>
      <c r="AE337" s="68"/>
      <c r="AF337" s="68"/>
      <c r="AG337" s="68"/>
      <c r="AH337" s="68"/>
      <c r="AI337" s="68"/>
    </row>
    <row r="338" spans="1:35" ht="12.75" customHeight="1" x14ac:dyDescent="0.2">
      <c r="A338" s="68"/>
      <c r="P338" s="68"/>
      <c r="Q338" s="68"/>
      <c r="R338" s="68"/>
      <c r="S338" s="68"/>
      <c r="T338" s="68"/>
      <c r="U338" s="68"/>
      <c r="V338" s="68"/>
      <c r="W338" s="68"/>
      <c r="X338" s="68"/>
      <c r="Y338" s="68"/>
      <c r="Z338" s="68"/>
      <c r="AA338" s="68"/>
      <c r="AB338" s="68"/>
      <c r="AC338" s="68"/>
      <c r="AD338" s="68"/>
      <c r="AE338" s="68"/>
      <c r="AF338" s="68"/>
      <c r="AG338" s="68"/>
      <c r="AH338" s="68"/>
      <c r="AI338" s="68"/>
    </row>
    <row r="339" spans="1:35" ht="12.75" customHeight="1" x14ac:dyDescent="0.2">
      <c r="A339" s="68"/>
      <c r="P339" s="68"/>
      <c r="Q339" s="68"/>
      <c r="R339" s="68"/>
      <c r="S339" s="68"/>
      <c r="T339" s="68"/>
      <c r="U339" s="68"/>
      <c r="V339" s="68"/>
      <c r="W339" s="68"/>
      <c r="X339" s="68"/>
      <c r="Y339" s="68"/>
      <c r="Z339" s="68"/>
      <c r="AA339" s="68"/>
      <c r="AB339" s="68"/>
      <c r="AC339" s="68"/>
      <c r="AD339" s="68"/>
      <c r="AE339" s="68"/>
      <c r="AF339" s="68"/>
      <c r="AG339" s="68"/>
      <c r="AH339" s="68"/>
      <c r="AI339" s="68"/>
    </row>
    <row r="340" spans="1:35" ht="12.75" customHeight="1" x14ac:dyDescent="0.2">
      <c r="A340" s="68"/>
      <c r="P340" s="68"/>
      <c r="Q340" s="68"/>
      <c r="R340" s="68"/>
      <c r="S340" s="68"/>
      <c r="T340" s="68"/>
      <c r="U340" s="68"/>
      <c r="V340" s="68"/>
      <c r="W340" s="68"/>
      <c r="X340" s="68"/>
      <c r="Y340" s="68"/>
      <c r="Z340" s="68"/>
      <c r="AA340" s="68"/>
      <c r="AB340" s="68"/>
      <c r="AC340" s="68"/>
      <c r="AD340" s="68"/>
      <c r="AE340" s="68"/>
      <c r="AF340" s="68"/>
      <c r="AG340" s="68"/>
      <c r="AH340" s="68"/>
      <c r="AI340" s="68"/>
    </row>
    <row r="341" spans="1:35" ht="12.75" customHeight="1" x14ac:dyDescent="0.2">
      <c r="A341" s="68"/>
      <c r="P341" s="68"/>
      <c r="Q341" s="68"/>
      <c r="R341" s="68"/>
      <c r="S341" s="68"/>
      <c r="T341" s="68"/>
      <c r="U341" s="68"/>
      <c r="V341" s="68"/>
      <c r="W341" s="68"/>
      <c r="X341" s="68"/>
      <c r="Y341" s="68"/>
      <c r="Z341" s="68"/>
      <c r="AA341" s="68"/>
      <c r="AB341" s="68"/>
      <c r="AC341" s="68"/>
      <c r="AD341" s="68"/>
      <c r="AE341" s="68"/>
      <c r="AF341" s="68"/>
      <c r="AG341" s="68"/>
      <c r="AH341" s="68"/>
      <c r="AI341" s="68"/>
    </row>
    <row r="342" spans="1:35" ht="12.75" customHeight="1" x14ac:dyDescent="0.2">
      <c r="A342" s="68"/>
      <c r="P342" s="68"/>
      <c r="Q342" s="68"/>
      <c r="R342" s="68"/>
      <c r="S342" s="68"/>
      <c r="T342" s="68"/>
      <c r="U342" s="68"/>
      <c r="V342" s="68"/>
      <c r="W342" s="68"/>
      <c r="X342" s="68"/>
      <c r="Y342" s="68"/>
      <c r="Z342" s="68"/>
      <c r="AA342" s="68"/>
      <c r="AB342" s="68"/>
      <c r="AC342" s="68"/>
      <c r="AD342" s="68"/>
      <c r="AE342" s="68"/>
      <c r="AF342" s="68"/>
      <c r="AG342" s="68"/>
      <c r="AH342" s="68"/>
      <c r="AI342" s="68"/>
    </row>
    <row r="343" spans="1:35" ht="12.75" customHeight="1" x14ac:dyDescent="0.2">
      <c r="A343" s="68"/>
      <c r="P343" s="68"/>
      <c r="Q343" s="68"/>
      <c r="R343" s="68"/>
      <c r="S343" s="68"/>
      <c r="T343" s="68"/>
      <c r="U343" s="68"/>
      <c r="V343" s="68"/>
      <c r="W343" s="68"/>
      <c r="X343" s="68"/>
      <c r="Y343" s="68"/>
      <c r="Z343" s="68"/>
      <c r="AA343" s="68"/>
      <c r="AB343" s="68"/>
      <c r="AC343" s="68"/>
      <c r="AD343" s="68"/>
      <c r="AE343" s="68"/>
      <c r="AF343" s="68"/>
      <c r="AG343" s="68"/>
      <c r="AH343" s="68"/>
      <c r="AI343" s="68"/>
    </row>
    <row r="344" spans="1:35" ht="12.75" customHeight="1" x14ac:dyDescent="0.2">
      <c r="A344" s="68"/>
      <c r="P344" s="68"/>
      <c r="Q344" s="68"/>
      <c r="R344" s="68"/>
      <c r="S344" s="68"/>
      <c r="T344" s="68"/>
      <c r="U344" s="68"/>
      <c r="V344" s="68"/>
      <c r="W344" s="68"/>
      <c r="X344" s="68"/>
      <c r="Y344" s="68"/>
      <c r="Z344" s="68"/>
      <c r="AA344" s="68"/>
      <c r="AB344" s="68"/>
      <c r="AC344" s="68"/>
      <c r="AD344" s="68"/>
      <c r="AE344" s="68"/>
      <c r="AF344" s="68"/>
      <c r="AG344" s="68"/>
      <c r="AH344" s="68"/>
      <c r="AI344" s="68"/>
    </row>
    <row r="345" spans="1:35" ht="12.75" customHeight="1" x14ac:dyDescent="0.2">
      <c r="A345" s="68"/>
      <c r="P345" s="68"/>
      <c r="Q345" s="68"/>
      <c r="R345" s="68"/>
      <c r="S345" s="68"/>
      <c r="T345" s="68"/>
      <c r="U345" s="68"/>
      <c r="V345" s="68"/>
      <c r="W345" s="68"/>
      <c r="X345" s="68"/>
      <c r="Y345" s="68"/>
      <c r="Z345" s="68"/>
      <c r="AA345" s="68"/>
      <c r="AB345" s="68"/>
      <c r="AC345" s="68"/>
      <c r="AD345" s="68"/>
      <c r="AE345" s="68"/>
      <c r="AF345" s="68"/>
      <c r="AG345" s="68"/>
      <c r="AH345" s="68"/>
      <c r="AI345" s="68"/>
    </row>
    <row r="346" spans="1:35" ht="12.75" customHeight="1" x14ac:dyDescent="0.2">
      <c r="A346" s="68"/>
      <c r="P346" s="68"/>
      <c r="Q346" s="68"/>
      <c r="R346" s="68"/>
      <c r="S346" s="68"/>
      <c r="T346" s="68"/>
      <c r="U346" s="68"/>
      <c r="V346" s="68"/>
      <c r="W346" s="68"/>
      <c r="X346" s="68"/>
      <c r="Y346" s="68"/>
      <c r="Z346" s="68"/>
      <c r="AA346" s="68"/>
      <c r="AB346" s="68"/>
      <c r="AC346" s="68"/>
      <c r="AD346" s="68"/>
      <c r="AE346" s="68"/>
      <c r="AF346" s="68"/>
      <c r="AG346" s="68"/>
      <c r="AH346" s="68"/>
      <c r="AI346" s="68"/>
    </row>
    <row r="347" spans="1:35" ht="12.75" customHeight="1" x14ac:dyDescent="0.2">
      <c r="A347" s="68"/>
      <c r="P347" s="68"/>
      <c r="Q347" s="68"/>
      <c r="R347" s="68"/>
      <c r="S347" s="68"/>
      <c r="T347" s="68"/>
      <c r="U347" s="68"/>
      <c r="V347" s="68"/>
      <c r="W347" s="68"/>
      <c r="X347" s="68"/>
      <c r="Y347" s="68"/>
      <c r="Z347" s="68"/>
      <c r="AA347" s="68"/>
      <c r="AB347" s="68"/>
      <c r="AC347" s="68"/>
      <c r="AD347" s="68"/>
      <c r="AE347" s="68"/>
      <c r="AF347" s="68"/>
      <c r="AG347" s="68"/>
      <c r="AH347" s="68"/>
      <c r="AI347" s="68"/>
    </row>
    <row r="348" spans="1:35" ht="12.75" customHeight="1" x14ac:dyDescent="0.2">
      <c r="A348" s="68"/>
      <c r="P348" s="68"/>
      <c r="Q348" s="68"/>
      <c r="R348" s="68"/>
      <c r="S348" s="68"/>
      <c r="T348" s="68"/>
      <c r="U348" s="68"/>
      <c r="V348" s="68"/>
      <c r="W348" s="68"/>
      <c r="X348" s="68"/>
      <c r="Y348" s="68"/>
      <c r="Z348" s="68"/>
      <c r="AA348" s="68"/>
      <c r="AB348" s="68"/>
      <c r="AC348" s="68"/>
      <c r="AD348" s="68"/>
      <c r="AE348" s="68"/>
      <c r="AF348" s="68"/>
      <c r="AG348" s="68"/>
      <c r="AH348" s="68"/>
      <c r="AI348" s="68"/>
    </row>
    <row r="349" spans="1:35" ht="12.75" customHeight="1" x14ac:dyDescent="0.2">
      <c r="A349" s="68"/>
      <c r="P349" s="68"/>
      <c r="Q349" s="68"/>
      <c r="R349" s="68"/>
      <c r="S349" s="68"/>
      <c r="T349" s="68"/>
      <c r="U349" s="68"/>
      <c r="V349" s="68"/>
      <c r="W349" s="68"/>
      <c r="X349" s="68"/>
      <c r="Y349" s="68"/>
      <c r="Z349" s="68"/>
      <c r="AA349" s="68"/>
      <c r="AB349" s="68"/>
      <c r="AC349" s="68"/>
      <c r="AD349" s="68"/>
      <c r="AE349" s="68"/>
      <c r="AF349" s="68"/>
      <c r="AG349" s="68"/>
      <c r="AH349" s="68"/>
      <c r="AI349" s="68"/>
    </row>
    <row r="350" spans="1:35" ht="12.75" customHeight="1" x14ac:dyDescent="0.2">
      <c r="A350" s="68"/>
      <c r="P350" s="68"/>
      <c r="Q350" s="68"/>
      <c r="R350" s="68"/>
      <c r="S350" s="68"/>
      <c r="T350" s="68"/>
      <c r="U350" s="68"/>
      <c r="V350" s="68"/>
      <c r="W350" s="68"/>
      <c r="X350" s="68"/>
      <c r="Y350" s="68"/>
      <c r="Z350" s="68"/>
      <c r="AA350" s="68"/>
      <c r="AB350" s="68"/>
      <c r="AC350" s="68"/>
      <c r="AD350" s="68"/>
      <c r="AE350" s="68"/>
      <c r="AF350" s="68"/>
      <c r="AG350" s="68"/>
      <c r="AH350" s="68"/>
      <c r="AI350" s="68"/>
    </row>
    <row r="351" spans="1:35" ht="12.75" customHeight="1" x14ac:dyDescent="0.2">
      <c r="A351" s="68"/>
      <c r="P351" s="68"/>
      <c r="Q351" s="68"/>
      <c r="R351" s="68"/>
      <c r="S351" s="68"/>
      <c r="T351" s="68"/>
      <c r="U351" s="68"/>
      <c r="V351" s="68"/>
      <c r="W351" s="68"/>
      <c r="X351" s="68"/>
      <c r="Y351" s="68"/>
      <c r="Z351" s="68"/>
      <c r="AA351" s="68"/>
      <c r="AB351" s="68"/>
      <c r="AC351" s="68"/>
      <c r="AD351" s="68"/>
      <c r="AE351" s="68"/>
      <c r="AF351" s="68"/>
      <c r="AG351" s="68"/>
      <c r="AH351" s="68"/>
      <c r="AI351" s="68"/>
    </row>
    <row r="352" spans="1:35" ht="12.75" customHeight="1" x14ac:dyDescent="0.2">
      <c r="A352" s="68"/>
      <c r="P352" s="68"/>
      <c r="Q352" s="68"/>
      <c r="R352" s="68"/>
      <c r="S352" s="68"/>
      <c r="T352" s="68"/>
      <c r="U352" s="68"/>
      <c r="V352" s="68"/>
      <c r="W352" s="68"/>
      <c r="X352" s="68"/>
      <c r="Y352" s="68"/>
      <c r="Z352" s="68"/>
      <c r="AA352" s="68"/>
      <c r="AB352" s="68"/>
      <c r="AC352" s="68"/>
      <c r="AD352" s="68"/>
      <c r="AE352" s="68"/>
      <c r="AF352" s="68"/>
      <c r="AG352" s="68"/>
      <c r="AH352" s="68"/>
      <c r="AI352" s="68"/>
    </row>
    <row r="353" spans="1:35" ht="12.75" customHeight="1" x14ac:dyDescent="0.2">
      <c r="A353" s="68"/>
      <c r="P353" s="68"/>
      <c r="Q353" s="68"/>
      <c r="R353" s="68"/>
      <c r="S353" s="68"/>
      <c r="T353" s="68"/>
      <c r="U353" s="68"/>
      <c r="V353" s="68"/>
      <c r="W353" s="68"/>
      <c r="X353" s="68"/>
      <c r="Y353" s="68"/>
      <c r="Z353" s="68"/>
      <c r="AA353" s="68"/>
      <c r="AB353" s="68"/>
      <c r="AC353" s="68"/>
      <c r="AD353" s="68"/>
      <c r="AE353" s="68"/>
      <c r="AF353" s="68"/>
      <c r="AG353" s="68"/>
      <c r="AH353" s="68"/>
      <c r="AI353" s="68"/>
    </row>
    <row r="354" spans="1:35" ht="12.75" customHeight="1" x14ac:dyDescent="0.2">
      <c r="A354" s="68"/>
      <c r="P354" s="68"/>
      <c r="Q354" s="68"/>
      <c r="R354" s="68"/>
      <c r="S354" s="68"/>
      <c r="T354" s="68"/>
      <c r="U354" s="68"/>
      <c r="V354" s="68"/>
      <c r="W354" s="68"/>
      <c r="X354" s="68"/>
      <c r="Y354" s="68"/>
      <c r="Z354" s="68"/>
      <c r="AA354" s="68"/>
      <c r="AB354" s="68"/>
      <c r="AC354" s="68"/>
      <c r="AD354" s="68"/>
      <c r="AE354" s="68"/>
      <c r="AF354" s="68"/>
      <c r="AG354" s="68"/>
      <c r="AH354" s="68"/>
      <c r="AI354" s="68"/>
    </row>
    <row r="355" spans="1:35" ht="12.75" customHeight="1" x14ac:dyDescent="0.2">
      <c r="A355" s="68"/>
      <c r="P355" s="68"/>
      <c r="Q355" s="68"/>
      <c r="R355" s="68"/>
      <c r="S355" s="68"/>
      <c r="T355" s="68"/>
      <c r="U355" s="68"/>
      <c r="V355" s="68"/>
      <c r="W355" s="68"/>
      <c r="X355" s="68"/>
      <c r="Y355" s="68"/>
      <c r="Z355" s="68"/>
      <c r="AA355" s="68"/>
      <c r="AB355" s="68"/>
      <c r="AC355" s="68"/>
      <c r="AD355" s="68"/>
      <c r="AE355" s="68"/>
      <c r="AF355" s="68"/>
      <c r="AG355" s="68"/>
      <c r="AH355" s="68"/>
      <c r="AI355" s="68"/>
    </row>
    <row r="356" spans="1:35" ht="12.75" customHeight="1" x14ac:dyDescent="0.2">
      <c r="A356" s="68"/>
      <c r="P356" s="68"/>
      <c r="Q356" s="68"/>
      <c r="R356" s="68"/>
      <c r="S356" s="68"/>
      <c r="T356" s="68"/>
      <c r="U356" s="68"/>
      <c r="V356" s="68"/>
      <c r="W356" s="68"/>
      <c r="X356" s="68"/>
      <c r="Y356" s="68"/>
      <c r="Z356" s="68"/>
      <c r="AA356" s="68"/>
      <c r="AB356" s="68"/>
      <c r="AC356" s="68"/>
      <c r="AD356" s="68"/>
      <c r="AE356" s="68"/>
      <c r="AF356" s="68"/>
      <c r="AG356" s="68"/>
      <c r="AH356" s="68"/>
      <c r="AI356" s="68"/>
    </row>
    <row r="357" spans="1:35" ht="12.75" customHeight="1" x14ac:dyDescent="0.2">
      <c r="A357" s="68"/>
      <c r="P357" s="68"/>
      <c r="Q357" s="68"/>
      <c r="R357" s="68"/>
      <c r="S357" s="68"/>
      <c r="T357" s="68"/>
      <c r="U357" s="68"/>
      <c r="V357" s="68"/>
      <c r="W357" s="68"/>
      <c r="X357" s="68"/>
      <c r="Y357" s="68"/>
      <c r="Z357" s="68"/>
      <c r="AA357" s="68"/>
      <c r="AB357" s="68"/>
      <c r="AC357" s="68"/>
      <c r="AD357" s="68"/>
      <c r="AE357" s="68"/>
      <c r="AF357" s="68"/>
      <c r="AG357" s="68"/>
      <c r="AH357" s="68"/>
      <c r="AI357" s="68"/>
    </row>
    <row r="358" spans="1:35" ht="12.75" customHeight="1" x14ac:dyDescent="0.2">
      <c r="A358" s="68"/>
      <c r="P358" s="68"/>
      <c r="Q358" s="68"/>
      <c r="R358" s="68"/>
      <c r="S358" s="68"/>
      <c r="T358" s="68"/>
      <c r="U358" s="68"/>
      <c r="V358" s="68"/>
      <c r="W358" s="68"/>
      <c r="X358" s="68"/>
      <c r="Y358" s="68"/>
      <c r="Z358" s="68"/>
      <c r="AA358" s="68"/>
      <c r="AB358" s="68"/>
      <c r="AC358" s="68"/>
      <c r="AD358" s="68"/>
      <c r="AE358" s="68"/>
      <c r="AF358" s="68"/>
      <c r="AG358" s="68"/>
      <c r="AH358" s="68"/>
      <c r="AI358" s="68"/>
    </row>
    <row r="359" spans="1:35" ht="12.75" customHeight="1" x14ac:dyDescent="0.2">
      <c r="A359" s="68"/>
      <c r="P359" s="68"/>
      <c r="Q359" s="68"/>
      <c r="R359" s="68"/>
      <c r="S359" s="68"/>
      <c r="T359" s="68"/>
      <c r="U359" s="68"/>
      <c r="V359" s="68"/>
      <c r="W359" s="68"/>
      <c r="X359" s="68"/>
      <c r="Y359" s="68"/>
      <c r="Z359" s="68"/>
      <c r="AA359" s="68"/>
      <c r="AB359" s="68"/>
      <c r="AC359" s="68"/>
      <c r="AD359" s="68"/>
      <c r="AE359" s="68"/>
      <c r="AF359" s="68"/>
      <c r="AG359" s="68"/>
      <c r="AH359" s="68"/>
      <c r="AI359" s="68"/>
    </row>
    <row r="360" spans="1:35" ht="12.75" customHeight="1" x14ac:dyDescent="0.2">
      <c r="A360" s="68"/>
      <c r="P360" s="68"/>
      <c r="Q360" s="68"/>
      <c r="R360" s="68"/>
      <c r="S360" s="68"/>
      <c r="T360" s="68"/>
      <c r="U360" s="68"/>
      <c r="V360" s="68"/>
      <c r="W360" s="68"/>
      <c r="X360" s="68"/>
      <c r="Y360" s="68"/>
      <c r="Z360" s="68"/>
      <c r="AA360" s="68"/>
      <c r="AB360" s="68"/>
      <c r="AC360" s="68"/>
      <c r="AD360" s="68"/>
      <c r="AE360" s="68"/>
      <c r="AF360" s="68"/>
      <c r="AG360" s="68"/>
      <c r="AH360" s="68"/>
      <c r="AI360" s="68"/>
    </row>
    <row r="361" spans="1:35" ht="12.75" customHeight="1" x14ac:dyDescent="0.2">
      <c r="A361" s="68"/>
      <c r="P361" s="68"/>
      <c r="Q361" s="68"/>
      <c r="R361" s="68"/>
      <c r="S361" s="68"/>
      <c r="T361" s="68"/>
      <c r="U361" s="68"/>
      <c r="V361" s="68"/>
      <c r="W361" s="68"/>
      <c r="X361" s="68"/>
      <c r="Y361" s="68"/>
      <c r="Z361" s="68"/>
      <c r="AA361" s="68"/>
      <c r="AB361" s="68"/>
      <c r="AC361" s="68"/>
      <c r="AD361" s="68"/>
      <c r="AE361" s="68"/>
      <c r="AF361" s="68"/>
      <c r="AG361" s="68"/>
      <c r="AH361" s="68"/>
      <c r="AI361" s="68"/>
    </row>
    <row r="362" spans="1:35" ht="12.75" customHeight="1" x14ac:dyDescent="0.2">
      <c r="A362" s="68"/>
      <c r="P362" s="68"/>
      <c r="Q362" s="68"/>
      <c r="R362" s="68"/>
      <c r="S362" s="68"/>
      <c r="T362" s="68"/>
      <c r="U362" s="68"/>
      <c r="V362" s="68"/>
      <c r="W362" s="68"/>
      <c r="X362" s="68"/>
      <c r="Y362" s="68"/>
      <c r="Z362" s="68"/>
      <c r="AA362" s="68"/>
      <c r="AB362" s="68"/>
      <c r="AC362" s="68"/>
      <c r="AD362" s="68"/>
      <c r="AE362" s="68"/>
      <c r="AF362" s="68"/>
      <c r="AG362" s="68"/>
      <c r="AH362" s="68"/>
      <c r="AI362" s="68"/>
    </row>
    <row r="363" spans="1:35" ht="12.75" customHeight="1" x14ac:dyDescent="0.2">
      <c r="A363" s="68"/>
      <c r="P363" s="68"/>
      <c r="Q363" s="68"/>
      <c r="R363" s="68"/>
      <c r="S363" s="68"/>
      <c r="T363" s="68"/>
      <c r="U363" s="68"/>
      <c r="V363" s="68"/>
      <c r="W363" s="68"/>
      <c r="X363" s="68"/>
      <c r="Y363" s="68"/>
      <c r="Z363" s="68"/>
      <c r="AA363" s="68"/>
      <c r="AB363" s="68"/>
      <c r="AC363" s="68"/>
      <c r="AD363" s="68"/>
      <c r="AE363" s="68"/>
      <c r="AF363" s="68"/>
      <c r="AG363" s="68"/>
      <c r="AH363" s="68"/>
      <c r="AI363" s="68"/>
    </row>
    <row r="364" spans="1:35" ht="12.75" customHeight="1" x14ac:dyDescent="0.2">
      <c r="A364" s="68"/>
      <c r="P364" s="68"/>
      <c r="Q364" s="68"/>
      <c r="R364" s="68"/>
      <c r="S364" s="68"/>
      <c r="T364" s="68"/>
      <c r="U364" s="68"/>
      <c r="V364" s="68"/>
      <c r="W364" s="68"/>
      <c r="X364" s="68"/>
      <c r="Y364" s="68"/>
      <c r="Z364" s="68"/>
      <c r="AA364" s="68"/>
      <c r="AB364" s="68"/>
      <c r="AC364" s="68"/>
      <c r="AD364" s="68"/>
      <c r="AE364" s="68"/>
      <c r="AF364" s="68"/>
      <c r="AG364" s="68"/>
      <c r="AH364" s="68"/>
      <c r="AI364" s="68"/>
    </row>
    <row r="365" spans="1:35" ht="12.75" customHeight="1" x14ac:dyDescent="0.2">
      <c r="A365" s="68"/>
      <c r="P365" s="68"/>
      <c r="Q365" s="68"/>
      <c r="R365" s="68"/>
      <c r="S365" s="68"/>
      <c r="T365" s="68"/>
      <c r="U365" s="68"/>
      <c r="V365" s="68"/>
      <c r="W365" s="68"/>
      <c r="X365" s="68"/>
      <c r="Y365" s="68"/>
      <c r="Z365" s="68"/>
      <c r="AA365" s="68"/>
      <c r="AB365" s="68"/>
      <c r="AC365" s="68"/>
      <c r="AD365" s="68"/>
      <c r="AE365" s="68"/>
      <c r="AF365" s="68"/>
      <c r="AG365" s="68"/>
      <c r="AH365" s="68"/>
      <c r="AI365" s="68"/>
    </row>
    <row r="366" spans="1:35" ht="12.75" customHeight="1" x14ac:dyDescent="0.2">
      <c r="A366" s="68"/>
      <c r="P366" s="68"/>
      <c r="Q366" s="68"/>
      <c r="R366" s="68"/>
      <c r="S366" s="68"/>
      <c r="T366" s="68"/>
      <c r="U366" s="68"/>
      <c r="V366" s="68"/>
      <c r="W366" s="68"/>
      <c r="X366" s="68"/>
      <c r="Y366" s="68"/>
      <c r="Z366" s="68"/>
      <c r="AA366" s="68"/>
      <c r="AB366" s="68"/>
      <c r="AC366" s="68"/>
      <c r="AD366" s="68"/>
      <c r="AE366" s="68"/>
      <c r="AF366" s="68"/>
      <c r="AG366" s="68"/>
      <c r="AH366" s="68"/>
      <c r="AI366" s="68"/>
    </row>
    <row r="367" spans="1:35" ht="12.75" customHeight="1" x14ac:dyDescent="0.2">
      <c r="A367" s="68"/>
      <c r="P367" s="68"/>
      <c r="Q367" s="68"/>
      <c r="R367" s="68"/>
      <c r="S367" s="68"/>
      <c r="T367" s="68"/>
      <c r="U367" s="68"/>
      <c r="V367" s="68"/>
      <c r="W367" s="68"/>
      <c r="X367" s="68"/>
      <c r="Y367" s="68"/>
      <c r="Z367" s="68"/>
      <c r="AA367" s="68"/>
      <c r="AB367" s="68"/>
      <c r="AC367" s="68"/>
      <c r="AD367" s="68"/>
      <c r="AE367" s="68"/>
      <c r="AF367" s="68"/>
      <c r="AG367" s="68"/>
      <c r="AH367" s="68"/>
      <c r="AI367" s="68"/>
    </row>
    <row r="368" spans="1:35" ht="12.75" customHeight="1" x14ac:dyDescent="0.2">
      <c r="A368" s="68"/>
      <c r="P368" s="68"/>
      <c r="Q368" s="68"/>
      <c r="R368" s="68"/>
      <c r="S368" s="68"/>
      <c r="T368" s="68"/>
      <c r="U368" s="68"/>
      <c r="V368" s="68"/>
      <c r="W368" s="68"/>
      <c r="X368" s="68"/>
      <c r="Y368" s="68"/>
      <c r="Z368" s="68"/>
      <c r="AA368" s="68"/>
      <c r="AB368" s="68"/>
      <c r="AC368" s="68"/>
      <c r="AD368" s="68"/>
      <c r="AE368" s="68"/>
      <c r="AF368" s="68"/>
      <c r="AG368" s="68"/>
      <c r="AH368" s="68"/>
      <c r="AI368" s="68"/>
    </row>
    <row r="369" spans="1:35" ht="12.75" customHeight="1" x14ac:dyDescent="0.2">
      <c r="A369" s="68"/>
      <c r="P369" s="68"/>
      <c r="Q369" s="68"/>
      <c r="R369" s="68"/>
      <c r="S369" s="68"/>
      <c r="T369" s="68"/>
      <c r="U369" s="68"/>
      <c r="V369" s="68"/>
      <c r="W369" s="68"/>
      <c r="X369" s="68"/>
      <c r="Y369" s="68"/>
      <c r="Z369" s="68"/>
      <c r="AA369" s="68"/>
      <c r="AB369" s="68"/>
      <c r="AC369" s="68"/>
      <c r="AD369" s="68"/>
      <c r="AE369" s="68"/>
      <c r="AF369" s="68"/>
      <c r="AG369" s="68"/>
      <c r="AH369" s="68"/>
      <c r="AI369" s="68"/>
    </row>
    <row r="370" spans="1:35" ht="12.75" customHeight="1" x14ac:dyDescent="0.2">
      <c r="A370" s="68"/>
      <c r="P370" s="68"/>
      <c r="Q370" s="68"/>
      <c r="R370" s="68"/>
      <c r="S370" s="68"/>
      <c r="T370" s="68"/>
      <c r="U370" s="68"/>
      <c r="V370" s="68"/>
      <c r="W370" s="68"/>
      <c r="X370" s="68"/>
      <c r="Y370" s="68"/>
      <c r="Z370" s="68"/>
      <c r="AA370" s="68"/>
      <c r="AB370" s="68"/>
      <c r="AC370" s="68"/>
      <c r="AD370" s="68"/>
      <c r="AE370" s="68"/>
      <c r="AF370" s="68"/>
      <c r="AG370" s="68"/>
      <c r="AH370" s="68"/>
      <c r="AI370" s="68"/>
    </row>
    <row r="371" spans="1:35" ht="12.75" customHeight="1" x14ac:dyDescent="0.2">
      <c r="A371" s="68"/>
      <c r="P371" s="68"/>
      <c r="Q371" s="68"/>
      <c r="R371" s="68"/>
      <c r="S371" s="68"/>
      <c r="T371" s="68"/>
      <c r="U371" s="68"/>
      <c r="V371" s="68"/>
      <c r="W371" s="68"/>
      <c r="X371" s="68"/>
      <c r="Y371" s="68"/>
      <c r="Z371" s="68"/>
      <c r="AA371" s="68"/>
      <c r="AB371" s="68"/>
      <c r="AC371" s="68"/>
      <c r="AD371" s="68"/>
      <c r="AE371" s="68"/>
      <c r="AF371" s="68"/>
      <c r="AG371" s="68"/>
      <c r="AH371" s="68"/>
      <c r="AI371" s="68"/>
    </row>
    <row r="372" spans="1:35" ht="12.75" customHeight="1" x14ac:dyDescent="0.2">
      <c r="A372" s="68"/>
      <c r="P372" s="68"/>
      <c r="Q372" s="68"/>
      <c r="R372" s="68"/>
      <c r="S372" s="68"/>
      <c r="T372" s="68"/>
      <c r="U372" s="68"/>
      <c r="V372" s="68"/>
      <c r="W372" s="68"/>
      <c r="X372" s="68"/>
      <c r="Y372" s="68"/>
      <c r="Z372" s="68"/>
      <c r="AA372" s="68"/>
      <c r="AB372" s="68"/>
      <c r="AC372" s="68"/>
      <c r="AD372" s="68"/>
      <c r="AE372" s="68"/>
      <c r="AF372" s="68"/>
      <c r="AG372" s="68"/>
      <c r="AH372" s="68"/>
      <c r="AI372" s="68"/>
    </row>
    <row r="373" spans="1:35" ht="12.75" customHeight="1" x14ac:dyDescent="0.2">
      <c r="A373" s="68"/>
      <c r="P373" s="68"/>
      <c r="Q373" s="68"/>
      <c r="R373" s="68"/>
      <c r="S373" s="68"/>
      <c r="T373" s="68"/>
      <c r="U373" s="68"/>
      <c r="V373" s="68"/>
      <c r="W373" s="68"/>
      <c r="X373" s="68"/>
      <c r="Y373" s="68"/>
      <c r="Z373" s="68"/>
      <c r="AA373" s="68"/>
      <c r="AB373" s="68"/>
      <c r="AC373" s="68"/>
      <c r="AD373" s="68"/>
      <c r="AE373" s="68"/>
      <c r="AF373" s="68"/>
      <c r="AG373" s="68"/>
      <c r="AH373" s="68"/>
      <c r="AI373" s="68"/>
    </row>
    <row r="374" spans="1:35" ht="12.75" customHeight="1" x14ac:dyDescent="0.2">
      <c r="A374" s="68"/>
      <c r="P374" s="68"/>
      <c r="Q374" s="68"/>
      <c r="R374" s="68"/>
      <c r="S374" s="68"/>
      <c r="T374" s="68"/>
      <c r="U374" s="68"/>
      <c r="V374" s="68"/>
      <c r="W374" s="68"/>
      <c r="X374" s="68"/>
      <c r="Y374" s="68"/>
      <c r="Z374" s="68"/>
      <c r="AA374" s="68"/>
      <c r="AB374" s="68"/>
      <c r="AC374" s="68"/>
      <c r="AD374" s="68"/>
      <c r="AE374" s="68"/>
      <c r="AF374" s="68"/>
      <c r="AG374" s="68"/>
      <c r="AH374" s="68"/>
      <c r="AI374" s="68"/>
    </row>
    <row r="375" spans="1:35" ht="12.75" customHeight="1" x14ac:dyDescent="0.2">
      <c r="A375" s="68"/>
      <c r="P375" s="68"/>
      <c r="Q375" s="68"/>
      <c r="R375" s="68"/>
      <c r="S375" s="68"/>
      <c r="T375" s="68"/>
      <c r="U375" s="68"/>
      <c r="V375" s="68"/>
      <c r="W375" s="68"/>
      <c r="X375" s="68"/>
      <c r="Y375" s="68"/>
      <c r="Z375" s="68"/>
      <c r="AA375" s="68"/>
      <c r="AB375" s="68"/>
      <c r="AC375" s="68"/>
      <c r="AD375" s="68"/>
      <c r="AE375" s="68"/>
      <c r="AF375" s="68"/>
      <c r="AG375" s="68"/>
      <c r="AH375" s="68"/>
      <c r="AI375" s="68"/>
    </row>
    <row r="376" spans="1:35" ht="12.75" customHeight="1" x14ac:dyDescent="0.2">
      <c r="A376" s="68"/>
      <c r="P376" s="68"/>
      <c r="Q376" s="68"/>
      <c r="R376" s="68"/>
      <c r="S376" s="68"/>
      <c r="T376" s="68"/>
      <c r="U376" s="68"/>
      <c r="V376" s="68"/>
      <c r="W376" s="68"/>
      <c r="X376" s="68"/>
      <c r="Y376" s="68"/>
      <c r="Z376" s="68"/>
      <c r="AA376" s="68"/>
      <c r="AB376" s="68"/>
      <c r="AC376" s="68"/>
      <c r="AD376" s="68"/>
      <c r="AE376" s="68"/>
      <c r="AF376" s="68"/>
      <c r="AG376" s="68"/>
      <c r="AH376" s="68"/>
      <c r="AI376" s="68"/>
    </row>
    <row r="377" spans="1:35" ht="12.75" customHeight="1" x14ac:dyDescent="0.2">
      <c r="A377" s="68"/>
      <c r="P377" s="68"/>
      <c r="Q377" s="68"/>
      <c r="R377" s="68"/>
      <c r="S377" s="68"/>
      <c r="T377" s="68"/>
      <c r="U377" s="68"/>
      <c r="V377" s="68"/>
      <c r="W377" s="68"/>
      <c r="X377" s="68"/>
      <c r="Y377" s="68"/>
      <c r="Z377" s="68"/>
      <c r="AA377" s="68"/>
      <c r="AB377" s="68"/>
      <c r="AC377" s="68"/>
      <c r="AD377" s="68"/>
      <c r="AE377" s="68"/>
      <c r="AF377" s="68"/>
      <c r="AG377" s="68"/>
      <c r="AH377" s="68"/>
      <c r="AI377" s="68"/>
    </row>
    <row r="378" spans="1:35" ht="12.75" customHeight="1" x14ac:dyDescent="0.2">
      <c r="A378" s="68"/>
      <c r="P378" s="68"/>
      <c r="Q378" s="68"/>
      <c r="R378" s="68"/>
      <c r="S378" s="68"/>
      <c r="T378" s="68"/>
      <c r="U378" s="68"/>
      <c r="V378" s="68"/>
      <c r="W378" s="68"/>
      <c r="X378" s="68"/>
      <c r="Y378" s="68"/>
      <c r="Z378" s="68"/>
      <c r="AA378" s="68"/>
      <c r="AB378" s="68"/>
      <c r="AC378" s="68"/>
      <c r="AD378" s="68"/>
      <c r="AE378" s="68"/>
      <c r="AF378" s="68"/>
      <c r="AG378" s="68"/>
      <c r="AH378" s="68"/>
      <c r="AI378" s="68"/>
    </row>
    <row r="379" spans="1:35" ht="12.75" customHeight="1" x14ac:dyDescent="0.2">
      <c r="A379" s="68"/>
      <c r="P379" s="68"/>
      <c r="Q379" s="68"/>
      <c r="R379" s="68"/>
      <c r="S379" s="68"/>
      <c r="T379" s="68"/>
      <c r="U379" s="68"/>
      <c r="V379" s="68"/>
      <c r="W379" s="68"/>
      <c r="X379" s="68"/>
      <c r="Y379" s="68"/>
      <c r="Z379" s="68"/>
      <c r="AA379" s="68"/>
      <c r="AB379" s="68"/>
      <c r="AC379" s="68"/>
      <c r="AD379" s="68"/>
      <c r="AE379" s="68"/>
      <c r="AF379" s="68"/>
      <c r="AG379" s="68"/>
      <c r="AH379" s="68"/>
      <c r="AI379" s="68"/>
    </row>
    <row r="380" spans="1:35" ht="12.75" customHeight="1" x14ac:dyDescent="0.2">
      <c r="A380" s="68"/>
      <c r="P380" s="68"/>
      <c r="Q380" s="68"/>
      <c r="R380" s="68"/>
      <c r="S380" s="68"/>
      <c r="T380" s="68"/>
      <c r="U380" s="68"/>
      <c r="V380" s="68"/>
      <c r="W380" s="68"/>
      <c r="X380" s="68"/>
      <c r="Y380" s="68"/>
      <c r="Z380" s="68"/>
      <c r="AA380" s="68"/>
      <c r="AB380" s="68"/>
      <c r="AC380" s="68"/>
      <c r="AD380" s="68"/>
      <c r="AE380" s="68"/>
      <c r="AF380" s="68"/>
      <c r="AG380" s="68"/>
      <c r="AH380" s="68"/>
      <c r="AI380" s="68"/>
    </row>
    <row r="381" spans="1:35" ht="12.75" customHeight="1" x14ac:dyDescent="0.2">
      <c r="A381" s="68"/>
      <c r="P381" s="68"/>
      <c r="Q381" s="68"/>
      <c r="R381" s="68"/>
      <c r="S381" s="68"/>
      <c r="T381" s="68"/>
      <c r="U381" s="68"/>
      <c r="V381" s="68"/>
      <c r="W381" s="68"/>
      <c r="X381" s="68"/>
      <c r="Y381" s="68"/>
      <c r="Z381" s="68"/>
      <c r="AA381" s="68"/>
      <c r="AB381" s="68"/>
      <c r="AC381" s="68"/>
      <c r="AD381" s="68"/>
      <c r="AE381" s="68"/>
      <c r="AF381" s="68"/>
      <c r="AG381" s="68"/>
      <c r="AH381" s="68"/>
      <c r="AI381" s="68"/>
    </row>
    <row r="382" spans="1:35" ht="12.75" customHeight="1" x14ac:dyDescent="0.2">
      <c r="A382" s="68"/>
      <c r="P382" s="68"/>
      <c r="Q382" s="68"/>
      <c r="R382" s="68"/>
      <c r="S382" s="68"/>
      <c r="T382" s="68"/>
      <c r="U382" s="68"/>
      <c r="V382" s="68"/>
      <c r="W382" s="68"/>
      <c r="X382" s="68"/>
      <c r="Y382" s="68"/>
      <c r="Z382" s="68"/>
      <c r="AA382" s="68"/>
      <c r="AB382" s="68"/>
      <c r="AC382" s="68"/>
      <c r="AD382" s="68"/>
      <c r="AE382" s="68"/>
      <c r="AF382" s="68"/>
      <c r="AG382" s="68"/>
      <c r="AH382" s="68"/>
      <c r="AI382" s="68"/>
    </row>
    <row r="383" spans="1:35" ht="12.75" customHeight="1" x14ac:dyDescent="0.2">
      <c r="A383" s="68"/>
      <c r="P383" s="68"/>
      <c r="Q383" s="68"/>
      <c r="R383" s="68"/>
      <c r="S383" s="68"/>
      <c r="T383" s="68"/>
      <c r="U383" s="68"/>
      <c r="V383" s="68"/>
      <c r="W383" s="68"/>
      <c r="X383" s="68"/>
      <c r="Y383" s="68"/>
      <c r="Z383" s="68"/>
      <c r="AA383" s="68"/>
      <c r="AB383" s="68"/>
      <c r="AC383" s="68"/>
      <c r="AD383" s="68"/>
      <c r="AE383" s="68"/>
      <c r="AF383" s="68"/>
      <c r="AG383" s="68"/>
      <c r="AH383" s="68"/>
      <c r="AI383" s="68"/>
    </row>
    <row r="384" spans="1:35" ht="12.75" customHeight="1" x14ac:dyDescent="0.2">
      <c r="A384" s="68"/>
      <c r="P384" s="68"/>
      <c r="Q384" s="68"/>
      <c r="R384" s="68"/>
      <c r="S384" s="68"/>
      <c r="T384" s="68"/>
      <c r="U384" s="68"/>
      <c r="V384" s="68"/>
      <c r="W384" s="68"/>
      <c r="X384" s="68"/>
      <c r="Y384" s="68"/>
      <c r="Z384" s="68"/>
      <c r="AA384" s="68"/>
      <c r="AB384" s="68"/>
      <c r="AC384" s="68"/>
      <c r="AD384" s="68"/>
      <c r="AE384" s="68"/>
      <c r="AF384" s="68"/>
      <c r="AG384" s="68"/>
      <c r="AH384" s="68"/>
      <c r="AI384" s="68"/>
    </row>
    <row r="385" spans="1:35" ht="12.75" customHeight="1" x14ac:dyDescent="0.2">
      <c r="A385" s="68"/>
      <c r="P385" s="68"/>
      <c r="Q385" s="68"/>
      <c r="R385" s="68"/>
      <c r="S385" s="68"/>
      <c r="T385" s="68"/>
      <c r="U385" s="68"/>
      <c r="V385" s="68"/>
      <c r="W385" s="68"/>
      <c r="X385" s="68"/>
      <c r="Y385" s="68"/>
      <c r="Z385" s="68"/>
      <c r="AA385" s="68"/>
      <c r="AB385" s="68"/>
      <c r="AC385" s="68"/>
      <c r="AD385" s="68"/>
      <c r="AE385" s="68"/>
      <c r="AF385" s="68"/>
      <c r="AG385" s="68"/>
      <c r="AH385" s="68"/>
      <c r="AI385" s="68"/>
    </row>
    <row r="386" spans="1:35" ht="12.75" customHeight="1" x14ac:dyDescent="0.2">
      <c r="A386" s="68"/>
      <c r="P386" s="68"/>
      <c r="Q386" s="68"/>
      <c r="R386" s="68"/>
      <c r="S386" s="68"/>
      <c r="T386" s="68"/>
      <c r="U386" s="68"/>
      <c r="V386" s="68"/>
      <c r="W386" s="68"/>
      <c r="X386" s="68"/>
      <c r="Y386" s="68"/>
      <c r="Z386" s="68"/>
      <c r="AA386" s="68"/>
      <c r="AB386" s="68"/>
      <c r="AC386" s="68"/>
      <c r="AD386" s="68"/>
      <c r="AE386" s="68"/>
      <c r="AF386" s="68"/>
      <c r="AG386" s="68"/>
      <c r="AH386" s="68"/>
      <c r="AI386" s="68"/>
    </row>
    <row r="387" spans="1:35" ht="12.75" customHeight="1" x14ac:dyDescent="0.2">
      <c r="A387" s="68"/>
      <c r="P387" s="68"/>
      <c r="Q387" s="68"/>
      <c r="R387" s="68"/>
      <c r="S387" s="68"/>
      <c r="T387" s="68"/>
      <c r="U387" s="68"/>
      <c r="V387" s="68"/>
      <c r="W387" s="68"/>
      <c r="X387" s="68"/>
      <c r="Y387" s="68"/>
      <c r="Z387" s="68"/>
      <c r="AA387" s="68"/>
      <c r="AB387" s="68"/>
      <c r="AC387" s="68"/>
      <c r="AD387" s="68"/>
      <c r="AE387" s="68"/>
      <c r="AF387" s="68"/>
      <c r="AG387" s="68"/>
      <c r="AH387" s="68"/>
      <c r="AI387" s="68"/>
    </row>
    <row r="388" spans="1:35" ht="12.75" customHeight="1" x14ac:dyDescent="0.2">
      <c r="A388" s="68"/>
      <c r="P388" s="68"/>
      <c r="Q388" s="68"/>
      <c r="R388" s="68"/>
      <c r="S388" s="68"/>
      <c r="T388" s="68"/>
      <c r="U388" s="68"/>
      <c r="V388" s="68"/>
      <c r="W388" s="68"/>
      <c r="X388" s="68"/>
      <c r="Y388" s="68"/>
      <c r="Z388" s="68"/>
      <c r="AA388" s="68"/>
      <c r="AB388" s="68"/>
      <c r="AC388" s="68"/>
      <c r="AD388" s="68"/>
      <c r="AE388" s="68"/>
      <c r="AF388" s="68"/>
      <c r="AG388" s="68"/>
      <c r="AH388" s="68"/>
      <c r="AI388" s="68"/>
    </row>
    <row r="389" spans="1:35" ht="12.75" customHeight="1" x14ac:dyDescent="0.2">
      <c r="A389" s="68"/>
      <c r="P389" s="68"/>
      <c r="Q389" s="68"/>
      <c r="R389" s="68"/>
      <c r="S389" s="68"/>
      <c r="T389" s="68"/>
      <c r="U389" s="68"/>
      <c r="V389" s="68"/>
      <c r="W389" s="68"/>
      <c r="X389" s="68"/>
      <c r="Y389" s="68"/>
      <c r="Z389" s="68"/>
      <c r="AA389" s="68"/>
      <c r="AB389" s="68"/>
      <c r="AC389" s="68"/>
      <c r="AD389" s="68"/>
      <c r="AE389" s="68"/>
      <c r="AF389" s="68"/>
      <c r="AG389" s="68"/>
      <c r="AH389" s="68"/>
      <c r="AI389" s="68"/>
    </row>
    <row r="390" spans="1:35" ht="12.75" customHeight="1" x14ac:dyDescent="0.2">
      <c r="A390" s="68"/>
      <c r="P390" s="68"/>
      <c r="Q390" s="68"/>
      <c r="R390" s="68"/>
      <c r="S390" s="68"/>
      <c r="T390" s="68"/>
      <c r="U390" s="68"/>
      <c r="V390" s="68"/>
      <c r="W390" s="68"/>
      <c r="X390" s="68"/>
      <c r="Y390" s="68"/>
      <c r="Z390" s="68"/>
      <c r="AA390" s="68"/>
      <c r="AB390" s="68"/>
      <c r="AC390" s="68"/>
      <c r="AD390" s="68"/>
      <c r="AE390" s="68"/>
      <c r="AF390" s="68"/>
      <c r="AG390" s="68"/>
      <c r="AH390" s="68"/>
      <c r="AI390" s="68"/>
    </row>
    <row r="391" spans="1:35" ht="12.75" customHeight="1" x14ac:dyDescent="0.2">
      <c r="A391" s="68"/>
      <c r="P391" s="68"/>
      <c r="Q391" s="68"/>
      <c r="R391" s="68"/>
      <c r="S391" s="68"/>
      <c r="T391" s="68"/>
      <c r="U391" s="68"/>
      <c r="V391" s="68"/>
      <c r="W391" s="68"/>
      <c r="X391" s="68"/>
      <c r="Y391" s="68"/>
      <c r="Z391" s="68"/>
      <c r="AA391" s="68"/>
      <c r="AB391" s="68"/>
      <c r="AC391" s="68"/>
      <c r="AD391" s="68"/>
      <c r="AE391" s="68"/>
      <c r="AF391" s="68"/>
      <c r="AG391" s="68"/>
      <c r="AH391" s="68"/>
      <c r="AI391" s="68"/>
    </row>
    <row r="392" spans="1:35" ht="12.75" customHeight="1" x14ac:dyDescent="0.2">
      <c r="A392" s="68"/>
      <c r="P392" s="68"/>
      <c r="Q392" s="68"/>
      <c r="R392" s="68"/>
      <c r="S392" s="68"/>
      <c r="T392" s="68"/>
      <c r="U392" s="68"/>
      <c r="V392" s="68"/>
      <c r="W392" s="68"/>
      <c r="X392" s="68"/>
      <c r="Y392" s="68"/>
      <c r="Z392" s="68"/>
      <c r="AA392" s="68"/>
      <c r="AB392" s="68"/>
      <c r="AC392" s="68"/>
      <c r="AD392" s="68"/>
      <c r="AE392" s="68"/>
      <c r="AF392" s="68"/>
      <c r="AG392" s="68"/>
      <c r="AH392" s="68"/>
      <c r="AI392" s="68"/>
    </row>
    <row r="393" spans="1:35" ht="12.75" customHeight="1" x14ac:dyDescent="0.2">
      <c r="A393" s="68"/>
      <c r="P393" s="68"/>
      <c r="Q393" s="68"/>
      <c r="R393" s="68"/>
      <c r="S393" s="68"/>
      <c r="T393" s="68"/>
      <c r="U393" s="68"/>
      <c r="V393" s="68"/>
      <c r="W393" s="68"/>
      <c r="X393" s="68"/>
      <c r="Y393" s="68"/>
      <c r="Z393" s="68"/>
      <c r="AA393" s="68"/>
      <c r="AB393" s="68"/>
      <c r="AC393" s="68"/>
      <c r="AD393" s="68"/>
      <c r="AE393" s="68"/>
      <c r="AF393" s="68"/>
      <c r="AG393" s="68"/>
      <c r="AH393" s="68"/>
      <c r="AI393" s="68"/>
    </row>
    <row r="394" spans="1:35" ht="12.75" customHeight="1" x14ac:dyDescent="0.2">
      <c r="A394" s="68"/>
      <c r="P394" s="68"/>
      <c r="Q394" s="68"/>
      <c r="R394" s="68"/>
      <c r="S394" s="68"/>
      <c r="T394" s="68"/>
      <c r="U394" s="68"/>
      <c r="V394" s="68"/>
      <c r="W394" s="68"/>
      <c r="X394" s="68"/>
      <c r="Y394" s="68"/>
      <c r="Z394" s="68"/>
      <c r="AA394" s="68"/>
      <c r="AB394" s="68"/>
      <c r="AC394" s="68"/>
      <c r="AD394" s="68"/>
      <c r="AE394" s="68"/>
      <c r="AF394" s="68"/>
      <c r="AG394" s="68"/>
      <c r="AH394" s="68"/>
      <c r="AI394" s="68"/>
    </row>
    <row r="395" spans="1:35" ht="12.75" customHeight="1" x14ac:dyDescent="0.2">
      <c r="A395" s="68"/>
      <c r="P395" s="68"/>
      <c r="Q395" s="68"/>
      <c r="R395" s="68"/>
      <c r="S395" s="68"/>
      <c r="T395" s="68"/>
      <c r="U395" s="68"/>
      <c r="V395" s="68"/>
      <c r="W395" s="68"/>
      <c r="X395" s="68"/>
      <c r="Y395" s="68"/>
      <c r="Z395" s="68"/>
      <c r="AA395" s="68"/>
      <c r="AB395" s="68"/>
      <c r="AC395" s="68"/>
      <c r="AD395" s="68"/>
      <c r="AE395" s="68"/>
      <c r="AF395" s="68"/>
      <c r="AG395" s="68"/>
      <c r="AH395" s="68"/>
      <c r="AI395" s="68"/>
    </row>
    <row r="396" spans="1:35" ht="12.75" customHeight="1" x14ac:dyDescent="0.2">
      <c r="A396" s="68"/>
      <c r="P396" s="68"/>
      <c r="Q396" s="68"/>
      <c r="R396" s="68"/>
      <c r="S396" s="68"/>
      <c r="T396" s="68"/>
      <c r="U396" s="68"/>
      <c r="V396" s="68"/>
      <c r="W396" s="68"/>
      <c r="X396" s="68"/>
      <c r="Y396" s="68"/>
      <c r="Z396" s="68"/>
      <c r="AA396" s="68"/>
      <c r="AB396" s="68"/>
      <c r="AC396" s="68"/>
      <c r="AD396" s="68"/>
      <c r="AE396" s="68"/>
      <c r="AF396" s="68"/>
      <c r="AG396" s="68"/>
      <c r="AH396" s="68"/>
      <c r="AI396" s="68"/>
    </row>
    <row r="397" spans="1:35" ht="12.75" customHeight="1" x14ac:dyDescent="0.2">
      <c r="A397" s="68"/>
      <c r="P397" s="68"/>
      <c r="Q397" s="68"/>
      <c r="R397" s="68"/>
      <c r="S397" s="68"/>
      <c r="T397" s="68"/>
      <c r="U397" s="68"/>
      <c r="V397" s="68"/>
      <c r="W397" s="68"/>
      <c r="X397" s="68"/>
      <c r="Y397" s="68"/>
      <c r="Z397" s="68"/>
      <c r="AA397" s="68"/>
      <c r="AB397" s="68"/>
      <c r="AC397" s="68"/>
      <c r="AD397" s="68"/>
      <c r="AE397" s="68"/>
      <c r="AF397" s="68"/>
      <c r="AG397" s="68"/>
      <c r="AH397" s="68"/>
      <c r="AI397" s="68"/>
    </row>
    <row r="398" spans="1:35" ht="12.75" customHeight="1" x14ac:dyDescent="0.2">
      <c r="A398" s="68"/>
      <c r="P398" s="68"/>
      <c r="Q398" s="68"/>
      <c r="R398" s="68"/>
      <c r="S398" s="68"/>
      <c r="T398" s="68"/>
      <c r="U398" s="68"/>
      <c r="V398" s="68"/>
      <c r="W398" s="68"/>
      <c r="X398" s="68"/>
      <c r="Y398" s="68"/>
      <c r="Z398" s="68"/>
      <c r="AA398" s="68"/>
      <c r="AB398" s="68"/>
      <c r="AC398" s="68"/>
      <c r="AD398" s="68"/>
      <c r="AE398" s="68"/>
      <c r="AF398" s="68"/>
      <c r="AG398" s="68"/>
      <c r="AH398" s="68"/>
      <c r="AI398" s="68"/>
    </row>
    <row r="399" spans="1:35" ht="12.75" customHeight="1" x14ac:dyDescent="0.2">
      <c r="A399" s="68"/>
      <c r="P399" s="68"/>
      <c r="Q399" s="68"/>
      <c r="R399" s="68"/>
      <c r="S399" s="68"/>
      <c r="T399" s="68"/>
      <c r="U399" s="68"/>
      <c r="V399" s="68"/>
      <c r="W399" s="68"/>
      <c r="X399" s="68"/>
      <c r="Y399" s="68"/>
      <c r="Z399" s="68"/>
      <c r="AA399" s="68"/>
      <c r="AB399" s="68"/>
      <c r="AC399" s="68"/>
      <c r="AD399" s="68"/>
      <c r="AE399" s="68"/>
      <c r="AF399" s="68"/>
      <c r="AG399" s="68"/>
      <c r="AH399" s="68"/>
      <c r="AI399" s="68"/>
    </row>
    <row r="400" spans="1:35" ht="12.75" customHeight="1" x14ac:dyDescent="0.2">
      <c r="A400" s="68"/>
      <c r="P400" s="68"/>
      <c r="Q400" s="68"/>
      <c r="R400" s="68"/>
      <c r="S400" s="68"/>
      <c r="T400" s="68"/>
      <c r="U400" s="68"/>
      <c r="V400" s="68"/>
      <c r="W400" s="68"/>
      <c r="X400" s="68"/>
      <c r="Y400" s="68"/>
      <c r="Z400" s="68"/>
      <c r="AA400" s="68"/>
      <c r="AB400" s="68"/>
      <c r="AC400" s="68"/>
      <c r="AD400" s="68"/>
      <c r="AE400" s="68"/>
      <c r="AF400" s="68"/>
      <c r="AG400" s="68"/>
      <c r="AH400" s="68"/>
      <c r="AI400" s="68"/>
    </row>
    <row r="401" spans="1:35" ht="12.75" customHeight="1" x14ac:dyDescent="0.2">
      <c r="A401" s="68"/>
      <c r="P401" s="68"/>
      <c r="Q401" s="68"/>
      <c r="R401" s="68"/>
      <c r="S401" s="68"/>
      <c r="T401" s="68"/>
      <c r="U401" s="68"/>
      <c r="V401" s="68"/>
      <c r="W401" s="68"/>
      <c r="X401" s="68"/>
      <c r="Y401" s="68"/>
      <c r="Z401" s="68"/>
      <c r="AA401" s="68"/>
      <c r="AB401" s="68"/>
      <c r="AC401" s="68"/>
      <c r="AD401" s="68"/>
      <c r="AE401" s="68"/>
      <c r="AF401" s="68"/>
      <c r="AG401" s="68"/>
      <c r="AH401" s="68"/>
      <c r="AI401" s="68"/>
    </row>
    <row r="402" spans="1:35" ht="12.75" customHeight="1" x14ac:dyDescent="0.2">
      <c r="A402" s="68"/>
      <c r="P402" s="68"/>
      <c r="Q402" s="68"/>
      <c r="R402" s="68"/>
      <c r="S402" s="68"/>
      <c r="T402" s="68"/>
      <c r="U402" s="68"/>
      <c r="V402" s="68"/>
      <c r="W402" s="68"/>
      <c r="X402" s="68"/>
      <c r="Y402" s="68"/>
      <c r="Z402" s="68"/>
      <c r="AA402" s="68"/>
      <c r="AB402" s="68"/>
      <c r="AC402" s="68"/>
      <c r="AD402" s="68"/>
      <c r="AE402" s="68"/>
      <c r="AF402" s="68"/>
      <c r="AG402" s="68"/>
      <c r="AH402" s="68"/>
      <c r="AI402" s="68"/>
    </row>
    <row r="403" spans="1:35" ht="12.75" customHeight="1" x14ac:dyDescent="0.2">
      <c r="A403" s="68"/>
      <c r="P403" s="68"/>
      <c r="Q403" s="68"/>
      <c r="R403" s="68"/>
      <c r="S403" s="68"/>
      <c r="T403" s="68"/>
      <c r="U403" s="68"/>
      <c r="V403" s="68"/>
      <c r="W403" s="68"/>
      <c r="X403" s="68"/>
      <c r="Y403" s="68"/>
      <c r="Z403" s="68"/>
      <c r="AA403" s="68"/>
      <c r="AB403" s="68"/>
      <c r="AC403" s="68"/>
      <c r="AD403" s="68"/>
      <c r="AE403" s="68"/>
      <c r="AF403" s="68"/>
      <c r="AG403" s="68"/>
      <c r="AH403" s="68"/>
      <c r="AI403" s="68"/>
    </row>
    <row r="404" spans="1:35" ht="12.75" customHeight="1" x14ac:dyDescent="0.2">
      <c r="A404" s="68"/>
      <c r="P404" s="68"/>
      <c r="Q404" s="68"/>
      <c r="R404" s="68"/>
      <c r="S404" s="68"/>
      <c r="T404" s="68"/>
      <c r="U404" s="68"/>
      <c r="V404" s="68"/>
      <c r="W404" s="68"/>
      <c r="X404" s="68"/>
      <c r="Y404" s="68"/>
      <c r="Z404" s="68"/>
      <c r="AA404" s="68"/>
      <c r="AB404" s="68"/>
      <c r="AC404" s="68"/>
      <c r="AD404" s="68"/>
      <c r="AE404" s="68"/>
      <c r="AF404" s="68"/>
      <c r="AG404" s="68"/>
      <c r="AH404" s="68"/>
      <c r="AI404" s="68"/>
    </row>
    <row r="405" spans="1:35" ht="12.75" customHeight="1" x14ac:dyDescent="0.2">
      <c r="A405" s="68"/>
      <c r="P405" s="68"/>
      <c r="Q405" s="68"/>
      <c r="R405" s="68"/>
      <c r="S405" s="68"/>
      <c r="T405" s="68"/>
      <c r="U405" s="68"/>
      <c r="V405" s="68"/>
      <c r="W405" s="68"/>
      <c r="X405" s="68"/>
      <c r="Y405" s="68"/>
      <c r="Z405" s="68"/>
      <c r="AA405" s="68"/>
      <c r="AB405" s="68"/>
      <c r="AC405" s="68"/>
      <c r="AD405" s="68"/>
      <c r="AE405" s="68"/>
      <c r="AF405" s="68"/>
      <c r="AG405" s="68"/>
      <c r="AH405" s="68"/>
      <c r="AI405" s="68"/>
    </row>
    <row r="406" spans="1:35" ht="12.75" customHeight="1" x14ac:dyDescent="0.2">
      <c r="A406" s="68"/>
      <c r="P406" s="68"/>
      <c r="Q406" s="68"/>
      <c r="R406" s="68"/>
      <c r="S406" s="68"/>
      <c r="T406" s="68"/>
      <c r="U406" s="68"/>
      <c r="V406" s="68"/>
      <c r="W406" s="68"/>
      <c r="X406" s="68"/>
      <c r="Y406" s="68"/>
      <c r="Z406" s="68"/>
      <c r="AA406" s="68"/>
      <c r="AB406" s="68"/>
      <c r="AC406" s="68"/>
      <c r="AD406" s="68"/>
      <c r="AE406" s="68"/>
      <c r="AF406" s="68"/>
      <c r="AG406" s="68"/>
      <c r="AH406" s="68"/>
      <c r="AI406" s="68"/>
    </row>
    <row r="407" spans="1:35" ht="12.75" customHeight="1" x14ac:dyDescent="0.2">
      <c r="A407" s="68"/>
      <c r="P407" s="68"/>
      <c r="Q407" s="68"/>
      <c r="R407" s="68"/>
      <c r="S407" s="68"/>
      <c r="T407" s="68"/>
      <c r="U407" s="68"/>
      <c r="V407" s="68"/>
      <c r="W407" s="68"/>
      <c r="X407" s="68"/>
      <c r="Y407" s="68"/>
      <c r="Z407" s="68"/>
      <c r="AA407" s="68"/>
      <c r="AB407" s="68"/>
      <c r="AC407" s="68"/>
      <c r="AD407" s="68"/>
      <c r="AE407" s="68"/>
      <c r="AF407" s="68"/>
      <c r="AG407" s="68"/>
      <c r="AH407" s="68"/>
      <c r="AI407" s="68"/>
    </row>
    <row r="408" spans="1:35" ht="12.75" customHeight="1" x14ac:dyDescent="0.2">
      <c r="A408" s="68"/>
      <c r="P408" s="68"/>
      <c r="Q408" s="68"/>
      <c r="R408" s="68"/>
      <c r="S408" s="68"/>
      <c r="T408" s="68"/>
      <c r="U408" s="68"/>
      <c r="V408" s="68"/>
      <c r="W408" s="68"/>
      <c r="X408" s="68"/>
      <c r="Y408" s="68"/>
      <c r="Z408" s="68"/>
      <c r="AA408" s="68"/>
      <c r="AB408" s="68"/>
      <c r="AC408" s="68"/>
      <c r="AD408" s="68"/>
      <c r="AE408" s="68"/>
      <c r="AF408" s="68"/>
      <c r="AG408" s="68"/>
      <c r="AH408" s="68"/>
      <c r="AI408" s="68"/>
    </row>
    <row r="409" spans="1:35" ht="12.75" customHeight="1" x14ac:dyDescent="0.2">
      <c r="A409" s="68"/>
      <c r="P409" s="68"/>
      <c r="Q409" s="68"/>
      <c r="R409" s="68"/>
      <c r="S409" s="68"/>
      <c r="T409" s="68"/>
      <c r="U409" s="68"/>
      <c r="V409" s="68"/>
      <c r="W409" s="68"/>
      <c r="X409" s="68"/>
      <c r="Y409" s="68"/>
      <c r="Z409" s="68"/>
      <c r="AA409" s="68"/>
      <c r="AB409" s="68"/>
      <c r="AC409" s="68"/>
      <c r="AD409" s="68"/>
      <c r="AE409" s="68"/>
      <c r="AF409" s="68"/>
      <c r="AG409" s="68"/>
      <c r="AH409" s="68"/>
      <c r="AI409" s="68"/>
    </row>
    <row r="410" spans="1:35" ht="12.75" customHeight="1" x14ac:dyDescent="0.2">
      <c r="A410" s="68"/>
      <c r="P410" s="68"/>
      <c r="Q410" s="68"/>
      <c r="R410" s="68"/>
      <c r="S410" s="68"/>
      <c r="T410" s="68"/>
      <c r="U410" s="68"/>
      <c r="V410" s="68"/>
      <c r="W410" s="68"/>
      <c r="X410" s="68"/>
      <c r="Y410" s="68"/>
      <c r="Z410" s="68"/>
      <c r="AA410" s="68"/>
      <c r="AB410" s="68"/>
      <c r="AC410" s="68"/>
      <c r="AD410" s="68"/>
      <c r="AE410" s="68"/>
      <c r="AF410" s="68"/>
      <c r="AG410" s="68"/>
      <c r="AH410" s="68"/>
      <c r="AI410" s="68"/>
    </row>
    <row r="411" spans="1:35" ht="12.75" customHeight="1" x14ac:dyDescent="0.2">
      <c r="A411" s="68"/>
      <c r="P411" s="68"/>
      <c r="Q411" s="68"/>
      <c r="R411" s="68"/>
      <c r="S411" s="68"/>
      <c r="T411" s="68"/>
      <c r="U411" s="68"/>
      <c r="V411" s="68"/>
      <c r="W411" s="68"/>
      <c r="X411" s="68"/>
      <c r="Y411" s="68"/>
      <c r="Z411" s="68"/>
      <c r="AA411" s="68"/>
      <c r="AB411" s="68"/>
      <c r="AC411" s="68"/>
      <c r="AD411" s="68"/>
      <c r="AE411" s="68"/>
      <c r="AF411" s="68"/>
      <c r="AG411" s="68"/>
      <c r="AH411" s="68"/>
      <c r="AI411" s="68"/>
    </row>
    <row r="412" spans="1:35" ht="12.75" customHeight="1" x14ac:dyDescent="0.2">
      <c r="A412" s="68"/>
      <c r="P412" s="68"/>
      <c r="Q412" s="68"/>
      <c r="R412" s="68"/>
      <c r="S412" s="68"/>
      <c r="T412" s="68"/>
      <c r="U412" s="68"/>
      <c r="V412" s="68"/>
      <c r="W412" s="68"/>
      <c r="X412" s="68"/>
      <c r="Y412" s="68"/>
      <c r="Z412" s="68"/>
      <c r="AA412" s="68"/>
      <c r="AB412" s="68"/>
      <c r="AC412" s="68"/>
      <c r="AD412" s="68"/>
      <c r="AE412" s="68"/>
      <c r="AF412" s="68"/>
      <c r="AG412" s="68"/>
      <c r="AH412" s="68"/>
      <c r="AI412" s="68"/>
    </row>
    <row r="413" spans="1:35" ht="12.75" customHeight="1" x14ac:dyDescent="0.2">
      <c r="A413" s="68"/>
      <c r="P413" s="68"/>
      <c r="Q413" s="68"/>
      <c r="R413" s="68"/>
      <c r="S413" s="68"/>
      <c r="T413" s="68"/>
      <c r="U413" s="68"/>
      <c r="V413" s="68"/>
      <c r="W413" s="68"/>
      <c r="X413" s="68"/>
      <c r="Y413" s="68"/>
      <c r="Z413" s="68"/>
      <c r="AA413" s="68"/>
      <c r="AB413" s="68"/>
      <c r="AC413" s="68"/>
      <c r="AD413" s="68"/>
      <c r="AE413" s="68"/>
      <c r="AF413" s="68"/>
      <c r="AG413" s="68"/>
      <c r="AH413" s="68"/>
      <c r="AI413" s="68"/>
    </row>
    <row r="414" spans="1:35" ht="12.75" customHeight="1" x14ac:dyDescent="0.2">
      <c r="A414" s="68"/>
      <c r="P414" s="68"/>
      <c r="Q414" s="68"/>
      <c r="R414" s="68"/>
      <c r="S414" s="68"/>
      <c r="T414" s="68"/>
      <c r="U414" s="68"/>
      <c r="V414" s="68"/>
      <c r="W414" s="68"/>
      <c r="X414" s="68"/>
      <c r="Y414" s="68"/>
      <c r="Z414" s="68"/>
      <c r="AA414" s="68"/>
      <c r="AB414" s="68"/>
      <c r="AC414" s="68"/>
      <c r="AD414" s="68"/>
      <c r="AE414" s="68"/>
      <c r="AF414" s="68"/>
      <c r="AG414" s="68"/>
      <c r="AH414" s="68"/>
      <c r="AI414" s="68"/>
    </row>
    <row r="415" spans="1:35" ht="12.75" customHeight="1" x14ac:dyDescent="0.2">
      <c r="A415" s="68"/>
      <c r="P415" s="68"/>
      <c r="Q415" s="68"/>
      <c r="R415" s="68"/>
      <c r="S415" s="68"/>
      <c r="T415" s="68"/>
      <c r="U415" s="68"/>
      <c r="V415" s="68"/>
      <c r="W415" s="68"/>
      <c r="X415" s="68"/>
      <c r="Y415" s="68"/>
      <c r="Z415" s="68"/>
      <c r="AA415" s="68"/>
      <c r="AB415" s="68"/>
      <c r="AC415" s="68"/>
      <c r="AD415" s="68"/>
      <c r="AE415" s="68"/>
      <c r="AF415" s="68"/>
      <c r="AG415" s="68"/>
      <c r="AH415" s="68"/>
      <c r="AI415" s="68"/>
    </row>
    <row r="416" spans="1:35" ht="12.75" customHeight="1" x14ac:dyDescent="0.2">
      <c r="A416" s="68"/>
      <c r="P416" s="68"/>
      <c r="Q416" s="68"/>
      <c r="R416" s="68"/>
      <c r="S416" s="68"/>
      <c r="T416" s="68"/>
      <c r="U416" s="68"/>
      <c r="V416" s="68"/>
      <c r="W416" s="68"/>
      <c r="X416" s="68"/>
      <c r="Y416" s="68"/>
      <c r="Z416" s="68"/>
      <c r="AA416" s="68"/>
      <c r="AB416" s="68"/>
      <c r="AC416" s="68"/>
      <c r="AD416" s="68"/>
      <c r="AE416" s="68"/>
      <c r="AF416" s="68"/>
      <c r="AG416" s="68"/>
      <c r="AH416" s="68"/>
      <c r="AI416" s="68"/>
    </row>
    <row r="417" spans="1:35" ht="12.75" customHeight="1" x14ac:dyDescent="0.2">
      <c r="A417" s="68"/>
      <c r="P417" s="68"/>
      <c r="Q417" s="68"/>
      <c r="R417" s="68"/>
      <c r="S417" s="68"/>
      <c r="T417" s="68"/>
      <c r="U417" s="68"/>
      <c r="V417" s="68"/>
      <c r="W417" s="68"/>
      <c r="X417" s="68"/>
      <c r="Y417" s="68"/>
      <c r="Z417" s="68"/>
      <c r="AA417" s="68"/>
      <c r="AB417" s="68"/>
      <c r="AC417" s="68"/>
      <c r="AD417" s="68"/>
      <c r="AE417" s="68"/>
      <c r="AF417" s="68"/>
      <c r="AG417" s="68"/>
      <c r="AH417" s="68"/>
      <c r="AI417" s="68"/>
    </row>
    <row r="418" spans="1:35" ht="12.75" customHeight="1" x14ac:dyDescent="0.2">
      <c r="A418" s="68"/>
      <c r="P418" s="68"/>
      <c r="Q418" s="68"/>
      <c r="R418" s="68"/>
      <c r="S418" s="68"/>
      <c r="T418" s="68"/>
      <c r="U418" s="68"/>
      <c r="V418" s="68"/>
      <c r="W418" s="68"/>
      <c r="X418" s="68"/>
      <c r="Y418" s="68"/>
      <c r="Z418" s="68"/>
      <c r="AA418" s="68"/>
      <c r="AB418" s="68"/>
      <c r="AC418" s="68"/>
      <c r="AD418" s="68"/>
      <c r="AE418" s="68"/>
      <c r="AF418" s="68"/>
      <c r="AG418" s="68"/>
      <c r="AH418" s="68"/>
      <c r="AI418" s="68"/>
    </row>
    <row r="419" spans="1:35" ht="12.75" customHeight="1" x14ac:dyDescent="0.2">
      <c r="A419" s="68"/>
      <c r="P419" s="68"/>
      <c r="Q419" s="68"/>
      <c r="R419" s="68"/>
      <c r="S419" s="68"/>
      <c r="T419" s="68"/>
      <c r="U419" s="68"/>
      <c r="V419" s="68"/>
      <c r="W419" s="68"/>
      <c r="X419" s="68"/>
      <c r="Y419" s="68"/>
      <c r="Z419" s="68"/>
      <c r="AA419" s="68"/>
      <c r="AB419" s="68"/>
      <c r="AC419" s="68"/>
      <c r="AD419" s="68"/>
      <c r="AE419" s="68"/>
      <c r="AF419" s="68"/>
      <c r="AG419" s="68"/>
      <c r="AH419" s="68"/>
      <c r="AI419" s="68"/>
    </row>
    <row r="420" spans="1:35" ht="12.75" customHeight="1" x14ac:dyDescent="0.2">
      <c r="A420" s="68"/>
      <c r="P420" s="68"/>
      <c r="Q420" s="68"/>
      <c r="R420" s="68"/>
      <c r="S420" s="68"/>
      <c r="T420" s="68"/>
      <c r="U420" s="68"/>
      <c r="V420" s="68"/>
      <c r="W420" s="68"/>
      <c r="X420" s="68"/>
      <c r="Y420" s="68"/>
      <c r="Z420" s="68"/>
      <c r="AA420" s="68"/>
      <c r="AB420" s="68"/>
      <c r="AC420" s="68"/>
      <c r="AD420" s="68"/>
      <c r="AE420" s="68"/>
      <c r="AF420" s="68"/>
      <c r="AG420" s="68"/>
      <c r="AH420" s="68"/>
      <c r="AI420" s="68"/>
    </row>
    <row r="421" spans="1:35" ht="12.75" customHeight="1" x14ac:dyDescent="0.2">
      <c r="A421" s="68"/>
      <c r="P421" s="68"/>
      <c r="Q421" s="68"/>
      <c r="R421" s="68"/>
      <c r="S421" s="68"/>
      <c r="T421" s="68"/>
      <c r="U421" s="68"/>
      <c r="V421" s="68"/>
      <c r="W421" s="68"/>
      <c r="X421" s="68"/>
      <c r="Y421" s="68"/>
      <c r="Z421" s="68"/>
      <c r="AA421" s="68"/>
      <c r="AB421" s="68"/>
      <c r="AC421" s="68"/>
      <c r="AD421" s="68"/>
      <c r="AE421" s="68"/>
      <c r="AF421" s="68"/>
      <c r="AG421" s="68"/>
      <c r="AH421" s="68"/>
      <c r="AI421" s="68"/>
    </row>
    <row r="422" spans="1:35" ht="12.75" customHeight="1" x14ac:dyDescent="0.2">
      <c r="A422" s="68"/>
      <c r="P422" s="68"/>
      <c r="Q422" s="68"/>
      <c r="R422" s="68"/>
      <c r="S422" s="68"/>
      <c r="T422" s="68"/>
      <c r="U422" s="68"/>
      <c r="V422" s="68"/>
      <c r="W422" s="68"/>
      <c r="X422" s="68"/>
      <c r="Y422" s="68"/>
      <c r="Z422" s="68"/>
      <c r="AA422" s="68"/>
      <c r="AB422" s="68"/>
      <c r="AC422" s="68"/>
      <c r="AD422" s="68"/>
      <c r="AE422" s="68"/>
      <c r="AF422" s="68"/>
      <c r="AG422" s="68"/>
      <c r="AH422" s="68"/>
      <c r="AI422" s="68"/>
    </row>
    <row r="423" spans="1:35" ht="12.75" customHeight="1" x14ac:dyDescent="0.2">
      <c r="A423" s="68"/>
      <c r="P423" s="68"/>
      <c r="Q423" s="68"/>
      <c r="R423" s="68"/>
      <c r="S423" s="68"/>
      <c r="T423" s="68"/>
      <c r="U423" s="68"/>
      <c r="V423" s="68"/>
      <c r="W423" s="68"/>
      <c r="X423" s="68"/>
      <c r="Y423" s="68"/>
      <c r="Z423" s="68"/>
      <c r="AA423" s="68"/>
      <c r="AB423" s="68"/>
      <c r="AC423" s="68"/>
      <c r="AD423" s="68"/>
      <c r="AE423" s="68"/>
      <c r="AF423" s="68"/>
      <c r="AG423" s="68"/>
      <c r="AH423" s="68"/>
      <c r="AI423" s="68"/>
    </row>
    <row r="424" spans="1:35" ht="12.75" customHeight="1" x14ac:dyDescent="0.2">
      <c r="A424" s="68"/>
      <c r="P424" s="68"/>
      <c r="Q424" s="68"/>
      <c r="R424" s="68"/>
      <c r="S424" s="68"/>
      <c r="T424" s="68"/>
      <c r="U424" s="68"/>
      <c r="V424" s="68"/>
      <c r="W424" s="68"/>
      <c r="X424" s="68"/>
      <c r="Y424" s="68"/>
      <c r="Z424" s="68"/>
      <c r="AA424" s="68"/>
      <c r="AB424" s="68"/>
      <c r="AC424" s="68"/>
      <c r="AD424" s="68"/>
      <c r="AE424" s="68"/>
      <c r="AF424" s="68"/>
      <c r="AG424" s="68"/>
      <c r="AH424" s="68"/>
      <c r="AI424" s="68"/>
    </row>
    <row r="425" spans="1:35" ht="12.75" customHeight="1" x14ac:dyDescent="0.2">
      <c r="A425" s="68"/>
      <c r="P425" s="68"/>
      <c r="Q425" s="68"/>
      <c r="R425" s="68"/>
      <c r="S425" s="68"/>
      <c r="T425" s="68"/>
      <c r="U425" s="68"/>
      <c r="V425" s="68"/>
      <c r="W425" s="68"/>
      <c r="X425" s="68"/>
      <c r="Y425" s="68"/>
      <c r="Z425" s="68"/>
      <c r="AA425" s="68"/>
      <c r="AB425" s="68"/>
      <c r="AC425" s="68"/>
      <c r="AD425" s="68"/>
      <c r="AE425" s="68"/>
      <c r="AF425" s="68"/>
      <c r="AG425" s="68"/>
      <c r="AH425" s="68"/>
      <c r="AI425" s="68"/>
    </row>
    <row r="426" spans="1:35" ht="12.75" customHeight="1" x14ac:dyDescent="0.2">
      <c r="A426" s="68"/>
      <c r="P426" s="68"/>
      <c r="Q426" s="68"/>
      <c r="R426" s="68"/>
      <c r="S426" s="68"/>
      <c r="T426" s="68"/>
      <c r="U426" s="68"/>
      <c r="V426" s="68"/>
      <c r="W426" s="68"/>
      <c r="X426" s="68"/>
      <c r="Y426" s="68"/>
      <c r="Z426" s="68"/>
      <c r="AA426" s="68"/>
      <c r="AB426" s="68"/>
      <c r="AC426" s="68"/>
      <c r="AD426" s="68"/>
      <c r="AE426" s="68"/>
      <c r="AF426" s="68"/>
      <c r="AG426" s="68"/>
      <c r="AH426" s="68"/>
      <c r="AI426" s="68"/>
    </row>
    <row r="427" spans="1:35" ht="12.75" customHeight="1" x14ac:dyDescent="0.2">
      <c r="A427" s="68"/>
      <c r="P427" s="68"/>
      <c r="Q427" s="68"/>
      <c r="R427" s="68"/>
      <c r="S427" s="68"/>
      <c r="T427" s="68"/>
      <c r="U427" s="68"/>
      <c r="V427" s="68"/>
      <c r="W427" s="68"/>
      <c r="X427" s="68"/>
      <c r="Y427" s="68"/>
      <c r="Z427" s="68"/>
      <c r="AA427" s="68"/>
      <c r="AB427" s="68"/>
      <c r="AC427" s="68"/>
      <c r="AD427" s="68"/>
      <c r="AE427" s="68"/>
      <c r="AF427" s="68"/>
      <c r="AG427" s="68"/>
      <c r="AH427" s="68"/>
      <c r="AI427" s="68"/>
    </row>
    <row r="428" spans="1:35" ht="12.75" customHeight="1" x14ac:dyDescent="0.2">
      <c r="A428" s="68"/>
      <c r="P428" s="68"/>
      <c r="Q428" s="68"/>
      <c r="R428" s="68"/>
      <c r="S428" s="68"/>
      <c r="T428" s="68"/>
      <c r="U428" s="68"/>
      <c r="V428" s="68"/>
      <c r="W428" s="68"/>
      <c r="X428" s="68"/>
      <c r="Y428" s="68"/>
      <c r="Z428" s="68"/>
      <c r="AA428" s="68"/>
      <c r="AB428" s="68"/>
      <c r="AC428" s="68"/>
      <c r="AD428" s="68"/>
      <c r="AE428" s="68"/>
      <c r="AF428" s="68"/>
      <c r="AG428" s="68"/>
      <c r="AH428" s="68"/>
      <c r="AI428" s="68"/>
    </row>
    <row r="429" spans="1:35" ht="12.75" customHeight="1" x14ac:dyDescent="0.2">
      <c r="A429" s="68"/>
      <c r="P429" s="68"/>
      <c r="Q429" s="68"/>
      <c r="R429" s="68"/>
      <c r="S429" s="68"/>
      <c r="T429" s="68"/>
      <c r="U429" s="68"/>
      <c r="V429" s="68"/>
      <c r="W429" s="68"/>
      <c r="X429" s="68"/>
      <c r="Y429" s="68"/>
      <c r="Z429" s="68"/>
      <c r="AA429" s="68"/>
      <c r="AB429" s="68"/>
      <c r="AC429" s="68"/>
      <c r="AD429" s="68"/>
      <c r="AE429" s="68"/>
      <c r="AF429" s="68"/>
      <c r="AG429" s="68"/>
      <c r="AH429" s="68"/>
      <c r="AI429" s="68"/>
    </row>
    <row r="430" spans="1:35" ht="12.75" customHeight="1" x14ac:dyDescent="0.2">
      <c r="A430" s="68"/>
      <c r="P430" s="68"/>
      <c r="Q430" s="68"/>
      <c r="R430" s="68"/>
      <c r="S430" s="68"/>
      <c r="T430" s="68"/>
      <c r="U430" s="68"/>
      <c r="V430" s="68"/>
      <c r="W430" s="68"/>
      <c r="X430" s="68"/>
      <c r="Y430" s="68"/>
      <c r="Z430" s="68"/>
      <c r="AA430" s="68"/>
      <c r="AB430" s="68"/>
      <c r="AC430" s="68"/>
      <c r="AD430" s="68"/>
      <c r="AE430" s="68"/>
      <c r="AF430" s="68"/>
      <c r="AG430" s="68"/>
      <c r="AH430" s="68"/>
      <c r="AI430" s="68"/>
    </row>
    <row r="431" spans="1:35" ht="12.75" customHeight="1" x14ac:dyDescent="0.2">
      <c r="A431" s="68"/>
      <c r="P431" s="68"/>
      <c r="Q431" s="68"/>
      <c r="R431" s="68"/>
      <c r="S431" s="68"/>
      <c r="T431" s="68"/>
      <c r="U431" s="68"/>
      <c r="V431" s="68"/>
      <c r="W431" s="68"/>
      <c r="X431" s="68"/>
      <c r="Y431" s="68"/>
      <c r="Z431" s="68"/>
      <c r="AA431" s="68"/>
      <c r="AB431" s="68"/>
      <c r="AC431" s="68"/>
      <c r="AD431" s="68"/>
      <c r="AE431" s="68"/>
      <c r="AF431" s="68"/>
      <c r="AG431" s="68"/>
      <c r="AH431" s="68"/>
      <c r="AI431" s="68"/>
    </row>
    <row r="432" spans="1:35" ht="12.75" customHeight="1" x14ac:dyDescent="0.2">
      <c r="A432" s="68"/>
      <c r="P432" s="68"/>
      <c r="Q432" s="68"/>
      <c r="R432" s="68"/>
      <c r="S432" s="68"/>
      <c r="T432" s="68"/>
      <c r="U432" s="68"/>
      <c r="V432" s="68"/>
      <c r="W432" s="68"/>
      <c r="X432" s="68"/>
      <c r="Y432" s="68"/>
      <c r="Z432" s="68"/>
      <c r="AA432" s="68"/>
      <c r="AB432" s="68"/>
      <c r="AC432" s="68"/>
      <c r="AD432" s="68"/>
      <c r="AE432" s="68"/>
      <c r="AF432" s="68"/>
      <c r="AG432" s="68"/>
      <c r="AH432" s="68"/>
      <c r="AI432" s="68"/>
    </row>
    <row r="433" spans="1:35" ht="12.75" customHeight="1" x14ac:dyDescent="0.2">
      <c r="A433" s="68"/>
      <c r="P433" s="68"/>
      <c r="Q433" s="68"/>
      <c r="R433" s="68"/>
      <c r="S433" s="68"/>
      <c r="T433" s="68"/>
      <c r="U433" s="68"/>
      <c r="V433" s="68"/>
      <c r="W433" s="68"/>
      <c r="X433" s="68"/>
      <c r="Y433" s="68"/>
      <c r="Z433" s="68"/>
      <c r="AA433" s="68"/>
      <c r="AB433" s="68"/>
      <c r="AC433" s="68"/>
      <c r="AD433" s="68"/>
      <c r="AE433" s="68"/>
      <c r="AF433" s="68"/>
      <c r="AG433" s="68"/>
      <c r="AH433" s="68"/>
      <c r="AI433" s="68"/>
    </row>
    <row r="434" spans="1:35" ht="12.75" customHeight="1" x14ac:dyDescent="0.2">
      <c r="A434" s="68"/>
      <c r="P434" s="68"/>
      <c r="Q434" s="68"/>
      <c r="R434" s="68"/>
      <c r="S434" s="68"/>
      <c r="T434" s="68"/>
      <c r="U434" s="68"/>
      <c r="V434" s="68"/>
      <c r="W434" s="68"/>
      <c r="X434" s="68"/>
      <c r="Y434" s="68"/>
      <c r="Z434" s="68"/>
      <c r="AA434" s="68"/>
      <c r="AB434" s="68"/>
      <c r="AC434" s="68"/>
      <c r="AD434" s="68"/>
      <c r="AE434" s="68"/>
      <c r="AF434" s="68"/>
      <c r="AG434" s="68"/>
      <c r="AH434" s="68"/>
      <c r="AI434" s="68"/>
    </row>
    <row r="435" spans="1:35" ht="12.75" customHeight="1" x14ac:dyDescent="0.2">
      <c r="A435" s="68"/>
      <c r="P435" s="68"/>
      <c r="Q435" s="68"/>
      <c r="R435" s="68"/>
      <c r="S435" s="68"/>
      <c r="T435" s="68"/>
      <c r="U435" s="68"/>
      <c r="V435" s="68"/>
      <c r="W435" s="68"/>
      <c r="X435" s="68"/>
      <c r="Y435" s="68"/>
      <c r="Z435" s="68"/>
      <c r="AA435" s="68"/>
      <c r="AB435" s="68"/>
      <c r="AC435" s="68"/>
      <c r="AD435" s="68"/>
      <c r="AE435" s="68"/>
      <c r="AF435" s="68"/>
      <c r="AG435" s="68"/>
      <c r="AH435" s="68"/>
      <c r="AI435" s="68"/>
    </row>
    <row r="436" spans="1:35" ht="12.75" customHeight="1" x14ac:dyDescent="0.2">
      <c r="A436" s="68"/>
      <c r="P436" s="68"/>
      <c r="Q436" s="68"/>
      <c r="R436" s="68"/>
      <c r="S436" s="68"/>
      <c r="T436" s="68"/>
      <c r="U436" s="68"/>
      <c r="V436" s="68"/>
      <c r="W436" s="68"/>
      <c r="X436" s="68"/>
      <c r="Y436" s="68"/>
      <c r="Z436" s="68"/>
      <c r="AA436" s="68"/>
      <c r="AB436" s="68"/>
      <c r="AC436" s="68"/>
      <c r="AD436" s="68"/>
      <c r="AE436" s="68"/>
      <c r="AF436" s="68"/>
      <c r="AG436" s="68"/>
      <c r="AH436" s="68"/>
      <c r="AI436" s="68"/>
    </row>
    <row r="437" spans="1:35" ht="12.75" customHeight="1" x14ac:dyDescent="0.2">
      <c r="A437" s="68"/>
      <c r="P437" s="68"/>
      <c r="Q437" s="68"/>
      <c r="R437" s="68"/>
      <c r="S437" s="68"/>
      <c r="T437" s="68"/>
      <c r="U437" s="68"/>
      <c r="V437" s="68"/>
      <c r="W437" s="68"/>
      <c r="X437" s="68"/>
      <c r="Y437" s="68"/>
      <c r="Z437" s="68"/>
      <c r="AA437" s="68"/>
      <c r="AB437" s="68"/>
      <c r="AC437" s="68"/>
      <c r="AD437" s="68"/>
      <c r="AE437" s="68"/>
      <c r="AF437" s="68"/>
      <c r="AG437" s="68"/>
      <c r="AH437" s="68"/>
      <c r="AI437" s="68"/>
    </row>
    <row r="438" spans="1:35" ht="12.75" customHeight="1" x14ac:dyDescent="0.2">
      <c r="A438" s="68"/>
      <c r="P438" s="68"/>
      <c r="Q438" s="68"/>
      <c r="R438" s="68"/>
      <c r="S438" s="68"/>
      <c r="T438" s="68"/>
      <c r="U438" s="68"/>
      <c r="V438" s="68"/>
      <c r="W438" s="68"/>
      <c r="X438" s="68"/>
      <c r="Y438" s="68"/>
      <c r="Z438" s="68"/>
      <c r="AA438" s="68"/>
      <c r="AB438" s="68"/>
      <c r="AC438" s="68"/>
      <c r="AD438" s="68"/>
      <c r="AE438" s="68"/>
      <c r="AF438" s="68"/>
      <c r="AG438" s="68"/>
      <c r="AH438" s="68"/>
      <c r="AI438" s="68"/>
    </row>
    <row r="439" spans="1:35" ht="12.75" customHeight="1" x14ac:dyDescent="0.2">
      <c r="A439" s="68"/>
      <c r="P439" s="68"/>
      <c r="Q439" s="68"/>
      <c r="R439" s="68"/>
      <c r="S439" s="68"/>
      <c r="T439" s="68"/>
      <c r="U439" s="68"/>
      <c r="V439" s="68"/>
      <c r="W439" s="68"/>
      <c r="X439" s="68"/>
      <c r="Y439" s="68"/>
      <c r="Z439" s="68"/>
      <c r="AA439" s="68"/>
      <c r="AB439" s="68"/>
      <c r="AC439" s="68"/>
      <c r="AD439" s="68"/>
      <c r="AE439" s="68"/>
      <c r="AF439" s="68"/>
      <c r="AG439" s="68"/>
      <c r="AH439" s="68"/>
      <c r="AI439" s="68"/>
    </row>
    <row r="440" spans="1:35" ht="12.75" customHeight="1" x14ac:dyDescent="0.2">
      <c r="A440" s="68"/>
      <c r="P440" s="68"/>
      <c r="Q440" s="68"/>
      <c r="R440" s="68"/>
      <c r="S440" s="68"/>
      <c r="T440" s="68"/>
      <c r="U440" s="68"/>
      <c r="V440" s="68"/>
      <c r="W440" s="68"/>
      <c r="X440" s="68"/>
      <c r="Y440" s="68"/>
      <c r="Z440" s="68"/>
      <c r="AA440" s="68"/>
      <c r="AB440" s="68"/>
      <c r="AC440" s="68"/>
      <c r="AD440" s="68"/>
      <c r="AE440" s="68"/>
      <c r="AF440" s="68"/>
      <c r="AG440" s="68"/>
      <c r="AH440" s="68"/>
      <c r="AI440" s="68"/>
    </row>
    <row r="441" spans="1:35" ht="12.75" customHeight="1" x14ac:dyDescent="0.2">
      <c r="A441" s="68"/>
      <c r="P441" s="68"/>
      <c r="Q441" s="68"/>
      <c r="R441" s="68"/>
      <c r="S441" s="68"/>
      <c r="T441" s="68"/>
      <c r="U441" s="68"/>
      <c r="V441" s="68"/>
      <c r="W441" s="68"/>
      <c r="X441" s="68"/>
      <c r="Y441" s="68"/>
      <c r="Z441" s="68"/>
      <c r="AA441" s="68"/>
      <c r="AB441" s="68"/>
      <c r="AC441" s="68"/>
      <c r="AD441" s="68"/>
      <c r="AE441" s="68"/>
      <c r="AF441" s="68"/>
      <c r="AG441" s="68"/>
      <c r="AH441" s="68"/>
      <c r="AI441" s="68"/>
    </row>
    <row r="442" spans="1:35" ht="12.75" customHeight="1" x14ac:dyDescent="0.2">
      <c r="A442" s="68"/>
      <c r="P442" s="68"/>
      <c r="Q442" s="68"/>
      <c r="R442" s="68"/>
      <c r="S442" s="68"/>
      <c r="T442" s="68"/>
      <c r="U442" s="68"/>
      <c r="V442" s="68"/>
      <c r="W442" s="68"/>
      <c r="X442" s="68"/>
      <c r="Y442" s="68"/>
      <c r="Z442" s="68"/>
      <c r="AA442" s="68"/>
      <c r="AB442" s="68"/>
      <c r="AC442" s="68"/>
      <c r="AD442" s="68"/>
      <c r="AE442" s="68"/>
      <c r="AF442" s="68"/>
      <c r="AG442" s="68"/>
      <c r="AH442" s="68"/>
      <c r="AI442" s="68"/>
    </row>
    <row r="443" spans="1:35" ht="12.75" customHeight="1" x14ac:dyDescent="0.2">
      <c r="A443" s="68"/>
      <c r="P443" s="68"/>
      <c r="Q443" s="68"/>
      <c r="R443" s="68"/>
      <c r="S443" s="68"/>
      <c r="T443" s="68"/>
      <c r="U443" s="68"/>
      <c r="V443" s="68"/>
      <c r="W443" s="68"/>
      <c r="X443" s="68"/>
      <c r="Y443" s="68"/>
      <c r="Z443" s="68"/>
      <c r="AA443" s="68"/>
      <c r="AB443" s="68"/>
      <c r="AC443" s="68"/>
      <c r="AD443" s="68"/>
      <c r="AE443" s="68"/>
      <c r="AF443" s="68"/>
      <c r="AG443" s="68"/>
      <c r="AH443" s="68"/>
      <c r="AI443" s="68"/>
    </row>
    <row r="444" spans="1:35" ht="12.75" customHeight="1" x14ac:dyDescent="0.2">
      <c r="A444" s="68"/>
      <c r="P444" s="68"/>
      <c r="Q444" s="68"/>
      <c r="R444" s="68"/>
      <c r="S444" s="68"/>
      <c r="T444" s="68"/>
      <c r="U444" s="68"/>
      <c r="V444" s="68"/>
      <c r="W444" s="68"/>
      <c r="X444" s="68"/>
      <c r="Y444" s="68"/>
      <c r="Z444" s="68"/>
      <c r="AA444" s="68"/>
      <c r="AB444" s="68"/>
      <c r="AC444" s="68"/>
      <c r="AD444" s="68"/>
      <c r="AE444" s="68"/>
      <c r="AF444" s="68"/>
      <c r="AG444" s="68"/>
      <c r="AH444" s="68"/>
      <c r="AI444" s="68"/>
    </row>
    <row r="445" spans="1:35" ht="12.75" customHeight="1" x14ac:dyDescent="0.2">
      <c r="A445" s="68"/>
      <c r="P445" s="68"/>
      <c r="Q445" s="68"/>
      <c r="R445" s="68"/>
      <c r="S445" s="68"/>
      <c r="T445" s="68"/>
      <c r="U445" s="68"/>
      <c r="V445" s="68"/>
      <c r="W445" s="68"/>
      <c r="X445" s="68"/>
      <c r="Y445" s="68"/>
      <c r="Z445" s="68"/>
      <c r="AA445" s="68"/>
      <c r="AB445" s="68"/>
      <c r="AC445" s="68"/>
      <c r="AD445" s="68"/>
      <c r="AE445" s="68"/>
      <c r="AF445" s="68"/>
      <c r="AG445" s="68"/>
      <c r="AH445" s="68"/>
      <c r="AI445" s="68"/>
    </row>
    <row r="446" spans="1:35" ht="12.75" customHeight="1" x14ac:dyDescent="0.2">
      <c r="A446" s="68"/>
      <c r="P446" s="68"/>
      <c r="Q446" s="68"/>
      <c r="R446" s="68"/>
      <c r="S446" s="68"/>
      <c r="T446" s="68"/>
      <c r="U446" s="68"/>
      <c r="V446" s="68"/>
      <c r="W446" s="68"/>
      <c r="X446" s="68"/>
      <c r="Y446" s="68"/>
      <c r="Z446" s="68"/>
      <c r="AA446" s="68"/>
      <c r="AB446" s="68"/>
      <c r="AC446" s="68"/>
      <c r="AD446" s="68"/>
      <c r="AE446" s="68"/>
      <c r="AF446" s="68"/>
      <c r="AG446" s="68"/>
      <c r="AH446" s="68"/>
      <c r="AI446" s="68"/>
    </row>
    <row r="447" spans="1:35" ht="12.75" customHeight="1" x14ac:dyDescent="0.2">
      <c r="A447" s="68"/>
      <c r="P447" s="68"/>
      <c r="Q447" s="68"/>
      <c r="R447" s="68"/>
      <c r="S447" s="68"/>
      <c r="T447" s="68"/>
      <c r="U447" s="68"/>
      <c r="V447" s="68"/>
      <c r="W447" s="68"/>
      <c r="X447" s="68"/>
      <c r="Y447" s="68"/>
      <c r="Z447" s="68"/>
      <c r="AA447" s="68"/>
      <c r="AB447" s="68"/>
      <c r="AC447" s="68"/>
      <c r="AD447" s="68"/>
      <c r="AE447" s="68"/>
      <c r="AF447" s="68"/>
      <c r="AG447" s="68"/>
      <c r="AH447" s="68"/>
      <c r="AI447" s="68"/>
    </row>
    <row r="448" spans="1:35" ht="12.75" customHeight="1" x14ac:dyDescent="0.2">
      <c r="A448" s="68"/>
      <c r="P448" s="68"/>
      <c r="Q448" s="68"/>
      <c r="R448" s="68"/>
      <c r="S448" s="68"/>
      <c r="T448" s="68"/>
      <c r="U448" s="68"/>
      <c r="V448" s="68"/>
      <c r="W448" s="68"/>
      <c r="X448" s="68"/>
      <c r="Y448" s="68"/>
      <c r="Z448" s="68"/>
      <c r="AA448" s="68"/>
      <c r="AB448" s="68"/>
      <c r="AC448" s="68"/>
      <c r="AD448" s="68"/>
      <c r="AE448" s="68"/>
      <c r="AF448" s="68"/>
      <c r="AG448" s="68"/>
      <c r="AH448" s="68"/>
      <c r="AI448" s="68"/>
    </row>
    <row r="449" spans="1:35" ht="12.75" customHeight="1" x14ac:dyDescent="0.2">
      <c r="A449" s="68"/>
      <c r="P449" s="68"/>
      <c r="Q449" s="68"/>
      <c r="R449" s="68"/>
      <c r="S449" s="68"/>
      <c r="T449" s="68"/>
      <c r="U449" s="68"/>
      <c r="V449" s="68"/>
      <c r="W449" s="68"/>
      <c r="X449" s="68"/>
      <c r="Y449" s="68"/>
      <c r="Z449" s="68"/>
      <c r="AA449" s="68"/>
      <c r="AB449" s="68"/>
      <c r="AC449" s="68"/>
      <c r="AD449" s="68"/>
      <c r="AE449" s="68"/>
      <c r="AF449" s="68"/>
      <c r="AG449" s="68"/>
      <c r="AH449" s="68"/>
      <c r="AI449" s="68"/>
    </row>
    <row r="450" spans="1:35" ht="12.75" customHeight="1" x14ac:dyDescent="0.2">
      <c r="A450" s="68"/>
      <c r="P450" s="68"/>
      <c r="Q450" s="68"/>
      <c r="R450" s="68"/>
      <c r="S450" s="68"/>
      <c r="T450" s="68"/>
      <c r="U450" s="68"/>
      <c r="V450" s="68"/>
      <c r="W450" s="68"/>
      <c r="X450" s="68"/>
      <c r="Y450" s="68"/>
      <c r="Z450" s="68"/>
      <c r="AA450" s="68"/>
      <c r="AB450" s="68"/>
      <c r="AC450" s="68"/>
      <c r="AD450" s="68"/>
      <c r="AE450" s="68"/>
      <c r="AF450" s="68"/>
      <c r="AG450" s="68"/>
      <c r="AH450" s="68"/>
      <c r="AI450" s="68"/>
    </row>
    <row r="451" spans="1:35" ht="12.75" customHeight="1" x14ac:dyDescent="0.2">
      <c r="A451" s="68"/>
      <c r="P451" s="68"/>
      <c r="Q451" s="68"/>
      <c r="R451" s="68"/>
      <c r="S451" s="68"/>
      <c r="T451" s="68"/>
      <c r="U451" s="68"/>
      <c r="V451" s="68"/>
      <c r="W451" s="68"/>
      <c r="X451" s="68"/>
      <c r="Y451" s="68"/>
      <c r="Z451" s="68"/>
      <c r="AA451" s="68"/>
      <c r="AB451" s="68"/>
      <c r="AC451" s="68"/>
      <c r="AD451" s="68"/>
      <c r="AE451" s="68"/>
      <c r="AF451" s="68"/>
      <c r="AG451" s="68"/>
      <c r="AH451" s="68"/>
      <c r="AI451" s="68"/>
    </row>
    <row r="452" spans="1:35" ht="12.75" customHeight="1" x14ac:dyDescent="0.2">
      <c r="A452" s="68"/>
      <c r="P452" s="68"/>
      <c r="Q452" s="68"/>
      <c r="R452" s="68"/>
      <c r="S452" s="68"/>
      <c r="T452" s="68"/>
      <c r="U452" s="68"/>
      <c r="V452" s="68"/>
      <c r="W452" s="68"/>
      <c r="X452" s="68"/>
      <c r="Y452" s="68"/>
      <c r="Z452" s="68"/>
      <c r="AA452" s="68"/>
      <c r="AB452" s="68"/>
      <c r="AC452" s="68"/>
      <c r="AD452" s="68"/>
      <c r="AE452" s="68"/>
      <c r="AF452" s="68"/>
      <c r="AG452" s="68"/>
      <c r="AH452" s="68"/>
      <c r="AI452" s="68"/>
    </row>
    <row r="453" spans="1:35" ht="12.75" customHeight="1" x14ac:dyDescent="0.2">
      <c r="A453" s="68"/>
      <c r="P453" s="68"/>
      <c r="Q453" s="68"/>
      <c r="R453" s="68"/>
      <c r="S453" s="68"/>
      <c r="T453" s="68"/>
      <c r="U453" s="68"/>
      <c r="V453" s="68"/>
      <c r="W453" s="68"/>
      <c r="X453" s="68"/>
      <c r="Y453" s="68"/>
      <c r="Z453" s="68"/>
      <c r="AA453" s="68"/>
      <c r="AB453" s="68"/>
      <c r="AC453" s="68"/>
      <c r="AD453" s="68"/>
      <c r="AE453" s="68"/>
      <c r="AF453" s="68"/>
      <c r="AG453" s="68"/>
      <c r="AH453" s="68"/>
      <c r="AI453" s="68"/>
    </row>
    <row r="454" spans="1:35" ht="12.75" customHeight="1" x14ac:dyDescent="0.2">
      <c r="A454" s="68"/>
      <c r="P454" s="68"/>
      <c r="Q454" s="68"/>
      <c r="R454" s="68"/>
      <c r="S454" s="68"/>
      <c r="T454" s="68"/>
      <c r="U454" s="68"/>
      <c r="V454" s="68"/>
      <c r="W454" s="68"/>
      <c r="X454" s="68"/>
      <c r="Y454" s="68"/>
      <c r="Z454" s="68"/>
      <c r="AA454" s="68"/>
      <c r="AB454" s="68"/>
      <c r="AC454" s="68"/>
      <c r="AD454" s="68"/>
      <c r="AE454" s="68"/>
      <c r="AF454" s="68"/>
      <c r="AG454" s="68"/>
      <c r="AH454" s="68"/>
      <c r="AI454" s="68"/>
    </row>
    <row r="455" spans="1:35" ht="12.75" customHeight="1" x14ac:dyDescent="0.2">
      <c r="A455" s="68"/>
      <c r="P455" s="68"/>
      <c r="Q455" s="68"/>
      <c r="R455" s="68"/>
      <c r="S455" s="68"/>
      <c r="T455" s="68"/>
      <c r="U455" s="68"/>
      <c r="V455" s="68"/>
      <c r="W455" s="68"/>
      <c r="X455" s="68"/>
      <c r="Y455" s="68"/>
      <c r="Z455" s="68"/>
      <c r="AA455" s="68"/>
      <c r="AB455" s="68"/>
      <c r="AC455" s="68"/>
      <c r="AD455" s="68"/>
      <c r="AE455" s="68"/>
      <c r="AF455" s="68"/>
      <c r="AG455" s="68"/>
      <c r="AH455" s="68"/>
      <c r="AI455" s="68"/>
    </row>
    <row r="456" spans="1:35" ht="12.75" customHeight="1" x14ac:dyDescent="0.2">
      <c r="A456" s="68"/>
      <c r="P456" s="68"/>
      <c r="Q456" s="68"/>
      <c r="R456" s="68"/>
      <c r="S456" s="68"/>
      <c r="T456" s="68"/>
      <c r="U456" s="68"/>
      <c r="V456" s="68"/>
      <c r="W456" s="68"/>
      <c r="X456" s="68"/>
      <c r="Y456" s="68"/>
      <c r="Z456" s="68"/>
      <c r="AA456" s="68"/>
      <c r="AB456" s="68"/>
      <c r="AC456" s="68"/>
      <c r="AD456" s="68"/>
      <c r="AE456" s="68"/>
      <c r="AF456" s="68"/>
      <c r="AG456" s="68"/>
      <c r="AH456" s="68"/>
      <c r="AI456" s="68"/>
    </row>
    <row r="457" spans="1:35" ht="12.75" customHeight="1" x14ac:dyDescent="0.2">
      <c r="A457" s="68"/>
      <c r="P457" s="68"/>
      <c r="Q457" s="68"/>
      <c r="R457" s="68"/>
      <c r="S457" s="68"/>
      <c r="T457" s="68"/>
      <c r="U457" s="68"/>
      <c r="V457" s="68"/>
      <c r="W457" s="68"/>
      <c r="X457" s="68"/>
      <c r="Y457" s="68"/>
      <c r="Z457" s="68"/>
      <c r="AA457" s="68"/>
      <c r="AB457" s="68"/>
      <c r="AC457" s="68"/>
      <c r="AD457" s="68"/>
      <c r="AE457" s="68"/>
      <c r="AF457" s="68"/>
      <c r="AG457" s="68"/>
      <c r="AH457" s="68"/>
      <c r="AI457" s="68"/>
    </row>
    <row r="458" spans="1:35" ht="12.75" customHeight="1" x14ac:dyDescent="0.2">
      <c r="A458" s="68"/>
      <c r="P458" s="68"/>
      <c r="Q458" s="68"/>
      <c r="R458" s="68"/>
      <c r="S458" s="68"/>
      <c r="T458" s="68"/>
      <c r="U458" s="68"/>
      <c r="V458" s="68"/>
      <c r="W458" s="68"/>
      <c r="X458" s="68"/>
      <c r="Y458" s="68"/>
      <c r="Z458" s="68"/>
      <c r="AA458" s="68"/>
      <c r="AB458" s="68"/>
      <c r="AC458" s="68"/>
      <c r="AD458" s="68"/>
      <c r="AE458" s="68"/>
      <c r="AF458" s="68"/>
      <c r="AG458" s="68"/>
      <c r="AH458" s="68"/>
      <c r="AI458" s="68"/>
    </row>
    <row r="459" spans="1:35" ht="12.75" customHeight="1" x14ac:dyDescent="0.2">
      <c r="A459" s="68"/>
      <c r="P459" s="68"/>
      <c r="Q459" s="68"/>
      <c r="R459" s="68"/>
      <c r="S459" s="68"/>
      <c r="T459" s="68"/>
      <c r="U459" s="68"/>
      <c r="V459" s="68"/>
      <c r="W459" s="68"/>
      <c r="X459" s="68"/>
      <c r="Y459" s="68"/>
      <c r="Z459" s="68"/>
      <c r="AA459" s="68"/>
      <c r="AB459" s="68"/>
      <c r="AC459" s="68"/>
      <c r="AD459" s="68"/>
      <c r="AE459" s="68"/>
      <c r="AF459" s="68"/>
      <c r="AG459" s="68"/>
      <c r="AH459" s="68"/>
      <c r="AI459" s="68"/>
    </row>
    <row r="460" spans="1:35" ht="12.75" customHeight="1" x14ac:dyDescent="0.2">
      <c r="A460" s="68"/>
      <c r="P460" s="68"/>
      <c r="Q460" s="68"/>
      <c r="R460" s="68"/>
      <c r="S460" s="68"/>
      <c r="T460" s="68"/>
      <c r="U460" s="68"/>
      <c r="V460" s="68"/>
      <c r="W460" s="68"/>
      <c r="X460" s="68"/>
      <c r="Y460" s="68"/>
      <c r="Z460" s="68"/>
      <c r="AA460" s="68"/>
      <c r="AB460" s="68"/>
      <c r="AC460" s="68"/>
      <c r="AD460" s="68"/>
      <c r="AE460" s="68"/>
      <c r="AF460" s="68"/>
      <c r="AG460" s="68"/>
      <c r="AH460" s="68"/>
      <c r="AI460" s="68"/>
    </row>
    <row r="461" spans="1:35" ht="12.75" customHeight="1" x14ac:dyDescent="0.2">
      <c r="A461" s="68"/>
      <c r="P461" s="68"/>
      <c r="Q461" s="68"/>
      <c r="R461" s="68"/>
      <c r="S461" s="68"/>
      <c r="T461" s="68"/>
      <c r="U461" s="68"/>
      <c r="V461" s="68"/>
      <c r="W461" s="68"/>
      <c r="X461" s="68"/>
      <c r="Y461" s="68"/>
      <c r="Z461" s="68"/>
      <c r="AA461" s="68"/>
      <c r="AB461" s="68"/>
      <c r="AC461" s="68"/>
      <c r="AD461" s="68"/>
      <c r="AE461" s="68"/>
      <c r="AF461" s="68"/>
      <c r="AG461" s="68"/>
      <c r="AH461" s="68"/>
      <c r="AI461" s="68"/>
    </row>
    <row r="462" spans="1:35" ht="12.75" customHeight="1" x14ac:dyDescent="0.2">
      <c r="A462" s="68"/>
      <c r="P462" s="68"/>
      <c r="Q462" s="68"/>
      <c r="R462" s="68"/>
      <c r="S462" s="68"/>
      <c r="T462" s="68"/>
      <c r="U462" s="68"/>
      <c r="V462" s="68"/>
      <c r="W462" s="68"/>
      <c r="X462" s="68"/>
      <c r="Y462" s="68"/>
      <c r="Z462" s="68"/>
      <c r="AA462" s="68"/>
      <c r="AB462" s="68"/>
      <c r="AC462" s="68"/>
      <c r="AD462" s="68"/>
      <c r="AE462" s="68"/>
      <c r="AF462" s="68"/>
      <c r="AG462" s="68"/>
      <c r="AH462" s="68"/>
      <c r="AI462" s="68"/>
    </row>
    <row r="463" spans="1:35" ht="12.75" customHeight="1" x14ac:dyDescent="0.2">
      <c r="A463" s="68"/>
      <c r="P463" s="68"/>
      <c r="Q463" s="68"/>
      <c r="R463" s="68"/>
      <c r="S463" s="68"/>
      <c r="T463" s="68"/>
      <c r="U463" s="68"/>
      <c r="V463" s="68"/>
      <c r="W463" s="68"/>
      <c r="X463" s="68"/>
      <c r="Y463" s="68"/>
      <c r="Z463" s="68"/>
      <c r="AA463" s="68"/>
      <c r="AB463" s="68"/>
      <c r="AC463" s="68"/>
      <c r="AD463" s="68"/>
      <c r="AE463" s="68"/>
      <c r="AF463" s="68"/>
      <c r="AG463" s="68"/>
      <c r="AH463" s="68"/>
      <c r="AI463" s="68"/>
    </row>
    <row r="464" spans="1:35" ht="12.75" customHeight="1" x14ac:dyDescent="0.2">
      <c r="A464" s="68"/>
      <c r="P464" s="68"/>
      <c r="Q464" s="68"/>
      <c r="R464" s="68"/>
      <c r="S464" s="68"/>
      <c r="T464" s="68"/>
      <c r="U464" s="68"/>
      <c r="V464" s="68"/>
      <c r="W464" s="68"/>
      <c r="X464" s="68"/>
      <c r="Y464" s="68"/>
      <c r="Z464" s="68"/>
      <c r="AA464" s="68"/>
      <c r="AB464" s="68"/>
      <c r="AC464" s="68"/>
      <c r="AD464" s="68"/>
      <c r="AE464" s="68"/>
      <c r="AF464" s="68"/>
      <c r="AG464" s="68"/>
      <c r="AH464" s="68"/>
      <c r="AI464" s="68"/>
    </row>
    <row r="465" spans="1:35" ht="12.75" customHeight="1" x14ac:dyDescent="0.2">
      <c r="A465" s="68"/>
      <c r="P465" s="68"/>
      <c r="Q465" s="68"/>
      <c r="R465" s="68"/>
      <c r="S465" s="68"/>
      <c r="T465" s="68"/>
      <c r="U465" s="68"/>
      <c r="V465" s="68"/>
      <c r="W465" s="68"/>
      <c r="X465" s="68"/>
      <c r="Y465" s="68"/>
      <c r="Z465" s="68"/>
      <c r="AA465" s="68"/>
      <c r="AB465" s="68"/>
      <c r="AC465" s="68"/>
      <c r="AD465" s="68"/>
      <c r="AE465" s="68"/>
      <c r="AF465" s="68"/>
      <c r="AG465" s="68"/>
      <c r="AH465" s="68"/>
      <c r="AI465" s="68"/>
    </row>
    <row r="466" spans="1:35" ht="12.75" customHeight="1" x14ac:dyDescent="0.2">
      <c r="A466" s="68"/>
      <c r="P466" s="68"/>
      <c r="Q466" s="68"/>
      <c r="R466" s="68"/>
      <c r="S466" s="68"/>
      <c r="T466" s="68"/>
      <c r="U466" s="68"/>
      <c r="V466" s="68"/>
      <c r="W466" s="68"/>
      <c r="X466" s="68"/>
      <c r="Y466" s="68"/>
      <c r="Z466" s="68"/>
      <c r="AA466" s="68"/>
      <c r="AB466" s="68"/>
      <c r="AC466" s="68"/>
      <c r="AD466" s="68"/>
      <c r="AE466" s="68"/>
      <c r="AF466" s="68"/>
      <c r="AG466" s="68"/>
      <c r="AH466" s="68"/>
      <c r="AI466" s="68"/>
    </row>
    <row r="467" spans="1:35" ht="12.75" customHeight="1" x14ac:dyDescent="0.2">
      <c r="A467" s="68"/>
      <c r="P467" s="68"/>
      <c r="Q467" s="68"/>
      <c r="R467" s="68"/>
      <c r="S467" s="68"/>
      <c r="T467" s="68"/>
      <c r="U467" s="68"/>
      <c r="V467" s="68"/>
      <c r="W467" s="68"/>
      <c r="X467" s="68"/>
      <c r="Y467" s="68"/>
      <c r="Z467" s="68"/>
      <c r="AA467" s="68"/>
      <c r="AB467" s="68"/>
      <c r="AC467" s="68"/>
      <c r="AD467" s="68"/>
      <c r="AE467" s="68"/>
      <c r="AF467" s="68"/>
      <c r="AG467" s="68"/>
      <c r="AH467" s="68"/>
      <c r="AI467" s="68"/>
    </row>
    <row r="468" spans="1:35" ht="12.75" customHeight="1" x14ac:dyDescent="0.2">
      <c r="A468" s="68"/>
      <c r="P468" s="68"/>
      <c r="Q468" s="68"/>
      <c r="R468" s="68"/>
      <c r="S468" s="68"/>
      <c r="T468" s="68"/>
      <c r="U468" s="68"/>
      <c r="V468" s="68"/>
      <c r="W468" s="68"/>
      <c r="X468" s="68"/>
      <c r="Y468" s="68"/>
      <c r="Z468" s="68"/>
      <c r="AA468" s="68"/>
      <c r="AB468" s="68"/>
      <c r="AC468" s="68"/>
      <c r="AD468" s="68"/>
      <c r="AE468" s="68"/>
      <c r="AF468" s="68"/>
      <c r="AG468" s="68"/>
      <c r="AH468" s="68"/>
      <c r="AI468" s="68"/>
    </row>
    <row r="469" spans="1:35" ht="12.75" customHeight="1" x14ac:dyDescent="0.2">
      <c r="A469" s="68"/>
      <c r="P469" s="68"/>
      <c r="Q469" s="68"/>
      <c r="R469" s="68"/>
      <c r="S469" s="68"/>
      <c r="T469" s="68"/>
      <c r="U469" s="68"/>
      <c r="V469" s="68"/>
      <c r="W469" s="68"/>
      <c r="X469" s="68"/>
      <c r="Y469" s="68"/>
      <c r="Z469" s="68"/>
      <c r="AA469" s="68"/>
      <c r="AB469" s="68"/>
      <c r="AC469" s="68"/>
      <c r="AD469" s="68"/>
      <c r="AE469" s="68"/>
      <c r="AF469" s="68"/>
      <c r="AG469" s="68"/>
      <c r="AH469" s="68"/>
      <c r="AI469" s="68"/>
    </row>
    <row r="470" spans="1:35" ht="12.75" customHeight="1" x14ac:dyDescent="0.2">
      <c r="A470" s="68"/>
      <c r="P470" s="68"/>
      <c r="Q470" s="68"/>
      <c r="R470" s="68"/>
      <c r="S470" s="68"/>
      <c r="T470" s="68"/>
      <c r="U470" s="68"/>
      <c r="V470" s="68"/>
      <c r="W470" s="68"/>
      <c r="X470" s="68"/>
      <c r="Y470" s="68"/>
      <c r="Z470" s="68"/>
      <c r="AA470" s="68"/>
      <c r="AB470" s="68"/>
      <c r="AC470" s="68"/>
      <c r="AD470" s="68"/>
      <c r="AE470" s="68"/>
      <c r="AF470" s="68"/>
      <c r="AG470" s="68"/>
      <c r="AH470" s="68"/>
      <c r="AI470" s="68"/>
    </row>
    <row r="471" spans="1:35" ht="12.75" customHeight="1" x14ac:dyDescent="0.2">
      <c r="A471" s="68"/>
      <c r="P471" s="68"/>
      <c r="Q471" s="68"/>
      <c r="R471" s="68"/>
      <c r="S471" s="68"/>
      <c r="T471" s="68"/>
      <c r="U471" s="68"/>
      <c r="V471" s="68"/>
      <c r="W471" s="68"/>
      <c r="X471" s="68"/>
      <c r="Y471" s="68"/>
      <c r="Z471" s="68"/>
      <c r="AA471" s="68"/>
      <c r="AB471" s="68"/>
      <c r="AC471" s="68"/>
      <c r="AD471" s="68"/>
      <c r="AE471" s="68"/>
      <c r="AF471" s="68"/>
      <c r="AG471" s="68"/>
      <c r="AH471" s="68"/>
      <c r="AI471" s="68"/>
    </row>
    <row r="472" spans="1:35" ht="12.75" customHeight="1" x14ac:dyDescent="0.2">
      <c r="A472" s="68"/>
      <c r="P472" s="68"/>
      <c r="Q472" s="68"/>
      <c r="R472" s="68"/>
      <c r="S472" s="68"/>
      <c r="T472" s="68"/>
      <c r="U472" s="68"/>
      <c r="V472" s="68"/>
      <c r="W472" s="68"/>
      <c r="X472" s="68"/>
      <c r="Y472" s="68"/>
      <c r="Z472" s="68"/>
      <c r="AA472" s="68"/>
      <c r="AB472" s="68"/>
      <c r="AC472" s="68"/>
      <c r="AD472" s="68"/>
      <c r="AE472" s="68"/>
      <c r="AF472" s="68"/>
      <c r="AG472" s="68"/>
      <c r="AH472" s="68"/>
      <c r="AI472" s="68"/>
    </row>
    <row r="473" spans="1:35" ht="12.75" customHeight="1" x14ac:dyDescent="0.2">
      <c r="A473" s="68"/>
      <c r="P473" s="68"/>
      <c r="Q473" s="68"/>
      <c r="R473" s="68"/>
      <c r="S473" s="68"/>
      <c r="T473" s="68"/>
      <c r="U473" s="68"/>
      <c r="V473" s="68"/>
      <c r="W473" s="68"/>
      <c r="X473" s="68"/>
      <c r="Y473" s="68"/>
      <c r="Z473" s="68"/>
      <c r="AA473" s="68"/>
      <c r="AB473" s="68"/>
      <c r="AC473" s="68"/>
      <c r="AD473" s="68"/>
      <c r="AE473" s="68"/>
      <c r="AF473" s="68"/>
      <c r="AG473" s="68"/>
      <c r="AH473" s="68"/>
      <c r="AI473" s="68"/>
    </row>
    <row r="474" spans="1:35" ht="12.75" customHeight="1" x14ac:dyDescent="0.2">
      <c r="A474" s="68"/>
      <c r="P474" s="68"/>
      <c r="Q474" s="68"/>
      <c r="R474" s="68"/>
      <c r="S474" s="68"/>
      <c r="T474" s="68"/>
      <c r="U474" s="68"/>
      <c r="V474" s="68"/>
      <c r="W474" s="68"/>
      <c r="X474" s="68"/>
      <c r="Y474" s="68"/>
      <c r="Z474" s="68"/>
      <c r="AA474" s="68"/>
      <c r="AB474" s="68"/>
      <c r="AC474" s="68"/>
      <c r="AD474" s="68"/>
      <c r="AE474" s="68"/>
      <c r="AF474" s="68"/>
      <c r="AG474" s="68"/>
      <c r="AH474" s="68"/>
      <c r="AI474" s="68"/>
    </row>
    <row r="475" spans="1:35" ht="12.75" customHeight="1" x14ac:dyDescent="0.2">
      <c r="A475" s="68"/>
      <c r="P475" s="68"/>
      <c r="Q475" s="68"/>
      <c r="R475" s="68"/>
      <c r="S475" s="68"/>
      <c r="T475" s="68"/>
      <c r="U475" s="68"/>
      <c r="V475" s="68"/>
      <c r="W475" s="68"/>
      <c r="X475" s="68"/>
      <c r="Y475" s="68"/>
      <c r="Z475" s="68"/>
      <c r="AA475" s="68"/>
      <c r="AB475" s="68"/>
      <c r="AC475" s="68"/>
      <c r="AD475" s="68"/>
      <c r="AE475" s="68"/>
      <c r="AF475" s="68"/>
      <c r="AG475" s="68"/>
      <c r="AH475" s="68"/>
      <c r="AI475" s="68"/>
    </row>
    <row r="476" spans="1:35" ht="12.75" customHeight="1" x14ac:dyDescent="0.2">
      <c r="A476" s="68"/>
      <c r="P476" s="68"/>
      <c r="Q476" s="68"/>
      <c r="R476" s="68"/>
      <c r="S476" s="68"/>
      <c r="T476" s="68"/>
      <c r="U476" s="68"/>
      <c r="V476" s="68"/>
      <c r="W476" s="68"/>
      <c r="X476" s="68"/>
      <c r="Y476" s="68"/>
      <c r="Z476" s="68"/>
      <c r="AA476" s="68"/>
      <c r="AB476" s="68"/>
      <c r="AC476" s="68"/>
      <c r="AD476" s="68"/>
      <c r="AE476" s="68"/>
      <c r="AF476" s="68"/>
      <c r="AG476" s="68"/>
      <c r="AH476" s="68"/>
      <c r="AI476" s="68"/>
    </row>
    <row r="477" spans="1:35" ht="12.75" customHeight="1" x14ac:dyDescent="0.2">
      <c r="A477" s="68"/>
      <c r="P477" s="68"/>
      <c r="Q477" s="68"/>
      <c r="R477" s="68"/>
      <c r="S477" s="68"/>
      <c r="T477" s="68"/>
      <c r="U477" s="68"/>
      <c r="V477" s="68"/>
      <c r="W477" s="68"/>
      <c r="X477" s="68"/>
      <c r="Y477" s="68"/>
      <c r="Z477" s="68"/>
      <c r="AA477" s="68"/>
      <c r="AB477" s="68"/>
      <c r="AC477" s="68"/>
      <c r="AD477" s="68"/>
      <c r="AE477" s="68"/>
      <c r="AF477" s="68"/>
      <c r="AG477" s="68"/>
      <c r="AH477" s="68"/>
      <c r="AI477" s="68"/>
    </row>
    <row r="478" spans="1:35" ht="12.75" customHeight="1" x14ac:dyDescent="0.2">
      <c r="A478" s="68"/>
      <c r="P478" s="68"/>
      <c r="Q478" s="68"/>
      <c r="R478" s="68"/>
      <c r="S478" s="68"/>
      <c r="T478" s="68"/>
      <c r="U478" s="68"/>
      <c r="V478" s="68"/>
      <c r="W478" s="68"/>
      <c r="X478" s="68"/>
      <c r="Y478" s="68"/>
      <c r="Z478" s="68"/>
      <c r="AA478" s="68"/>
      <c r="AB478" s="68"/>
      <c r="AC478" s="68"/>
      <c r="AD478" s="68"/>
      <c r="AE478" s="68"/>
      <c r="AF478" s="68"/>
      <c r="AG478" s="68"/>
      <c r="AH478" s="68"/>
      <c r="AI478" s="68"/>
    </row>
    <row r="479" spans="1:35" ht="12.75" customHeight="1" x14ac:dyDescent="0.2">
      <c r="A479" s="68"/>
      <c r="P479" s="68"/>
      <c r="Q479" s="68"/>
      <c r="R479" s="68"/>
      <c r="S479" s="68"/>
      <c r="T479" s="68"/>
      <c r="U479" s="68"/>
      <c r="V479" s="68"/>
      <c r="W479" s="68"/>
      <c r="X479" s="68"/>
      <c r="Y479" s="68"/>
      <c r="Z479" s="68"/>
      <c r="AA479" s="68"/>
      <c r="AB479" s="68"/>
      <c r="AC479" s="68"/>
      <c r="AD479" s="68"/>
      <c r="AE479" s="68"/>
      <c r="AF479" s="68"/>
      <c r="AG479" s="68"/>
      <c r="AH479" s="68"/>
      <c r="AI479" s="68"/>
    </row>
    <row r="480" spans="1:35" ht="12.75" customHeight="1" x14ac:dyDescent="0.2">
      <c r="A480" s="68"/>
      <c r="P480" s="68"/>
      <c r="Q480" s="68"/>
      <c r="R480" s="68"/>
      <c r="S480" s="68"/>
      <c r="T480" s="68"/>
      <c r="U480" s="68"/>
      <c r="V480" s="68"/>
      <c r="W480" s="68"/>
      <c r="X480" s="68"/>
      <c r="Y480" s="68"/>
      <c r="Z480" s="68"/>
      <c r="AA480" s="68"/>
      <c r="AB480" s="68"/>
      <c r="AC480" s="68"/>
      <c r="AD480" s="68"/>
      <c r="AE480" s="68"/>
      <c r="AF480" s="68"/>
      <c r="AG480" s="68"/>
      <c r="AH480" s="68"/>
      <c r="AI480" s="68"/>
    </row>
    <row r="481" spans="1:35" ht="12.75" customHeight="1" x14ac:dyDescent="0.2">
      <c r="A481" s="68"/>
      <c r="P481" s="68"/>
      <c r="Q481" s="68"/>
      <c r="R481" s="68"/>
      <c r="S481" s="68"/>
      <c r="T481" s="68"/>
      <c r="U481" s="68"/>
      <c r="V481" s="68"/>
      <c r="W481" s="68"/>
      <c r="X481" s="68"/>
      <c r="Y481" s="68"/>
      <c r="Z481" s="68"/>
      <c r="AA481" s="68"/>
      <c r="AB481" s="68"/>
      <c r="AC481" s="68"/>
      <c r="AD481" s="68"/>
      <c r="AE481" s="68"/>
      <c r="AF481" s="68"/>
      <c r="AG481" s="68"/>
      <c r="AH481" s="68"/>
      <c r="AI481" s="68"/>
    </row>
    <row r="482" spans="1:35" ht="12.75" customHeight="1" x14ac:dyDescent="0.2">
      <c r="A482" s="68"/>
      <c r="P482" s="68"/>
      <c r="Q482" s="68"/>
      <c r="R482" s="68"/>
      <c r="S482" s="68"/>
      <c r="T482" s="68"/>
      <c r="U482" s="68"/>
      <c r="V482" s="68"/>
      <c r="W482" s="68"/>
      <c r="X482" s="68"/>
      <c r="Y482" s="68"/>
      <c r="Z482" s="68"/>
      <c r="AA482" s="68"/>
      <c r="AB482" s="68"/>
      <c r="AC482" s="68"/>
      <c r="AD482" s="68"/>
      <c r="AE482" s="68"/>
      <c r="AF482" s="68"/>
      <c r="AG482" s="68"/>
      <c r="AH482" s="68"/>
      <c r="AI482" s="68"/>
    </row>
    <row r="483" spans="1:35" ht="12.75" customHeight="1" x14ac:dyDescent="0.2">
      <c r="A483" s="68"/>
      <c r="P483" s="68"/>
      <c r="Q483" s="68"/>
      <c r="R483" s="68"/>
      <c r="S483" s="68"/>
      <c r="T483" s="68"/>
      <c r="U483" s="68"/>
      <c r="V483" s="68"/>
      <c r="W483" s="68"/>
      <c r="X483" s="68"/>
      <c r="Y483" s="68"/>
      <c r="Z483" s="68"/>
      <c r="AA483" s="68"/>
      <c r="AB483" s="68"/>
      <c r="AC483" s="68"/>
      <c r="AD483" s="68"/>
      <c r="AE483" s="68"/>
      <c r="AF483" s="68"/>
      <c r="AG483" s="68"/>
      <c r="AH483" s="68"/>
      <c r="AI483" s="68"/>
    </row>
    <row r="484" spans="1:35" ht="12.75" customHeight="1" x14ac:dyDescent="0.2">
      <c r="A484" s="68"/>
      <c r="P484" s="68"/>
      <c r="Q484" s="68"/>
      <c r="R484" s="68"/>
      <c r="S484" s="68"/>
      <c r="T484" s="68"/>
      <c r="U484" s="68"/>
      <c r="V484" s="68"/>
      <c r="W484" s="68"/>
      <c r="X484" s="68"/>
      <c r="Y484" s="68"/>
      <c r="Z484" s="68"/>
      <c r="AA484" s="68"/>
      <c r="AB484" s="68"/>
      <c r="AC484" s="68"/>
      <c r="AD484" s="68"/>
      <c r="AE484" s="68"/>
      <c r="AF484" s="68"/>
      <c r="AG484" s="68"/>
      <c r="AH484" s="68"/>
      <c r="AI484" s="68"/>
    </row>
    <row r="485" spans="1:35" ht="12.75" customHeight="1" x14ac:dyDescent="0.2">
      <c r="A485" s="68"/>
      <c r="P485" s="68"/>
      <c r="Q485" s="68"/>
      <c r="R485" s="68"/>
      <c r="S485" s="68"/>
      <c r="T485" s="68"/>
      <c r="U485" s="68"/>
      <c r="V485" s="68"/>
      <c r="W485" s="68"/>
      <c r="X485" s="68"/>
      <c r="Y485" s="68"/>
      <c r="Z485" s="68"/>
      <c r="AA485" s="68"/>
      <c r="AB485" s="68"/>
      <c r="AC485" s="68"/>
      <c r="AD485" s="68"/>
      <c r="AE485" s="68"/>
      <c r="AF485" s="68"/>
      <c r="AG485" s="68"/>
      <c r="AH485" s="68"/>
      <c r="AI485" s="68"/>
    </row>
    <row r="486" spans="1:35" ht="12.75" customHeight="1" x14ac:dyDescent="0.2">
      <c r="A486" s="68"/>
      <c r="P486" s="68"/>
      <c r="Q486" s="68"/>
      <c r="R486" s="68"/>
      <c r="S486" s="68"/>
      <c r="T486" s="68"/>
      <c r="U486" s="68"/>
      <c r="V486" s="68"/>
      <c r="W486" s="68"/>
      <c r="X486" s="68"/>
      <c r="Y486" s="68"/>
      <c r="Z486" s="68"/>
      <c r="AA486" s="68"/>
      <c r="AB486" s="68"/>
      <c r="AC486" s="68"/>
      <c r="AD486" s="68"/>
      <c r="AE486" s="68"/>
      <c r="AF486" s="68"/>
      <c r="AG486" s="68"/>
      <c r="AH486" s="68"/>
      <c r="AI486" s="68"/>
    </row>
    <row r="487" spans="1:35" ht="12.75" customHeight="1" x14ac:dyDescent="0.2">
      <c r="A487" s="68"/>
      <c r="P487" s="68"/>
      <c r="Q487" s="68"/>
      <c r="R487" s="68"/>
      <c r="S487" s="68"/>
      <c r="T487" s="68"/>
      <c r="U487" s="68"/>
      <c r="V487" s="68"/>
      <c r="W487" s="68"/>
      <c r="X487" s="68"/>
      <c r="Y487" s="68"/>
      <c r="Z487" s="68"/>
      <c r="AA487" s="68"/>
      <c r="AB487" s="68"/>
      <c r="AC487" s="68"/>
      <c r="AD487" s="68"/>
      <c r="AE487" s="68"/>
      <c r="AF487" s="68"/>
      <c r="AG487" s="68"/>
      <c r="AH487" s="68"/>
      <c r="AI487" s="68"/>
    </row>
    <row r="488" spans="1:35" ht="12.75" customHeight="1" x14ac:dyDescent="0.2">
      <c r="A488" s="68"/>
      <c r="P488" s="68"/>
      <c r="Q488" s="68"/>
      <c r="R488" s="68"/>
      <c r="S488" s="68"/>
      <c r="T488" s="68"/>
      <c r="U488" s="68"/>
      <c r="V488" s="68"/>
      <c r="W488" s="68"/>
      <c r="X488" s="68"/>
      <c r="Y488" s="68"/>
      <c r="Z488" s="68"/>
      <c r="AA488" s="68"/>
      <c r="AB488" s="68"/>
      <c r="AC488" s="68"/>
      <c r="AD488" s="68"/>
      <c r="AE488" s="68"/>
      <c r="AF488" s="68"/>
      <c r="AG488" s="68"/>
      <c r="AH488" s="68"/>
      <c r="AI488" s="68"/>
    </row>
    <row r="489" spans="1:35" ht="12.75" customHeight="1" x14ac:dyDescent="0.2">
      <c r="A489" s="68"/>
      <c r="P489" s="68"/>
      <c r="Q489" s="68"/>
      <c r="R489" s="68"/>
      <c r="S489" s="68"/>
      <c r="T489" s="68"/>
      <c r="U489" s="68"/>
      <c r="V489" s="68"/>
      <c r="W489" s="68"/>
      <c r="X489" s="68"/>
      <c r="Y489" s="68"/>
      <c r="Z489" s="68"/>
      <c r="AA489" s="68"/>
      <c r="AB489" s="68"/>
      <c r="AC489" s="68"/>
      <c r="AD489" s="68"/>
      <c r="AE489" s="68"/>
      <c r="AF489" s="68"/>
      <c r="AG489" s="68"/>
      <c r="AH489" s="68"/>
      <c r="AI489" s="68"/>
    </row>
    <row r="490" spans="1:35" ht="12.75" customHeight="1" x14ac:dyDescent="0.2">
      <c r="A490" s="68"/>
      <c r="P490" s="68"/>
      <c r="Q490" s="68"/>
      <c r="R490" s="68"/>
      <c r="S490" s="68"/>
      <c r="T490" s="68"/>
      <c r="U490" s="68"/>
      <c r="V490" s="68"/>
      <c r="W490" s="68"/>
      <c r="X490" s="68"/>
      <c r="Y490" s="68"/>
      <c r="Z490" s="68"/>
      <c r="AA490" s="68"/>
      <c r="AB490" s="68"/>
      <c r="AC490" s="68"/>
      <c r="AD490" s="68"/>
      <c r="AE490" s="68"/>
      <c r="AF490" s="68"/>
      <c r="AG490" s="68"/>
      <c r="AH490" s="68"/>
      <c r="AI490" s="68"/>
    </row>
    <row r="491" spans="1:35" ht="12.75" customHeight="1" x14ac:dyDescent="0.2">
      <c r="A491" s="68"/>
      <c r="P491" s="68"/>
      <c r="Q491" s="68"/>
      <c r="R491" s="68"/>
      <c r="S491" s="68"/>
      <c r="T491" s="68"/>
      <c r="U491" s="68"/>
      <c r="V491" s="68"/>
      <c r="W491" s="68"/>
      <c r="X491" s="68"/>
      <c r="Y491" s="68"/>
      <c r="Z491" s="68"/>
      <c r="AA491" s="68"/>
      <c r="AB491" s="68"/>
      <c r="AC491" s="68"/>
      <c r="AD491" s="68"/>
      <c r="AE491" s="68"/>
      <c r="AF491" s="68"/>
      <c r="AG491" s="68"/>
      <c r="AH491" s="68"/>
      <c r="AI491" s="68"/>
    </row>
    <row r="492" spans="1:35" ht="12.75" customHeight="1" x14ac:dyDescent="0.2">
      <c r="A492" s="68"/>
      <c r="P492" s="68"/>
      <c r="Q492" s="68"/>
      <c r="R492" s="68"/>
      <c r="S492" s="68"/>
      <c r="T492" s="68"/>
      <c r="U492" s="68"/>
      <c r="V492" s="68"/>
      <c r="W492" s="68"/>
      <c r="X492" s="68"/>
      <c r="Y492" s="68"/>
      <c r="Z492" s="68"/>
      <c r="AA492" s="68"/>
      <c r="AB492" s="68"/>
      <c r="AC492" s="68"/>
      <c r="AD492" s="68"/>
      <c r="AE492" s="68"/>
      <c r="AF492" s="68"/>
      <c r="AG492" s="68"/>
      <c r="AH492" s="68"/>
      <c r="AI492" s="68"/>
    </row>
    <row r="493" spans="1:35" ht="12.75" customHeight="1" x14ac:dyDescent="0.2">
      <c r="A493" s="68"/>
      <c r="P493" s="68"/>
      <c r="Q493" s="68"/>
      <c r="R493" s="68"/>
      <c r="S493" s="68"/>
      <c r="T493" s="68"/>
      <c r="U493" s="68"/>
      <c r="V493" s="68"/>
      <c r="W493" s="68"/>
      <c r="X493" s="68"/>
      <c r="Y493" s="68"/>
      <c r="Z493" s="68"/>
      <c r="AA493" s="68"/>
      <c r="AB493" s="68"/>
      <c r="AC493" s="68"/>
      <c r="AD493" s="68"/>
      <c r="AE493" s="68"/>
      <c r="AF493" s="68"/>
      <c r="AG493" s="68"/>
      <c r="AH493" s="68"/>
      <c r="AI493" s="68"/>
    </row>
    <row r="494" spans="1:35" ht="12.75" customHeight="1" x14ac:dyDescent="0.2">
      <c r="A494" s="68"/>
      <c r="P494" s="68"/>
      <c r="Q494" s="68"/>
      <c r="R494" s="68"/>
      <c r="S494" s="68"/>
      <c r="T494" s="68"/>
      <c r="U494" s="68"/>
      <c r="V494" s="68"/>
      <c r="W494" s="68"/>
      <c r="X494" s="68"/>
      <c r="Y494" s="68"/>
      <c r="Z494" s="68"/>
      <c r="AA494" s="68"/>
      <c r="AB494" s="68"/>
      <c r="AC494" s="68"/>
      <c r="AD494" s="68"/>
      <c r="AE494" s="68"/>
      <c r="AF494" s="68"/>
      <c r="AG494" s="68"/>
      <c r="AH494" s="68"/>
      <c r="AI494" s="68"/>
    </row>
    <row r="495" spans="1:35" ht="12.75" customHeight="1" x14ac:dyDescent="0.2">
      <c r="A495" s="68"/>
      <c r="P495" s="68"/>
      <c r="Q495" s="68"/>
      <c r="R495" s="68"/>
      <c r="S495" s="68"/>
      <c r="T495" s="68"/>
      <c r="U495" s="68"/>
      <c r="V495" s="68"/>
      <c r="W495" s="68"/>
      <c r="X495" s="68"/>
      <c r="Y495" s="68"/>
      <c r="Z495" s="68"/>
      <c r="AA495" s="68"/>
      <c r="AB495" s="68"/>
      <c r="AC495" s="68"/>
      <c r="AD495" s="68"/>
      <c r="AE495" s="68"/>
      <c r="AF495" s="68"/>
      <c r="AG495" s="68"/>
      <c r="AH495" s="68"/>
      <c r="AI495" s="68"/>
    </row>
    <row r="496" spans="1:35" ht="12.75" customHeight="1" x14ac:dyDescent="0.2">
      <c r="A496" s="68"/>
      <c r="P496" s="68"/>
      <c r="Q496" s="68"/>
      <c r="R496" s="68"/>
      <c r="S496" s="68"/>
      <c r="T496" s="68"/>
      <c r="U496" s="68"/>
      <c r="V496" s="68"/>
      <c r="W496" s="68"/>
      <c r="X496" s="68"/>
      <c r="Y496" s="68"/>
      <c r="Z496" s="68"/>
      <c r="AA496" s="68"/>
      <c r="AB496" s="68"/>
      <c r="AC496" s="68"/>
      <c r="AD496" s="68"/>
      <c r="AE496" s="68"/>
      <c r="AF496" s="68"/>
      <c r="AG496" s="68"/>
      <c r="AH496" s="68"/>
      <c r="AI496" s="68"/>
    </row>
    <row r="497" spans="1:35" ht="12.75" customHeight="1" x14ac:dyDescent="0.2">
      <c r="A497" s="68"/>
      <c r="P497" s="68"/>
      <c r="Q497" s="68"/>
      <c r="R497" s="68"/>
      <c r="S497" s="68"/>
      <c r="T497" s="68"/>
      <c r="U497" s="68"/>
      <c r="V497" s="68"/>
      <c r="W497" s="68"/>
      <c r="X497" s="68"/>
      <c r="Y497" s="68"/>
      <c r="Z497" s="68"/>
      <c r="AA497" s="68"/>
      <c r="AB497" s="68"/>
      <c r="AC497" s="68"/>
      <c r="AD497" s="68"/>
      <c r="AE497" s="68"/>
      <c r="AF497" s="68"/>
      <c r="AG497" s="68"/>
      <c r="AH497" s="68"/>
      <c r="AI497" s="68"/>
    </row>
    <row r="498" spans="1:35" ht="12.75" customHeight="1" x14ac:dyDescent="0.2">
      <c r="A498" s="68"/>
      <c r="P498" s="68"/>
      <c r="Q498" s="68"/>
      <c r="R498" s="68"/>
      <c r="S498" s="68"/>
      <c r="T498" s="68"/>
      <c r="U498" s="68"/>
      <c r="V498" s="68"/>
      <c r="W498" s="68"/>
      <c r="X498" s="68"/>
      <c r="Y498" s="68"/>
      <c r="Z498" s="68"/>
      <c r="AA498" s="68"/>
      <c r="AB498" s="68"/>
      <c r="AC498" s="68"/>
      <c r="AD498" s="68"/>
      <c r="AE498" s="68"/>
      <c r="AF498" s="68"/>
      <c r="AG498" s="68"/>
      <c r="AH498" s="68"/>
      <c r="AI498" s="68"/>
    </row>
    <row r="499" spans="1:35" ht="12.75" customHeight="1" x14ac:dyDescent="0.2">
      <c r="A499" s="68"/>
      <c r="P499" s="68"/>
      <c r="Q499" s="68"/>
      <c r="R499" s="68"/>
      <c r="S499" s="68"/>
      <c r="T499" s="68"/>
      <c r="U499" s="68"/>
      <c r="V499" s="68"/>
      <c r="W499" s="68"/>
      <c r="X499" s="68"/>
      <c r="Y499" s="68"/>
      <c r="Z499" s="68"/>
      <c r="AA499" s="68"/>
      <c r="AB499" s="68"/>
      <c r="AC499" s="68"/>
      <c r="AD499" s="68"/>
      <c r="AE499" s="68"/>
      <c r="AF499" s="68"/>
      <c r="AG499" s="68"/>
      <c r="AH499" s="68"/>
      <c r="AI499" s="68"/>
    </row>
    <row r="500" spans="1:35" ht="12.75" customHeight="1" x14ac:dyDescent="0.2">
      <c r="A500" s="68"/>
      <c r="P500" s="68"/>
      <c r="Q500" s="68"/>
      <c r="R500" s="68"/>
      <c r="S500" s="68"/>
      <c r="T500" s="68"/>
      <c r="U500" s="68"/>
      <c r="V500" s="68"/>
      <c r="W500" s="68"/>
      <c r="X500" s="68"/>
      <c r="Y500" s="68"/>
      <c r="Z500" s="68"/>
      <c r="AA500" s="68"/>
      <c r="AB500" s="68"/>
      <c r="AC500" s="68"/>
      <c r="AD500" s="68"/>
      <c r="AE500" s="68"/>
      <c r="AF500" s="68"/>
      <c r="AG500" s="68"/>
      <c r="AH500" s="68"/>
      <c r="AI500" s="68"/>
    </row>
    <row r="501" spans="1:35" ht="12.75" customHeight="1" x14ac:dyDescent="0.2">
      <c r="A501" s="68"/>
      <c r="P501" s="68"/>
      <c r="Q501" s="68"/>
      <c r="R501" s="68"/>
      <c r="S501" s="68"/>
      <c r="T501" s="68"/>
      <c r="U501" s="68"/>
      <c r="V501" s="68"/>
      <c r="W501" s="68"/>
      <c r="X501" s="68"/>
      <c r="Y501" s="68"/>
      <c r="Z501" s="68"/>
      <c r="AA501" s="68"/>
      <c r="AB501" s="68"/>
      <c r="AC501" s="68"/>
      <c r="AD501" s="68"/>
      <c r="AE501" s="68"/>
      <c r="AF501" s="68"/>
      <c r="AG501" s="68"/>
      <c r="AH501" s="68"/>
      <c r="AI501" s="68"/>
    </row>
    <row r="502" spans="1:35" ht="12.75" customHeight="1" x14ac:dyDescent="0.2">
      <c r="A502" s="68"/>
      <c r="P502" s="68"/>
      <c r="Q502" s="68"/>
      <c r="R502" s="68"/>
      <c r="S502" s="68"/>
      <c r="T502" s="68"/>
      <c r="U502" s="68"/>
      <c r="V502" s="68"/>
      <c r="W502" s="68"/>
      <c r="X502" s="68"/>
      <c r="Y502" s="68"/>
      <c r="Z502" s="68"/>
      <c r="AA502" s="68"/>
      <c r="AB502" s="68"/>
      <c r="AC502" s="68"/>
      <c r="AD502" s="68"/>
      <c r="AE502" s="68"/>
      <c r="AF502" s="68"/>
      <c r="AG502" s="68"/>
      <c r="AH502" s="68"/>
      <c r="AI502" s="68"/>
    </row>
    <row r="503" spans="1:35" ht="12.75" customHeight="1" x14ac:dyDescent="0.2">
      <c r="A503" s="68"/>
      <c r="P503" s="68"/>
      <c r="Q503" s="68"/>
      <c r="R503" s="68"/>
      <c r="S503" s="68"/>
      <c r="T503" s="68"/>
      <c r="U503" s="68"/>
      <c r="V503" s="68"/>
      <c r="W503" s="68"/>
      <c r="X503" s="68"/>
      <c r="Y503" s="68"/>
      <c r="Z503" s="68"/>
      <c r="AA503" s="68"/>
      <c r="AB503" s="68"/>
      <c r="AC503" s="68"/>
      <c r="AD503" s="68"/>
      <c r="AE503" s="68"/>
      <c r="AF503" s="68"/>
      <c r="AG503" s="68"/>
      <c r="AH503" s="68"/>
      <c r="AI503" s="68"/>
    </row>
    <row r="504" spans="1:35" ht="12.75" customHeight="1" x14ac:dyDescent="0.2">
      <c r="A504" s="68"/>
      <c r="P504" s="68"/>
      <c r="Q504" s="68"/>
      <c r="R504" s="68"/>
      <c r="S504" s="68"/>
      <c r="T504" s="68"/>
      <c r="U504" s="68"/>
      <c r="V504" s="68"/>
      <c r="W504" s="68"/>
      <c r="X504" s="68"/>
      <c r="Y504" s="68"/>
      <c r="Z504" s="68"/>
      <c r="AA504" s="68"/>
      <c r="AB504" s="68"/>
      <c r="AC504" s="68"/>
      <c r="AD504" s="68"/>
      <c r="AE504" s="68"/>
      <c r="AF504" s="68"/>
      <c r="AG504" s="68"/>
      <c r="AH504" s="68"/>
      <c r="AI504" s="68"/>
    </row>
    <row r="505" spans="1:35" ht="12.75" customHeight="1" x14ac:dyDescent="0.2">
      <c r="A505" s="68"/>
      <c r="P505" s="68"/>
      <c r="Q505" s="68"/>
      <c r="R505" s="68"/>
      <c r="S505" s="68"/>
      <c r="T505" s="68"/>
      <c r="U505" s="68"/>
      <c r="V505" s="68"/>
      <c r="W505" s="68"/>
      <c r="X505" s="68"/>
      <c r="Y505" s="68"/>
      <c r="Z505" s="68"/>
      <c r="AA505" s="68"/>
      <c r="AB505" s="68"/>
      <c r="AC505" s="68"/>
      <c r="AD505" s="68"/>
      <c r="AE505" s="68"/>
      <c r="AF505" s="68"/>
      <c r="AG505" s="68"/>
      <c r="AH505" s="68"/>
      <c r="AI505" s="68"/>
    </row>
    <row r="506" spans="1:35" ht="12.75" customHeight="1" x14ac:dyDescent="0.2">
      <c r="A506" s="68"/>
      <c r="P506" s="68"/>
      <c r="Q506" s="68"/>
      <c r="R506" s="68"/>
      <c r="S506" s="68"/>
      <c r="T506" s="68"/>
      <c r="U506" s="68"/>
      <c r="V506" s="68"/>
      <c r="W506" s="68"/>
      <c r="X506" s="68"/>
      <c r="Y506" s="68"/>
      <c r="Z506" s="68"/>
      <c r="AA506" s="68"/>
      <c r="AB506" s="68"/>
      <c r="AC506" s="68"/>
      <c r="AD506" s="68"/>
      <c r="AE506" s="68"/>
      <c r="AF506" s="68"/>
      <c r="AG506" s="68"/>
      <c r="AH506" s="68"/>
      <c r="AI506" s="68"/>
    </row>
    <row r="507" spans="1:35" ht="12.75" customHeight="1" x14ac:dyDescent="0.2">
      <c r="A507" s="68"/>
      <c r="P507" s="68"/>
      <c r="Q507" s="68"/>
      <c r="R507" s="68"/>
      <c r="S507" s="68"/>
      <c r="T507" s="68"/>
      <c r="U507" s="68"/>
      <c r="V507" s="68"/>
      <c r="W507" s="68"/>
      <c r="X507" s="68"/>
      <c r="Y507" s="68"/>
      <c r="Z507" s="68"/>
      <c r="AA507" s="68"/>
      <c r="AB507" s="68"/>
      <c r="AC507" s="68"/>
      <c r="AD507" s="68"/>
      <c r="AE507" s="68"/>
      <c r="AF507" s="68"/>
      <c r="AG507" s="68"/>
      <c r="AH507" s="68"/>
      <c r="AI507" s="68"/>
    </row>
    <row r="508" spans="1:35" ht="12.75" customHeight="1" x14ac:dyDescent="0.2">
      <c r="A508" s="68"/>
      <c r="P508" s="68"/>
      <c r="Q508" s="68"/>
      <c r="R508" s="68"/>
      <c r="S508" s="68"/>
      <c r="T508" s="68"/>
      <c r="U508" s="68"/>
      <c r="V508" s="68"/>
      <c r="W508" s="68"/>
      <c r="X508" s="68"/>
      <c r="Y508" s="68"/>
      <c r="Z508" s="68"/>
      <c r="AA508" s="68"/>
      <c r="AB508" s="68"/>
      <c r="AC508" s="68"/>
      <c r="AD508" s="68"/>
      <c r="AE508" s="68"/>
      <c r="AF508" s="68"/>
      <c r="AG508" s="68"/>
      <c r="AH508" s="68"/>
      <c r="AI508" s="68"/>
    </row>
    <row r="509" spans="1:35" ht="12.75" customHeight="1" x14ac:dyDescent="0.2">
      <c r="A509" s="68"/>
      <c r="P509" s="68"/>
      <c r="Q509" s="68"/>
      <c r="R509" s="68"/>
      <c r="S509" s="68"/>
      <c r="T509" s="68"/>
      <c r="U509" s="68"/>
      <c r="V509" s="68"/>
      <c r="W509" s="68"/>
      <c r="X509" s="68"/>
      <c r="Y509" s="68"/>
      <c r="Z509" s="68"/>
      <c r="AA509" s="68"/>
      <c r="AB509" s="68"/>
      <c r="AC509" s="68"/>
      <c r="AD509" s="68"/>
      <c r="AE509" s="68"/>
      <c r="AF509" s="68"/>
      <c r="AG509" s="68"/>
      <c r="AH509" s="68"/>
      <c r="AI509" s="68"/>
    </row>
    <row r="510" spans="1:35" ht="12.75" customHeight="1" x14ac:dyDescent="0.2">
      <c r="A510" s="68"/>
      <c r="P510" s="68"/>
      <c r="Q510" s="68"/>
      <c r="R510" s="68"/>
      <c r="S510" s="68"/>
      <c r="T510" s="68"/>
      <c r="U510" s="68"/>
      <c r="V510" s="68"/>
      <c r="W510" s="68"/>
      <c r="X510" s="68"/>
      <c r="Y510" s="68"/>
      <c r="Z510" s="68"/>
      <c r="AA510" s="68"/>
      <c r="AB510" s="68"/>
      <c r="AC510" s="68"/>
      <c r="AD510" s="68"/>
      <c r="AE510" s="68"/>
      <c r="AF510" s="68"/>
      <c r="AG510" s="68"/>
      <c r="AH510" s="68"/>
      <c r="AI510" s="68"/>
    </row>
    <row r="511" spans="1:35" ht="12.75" customHeight="1" x14ac:dyDescent="0.2">
      <c r="A511" s="68"/>
      <c r="P511" s="68"/>
      <c r="Q511" s="68"/>
      <c r="R511" s="68"/>
      <c r="S511" s="68"/>
      <c r="T511" s="68"/>
      <c r="U511" s="68"/>
      <c r="V511" s="68"/>
      <c r="W511" s="68"/>
      <c r="X511" s="68"/>
      <c r="Y511" s="68"/>
      <c r="Z511" s="68"/>
      <c r="AA511" s="68"/>
      <c r="AB511" s="68"/>
      <c r="AC511" s="68"/>
      <c r="AD511" s="68"/>
      <c r="AE511" s="68"/>
      <c r="AF511" s="68"/>
      <c r="AG511" s="68"/>
      <c r="AH511" s="68"/>
      <c r="AI511" s="68"/>
    </row>
    <row r="512" spans="1:35" ht="12.75" customHeight="1" x14ac:dyDescent="0.2">
      <c r="A512" s="68"/>
      <c r="P512" s="68"/>
      <c r="Q512" s="68"/>
      <c r="R512" s="68"/>
      <c r="S512" s="68"/>
      <c r="T512" s="68"/>
      <c r="U512" s="68"/>
      <c r="V512" s="68"/>
      <c r="W512" s="68"/>
      <c r="X512" s="68"/>
      <c r="Y512" s="68"/>
      <c r="Z512" s="68"/>
      <c r="AA512" s="68"/>
      <c r="AB512" s="68"/>
      <c r="AC512" s="68"/>
      <c r="AD512" s="68"/>
      <c r="AE512" s="68"/>
      <c r="AF512" s="68"/>
      <c r="AG512" s="68"/>
      <c r="AH512" s="68"/>
      <c r="AI512" s="68"/>
    </row>
    <row r="513" spans="1:35" ht="12.75" customHeight="1" x14ac:dyDescent="0.2">
      <c r="A513" s="68"/>
      <c r="P513" s="68"/>
      <c r="Q513" s="68"/>
      <c r="R513" s="68"/>
      <c r="S513" s="68"/>
      <c r="T513" s="68"/>
      <c r="U513" s="68"/>
      <c r="V513" s="68"/>
      <c r="W513" s="68"/>
      <c r="X513" s="68"/>
      <c r="Y513" s="68"/>
      <c r="Z513" s="68"/>
      <c r="AA513" s="68"/>
      <c r="AB513" s="68"/>
      <c r="AC513" s="68"/>
      <c r="AD513" s="68"/>
      <c r="AE513" s="68"/>
      <c r="AF513" s="68"/>
      <c r="AG513" s="68"/>
      <c r="AH513" s="68"/>
      <c r="AI513" s="68"/>
    </row>
    <row r="514" spans="1:35" ht="12.75" customHeight="1" x14ac:dyDescent="0.2">
      <c r="A514" s="68"/>
      <c r="P514" s="68"/>
      <c r="Q514" s="68"/>
      <c r="R514" s="68"/>
      <c r="S514" s="68"/>
      <c r="T514" s="68"/>
      <c r="U514" s="68"/>
      <c r="V514" s="68"/>
      <c r="W514" s="68"/>
      <c r="X514" s="68"/>
      <c r="Y514" s="68"/>
      <c r="Z514" s="68"/>
      <c r="AA514" s="68"/>
      <c r="AB514" s="68"/>
      <c r="AC514" s="68"/>
      <c r="AD514" s="68"/>
      <c r="AE514" s="68"/>
      <c r="AF514" s="68"/>
      <c r="AG514" s="68"/>
      <c r="AH514" s="68"/>
      <c r="AI514" s="68"/>
    </row>
    <row r="515" spans="1:35" ht="12.75" customHeight="1" x14ac:dyDescent="0.2">
      <c r="A515" s="68"/>
      <c r="P515" s="68"/>
      <c r="Q515" s="68"/>
      <c r="R515" s="68"/>
      <c r="S515" s="68"/>
      <c r="T515" s="68"/>
      <c r="U515" s="68"/>
      <c r="V515" s="68"/>
      <c r="W515" s="68"/>
      <c r="X515" s="68"/>
      <c r="Y515" s="68"/>
      <c r="Z515" s="68"/>
      <c r="AA515" s="68"/>
      <c r="AB515" s="68"/>
      <c r="AC515" s="68"/>
      <c r="AD515" s="68"/>
      <c r="AE515" s="68"/>
      <c r="AF515" s="68"/>
      <c r="AG515" s="68"/>
      <c r="AH515" s="68"/>
      <c r="AI515" s="68"/>
    </row>
    <row r="516" spans="1:35" ht="12.75" customHeight="1" x14ac:dyDescent="0.2">
      <c r="A516" s="68"/>
      <c r="P516" s="68"/>
      <c r="Q516" s="68"/>
      <c r="R516" s="68"/>
      <c r="S516" s="68"/>
      <c r="T516" s="68"/>
      <c r="U516" s="68"/>
      <c r="V516" s="68"/>
      <c r="W516" s="68"/>
      <c r="X516" s="68"/>
      <c r="Y516" s="68"/>
      <c r="Z516" s="68"/>
      <c r="AA516" s="68"/>
      <c r="AB516" s="68"/>
      <c r="AC516" s="68"/>
      <c r="AD516" s="68"/>
      <c r="AE516" s="68"/>
      <c r="AF516" s="68"/>
      <c r="AG516" s="68"/>
      <c r="AH516" s="68"/>
      <c r="AI516" s="68"/>
    </row>
    <row r="517" spans="1:35" ht="12.75" customHeight="1" x14ac:dyDescent="0.2">
      <c r="A517" s="68"/>
      <c r="P517" s="68"/>
      <c r="Q517" s="68"/>
      <c r="R517" s="68"/>
      <c r="S517" s="68"/>
      <c r="T517" s="68"/>
      <c r="U517" s="68"/>
      <c r="V517" s="68"/>
      <c r="W517" s="68"/>
      <c r="X517" s="68"/>
      <c r="Y517" s="68"/>
      <c r="Z517" s="68"/>
      <c r="AA517" s="68"/>
      <c r="AB517" s="68"/>
      <c r="AC517" s="68"/>
      <c r="AD517" s="68"/>
      <c r="AE517" s="68"/>
      <c r="AF517" s="68"/>
      <c r="AG517" s="68"/>
      <c r="AH517" s="68"/>
      <c r="AI517" s="68"/>
    </row>
    <row r="518" spans="1:35" ht="12.75" customHeight="1" x14ac:dyDescent="0.2">
      <c r="A518" s="68"/>
      <c r="P518" s="68"/>
      <c r="Q518" s="68"/>
      <c r="R518" s="68"/>
      <c r="S518" s="68"/>
      <c r="T518" s="68"/>
      <c r="U518" s="68"/>
      <c r="V518" s="68"/>
      <c r="W518" s="68"/>
      <c r="X518" s="68"/>
      <c r="Y518" s="68"/>
      <c r="Z518" s="68"/>
      <c r="AA518" s="68"/>
      <c r="AB518" s="68"/>
      <c r="AC518" s="68"/>
      <c r="AD518" s="68"/>
      <c r="AE518" s="68"/>
      <c r="AF518" s="68"/>
      <c r="AG518" s="68"/>
      <c r="AH518" s="68"/>
      <c r="AI518" s="68"/>
    </row>
    <row r="519" spans="1:35" ht="12.75" customHeight="1" x14ac:dyDescent="0.2">
      <c r="A519" s="68"/>
      <c r="P519" s="68"/>
      <c r="Q519" s="68"/>
      <c r="R519" s="68"/>
      <c r="S519" s="68"/>
      <c r="T519" s="68"/>
      <c r="U519" s="68"/>
      <c r="V519" s="68"/>
      <c r="W519" s="68"/>
      <c r="X519" s="68"/>
      <c r="Y519" s="68"/>
      <c r="Z519" s="68"/>
      <c r="AA519" s="68"/>
      <c r="AB519" s="68"/>
      <c r="AC519" s="68"/>
      <c r="AD519" s="68"/>
      <c r="AE519" s="68"/>
      <c r="AF519" s="68"/>
      <c r="AG519" s="68"/>
      <c r="AH519" s="68"/>
      <c r="AI519" s="68"/>
    </row>
    <row r="520" spans="1:35" ht="12.75" customHeight="1" x14ac:dyDescent="0.2">
      <c r="A520" s="68"/>
      <c r="P520" s="68"/>
      <c r="Q520" s="68"/>
      <c r="R520" s="68"/>
      <c r="S520" s="68"/>
      <c r="T520" s="68"/>
      <c r="U520" s="68"/>
      <c r="V520" s="68"/>
      <c r="W520" s="68"/>
      <c r="X520" s="68"/>
      <c r="Y520" s="68"/>
      <c r="Z520" s="68"/>
      <c r="AA520" s="68"/>
      <c r="AB520" s="68"/>
      <c r="AC520" s="68"/>
      <c r="AD520" s="68"/>
      <c r="AE520" s="68"/>
      <c r="AF520" s="68"/>
      <c r="AG520" s="68"/>
      <c r="AH520" s="68"/>
      <c r="AI520" s="68"/>
    </row>
    <row r="521" spans="1:35" ht="12.75" customHeight="1" x14ac:dyDescent="0.2">
      <c r="A521" s="68"/>
      <c r="P521" s="68"/>
      <c r="Q521" s="68"/>
      <c r="R521" s="68"/>
      <c r="S521" s="68"/>
      <c r="T521" s="68"/>
      <c r="U521" s="68"/>
      <c r="V521" s="68"/>
      <c r="W521" s="68"/>
      <c r="X521" s="68"/>
      <c r="Y521" s="68"/>
      <c r="Z521" s="68"/>
      <c r="AA521" s="68"/>
      <c r="AB521" s="68"/>
      <c r="AC521" s="68"/>
      <c r="AD521" s="68"/>
      <c r="AE521" s="68"/>
      <c r="AF521" s="68"/>
      <c r="AG521" s="68"/>
      <c r="AH521" s="68"/>
      <c r="AI521" s="68"/>
    </row>
    <row r="522" spans="1:35" ht="12.75" customHeight="1" x14ac:dyDescent="0.2">
      <c r="A522" s="68"/>
      <c r="P522" s="68"/>
      <c r="Q522" s="68"/>
      <c r="R522" s="68"/>
      <c r="S522" s="68"/>
      <c r="T522" s="68"/>
      <c r="U522" s="68"/>
      <c r="V522" s="68"/>
      <c r="W522" s="68"/>
      <c r="X522" s="68"/>
      <c r="Y522" s="68"/>
      <c r="Z522" s="68"/>
      <c r="AA522" s="68"/>
      <c r="AB522" s="68"/>
      <c r="AC522" s="68"/>
      <c r="AD522" s="68"/>
      <c r="AE522" s="68"/>
      <c r="AF522" s="68"/>
      <c r="AG522" s="68"/>
      <c r="AH522" s="68"/>
      <c r="AI522" s="68"/>
    </row>
    <row r="523" spans="1:35" ht="12.75" customHeight="1" x14ac:dyDescent="0.2">
      <c r="A523" s="68"/>
      <c r="P523" s="68"/>
      <c r="Q523" s="68"/>
      <c r="R523" s="68"/>
      <c r="S523" s="68"/>
      <c r="T523" s="68"/>
      <c r="U523" s="68"/>
      <c r="V523" s="68"/>
      <c r="W523" s="68"/>
      <c r="X523" s="68"/>
      <c r="Y523" s="68"/>
      <c r="Z523" s="68"/>
      <c r="AA523" s="68"/>
      <c r="AB523" s="68"/>
      <c r="AC523" s="68"/>
      <c r="AD523" s="68"/>
      <c r="AE523" s="68"/>
      <c r="AF523" s="68"/>
      <c r="AG523" s="68"/>
      <c r="AH523" s="68"/>
      <c r="AI523" s="68"/>
    </row>
    <row r="524" spans="1:35" ht="12.75" customHeight="1" x14ac:dyDescent="0.2">
      <c r="A524" s="68"/>
      <c r="P524" s="68"/>
      <c r="Q524" s="68"/>
      <c r="R524" s="68"/>
      <c r="S524" s="68"/>
      <c r="T524" s="68"/>
      <c r="U524" s="68"/>
      <c r="V524" s="68"/>
      <c r="W524" s="68"/>
      <c r="X524" s="68"/>
      <c r="Y524" s="68"/>
      <c r="Z524" s="68"/>
      <c r="AA524" s="68"/>
      <c r="AB524" s="68"/>
      <c r="AC524" s="68"/>
      <c r="AD524" s="68"/>
      <c r="AE524" s="68"/>
      <c r="AF524" s="68"/>
      <c r="AG524" s="68"/>
      <c r="AH524" s="68"/>
      <c r="AI524" s="68"/>
    </row>
    <row r="525" spans="1:35" ht="12.75" customHeight="1" x14ac:dyDescent="0.2">
      <c r="A525" s="68"/>
      <c r="P525" s="68"/>
      <c r="Q525" s="68"/>
      <c r="R525" s="68"/>
      <c r="S525" s="68"/>
      <c r="T525" s="68"/>
      <c r="U525" s="68"/>
      <c r="V525" s="68"/>
      <c r="W525" s="68"/>
      <c r="X525" s="68"/>
      <c r="Y525" s="68"/>
      <c r="Z525" s="68"/>
      <c r="AA525" s="68"/>
      <c r="AB525" s="68"/>
      <c r="AC525" s="68"/>
      <c r="AD525" s="68"/>
      <c r="AE525" s="68"/>
      <c r="AF525" s="68"/>
      <c r="AG525" s="68"/>
      <c r="AH525" s="68"/>
      <c r="AI525" s="68"/>
    </row>
    <row r="526" spans="1:35" ht="12.75" customHeight="1" x14ac:dyDescent="0.2">
      <c r="A526" s="68"/>
      <c r="P526" s="68"/>
      <c r="Q526" s="68"/>
      <c r="R526" s="68"/>
      <c r="S526" s="68"/>
      <c r="T526" s="68"/>
      <c r="U526" s="68"/>
      <c r="V526" s="68"/>
      <c r="W526" s="68"/>
      <c r="X526" s="68"/>
      <c r="Y526" s="68"/>
      <c r="Z526" s="68"/>
      <c r="AA526" s="68"/>
      <c r="AB526" s="68"/>
      <c r="AC526" s="68"/>
      <c r="AD526" s="68"/>
      <c r="AE526" s="68"/>
      <c r="AF526" s="68"/>
      <c r="AG526" s="68"/>
      <c r="AH526" s="68"/>
      <c r="AI526" s="68"/>
    </row>
    <row r="527" spans="1:35" ht="12.75" customHeight="1" x14ac:dyDescent="0.2">
      <c r="A527" s="68"/>
      <c r="P527" s="68"/>
      <c r="Q527" s="68"/>
      <c r="R527" s="68"/>
      <c r="S527" s="68"/>
      <c r="T527" s="68"/>
      <c r="U527" s="68"/>
      <c r="V527" s="68"/>
      <c r="W527" s="68"/>
      <c r="X527" s="68"/>
      <c r="Y527" s="68"/>
      <c r="Z527" s="68"/>
      <c r="AA527" s="68"/>
      <c r="AB527" s="68"/>
      <c r="AC527" s="68"/>
      <c r="AD527" s="68"/>
      <c r="AE527" s="68"/>
      <c r="AF527" s="68"/>
      <c r="AG527" s="68"/>
      <c r="AH527" s="68"/>
      <c r="AI527" s="68"/>
    </row>
    <row r="528" spans="1:35" ht="12.75" customHeight="1" x14ac:dyDescent="0.2">
      <c r="A528" s="68"/>
      <c r="P528" s="68"/>
      <c r="Q528" s="68"/>
      <c r="R528" s="68"/>
      <c r="S528" s="68"/>
      <c r="T528" s="68"/>
      <c r="U528" s="68"/>
      <c r="V528" s="68"/>
      <c r="W528" s="68"/>
      <c r="X528" s="68"/>
      <c r="Y528" s="68"/>
      <c r="Z528" s="68"/>
      <c r="AA528" s="68"/>
      <c r="AB528" s="68"/>
      <c r="AC528" s="68"/>
      <c r="AD528" s="68"/>
      <c r="AE528" s="68"/>
      <c r="AF528" s="68"/>
      <c r="AG528" s="68"/>
      <c r="AH528" s="68"/>
      <c r="AI528" s="68"/>
    </row>
    <row r="529" spans="1:35" ht="12.75" customHeight="1" x14ac:dyDescent="0.2">
      <c r="A529" s="68"/>
      <c r="P529" s="68"/>
      <c r="Q529" s="68"/>
      <c r="R529" s="68"/>
      <c r="S529" s="68"/>
      <c r="T529" s="68"/>
      <c r="U529" s="68"/>
      <c r="V529" s="68"/>
      <c r="W529" s="68"/>
      <c r="X529" s="68"/>
      <c r="Y529" s="68"/>
      <c r="Z529" s="68"/>
      <c r="AA529" s="68"/>
      <c r="AB529" s="68"/>
      <c r="AC529" s="68"/>
      <c r="AD529" s="68"/>
      <c r="AE529" s="68"/>
      <c r="AF529" s="68"/>
      <c r="AG529" s="68"/>
      <c r="AH529" s="68"/>
      <c r="AI529" s="68"/>
    </row>
    <row r="530" spans="1:35" ht="12.75" customHeight="1" x14ac:dyDescent="0.2">
      <c r="A530" s="68"/>
      <c r="P530" s="68"/>
      <c r="Q530" s="68"/>
      <c r="R530" s="68"/>
      <c r="S530" s="68"/>
      <c r="T530" s="68"/>
      <c r="U530" s="68"/>
      <c r="V530" s="68"/>
      <c r="W530" s="68"/>
      <c r="X530" s="68"/>
      <c r="Y530" s="68"/>
      <c r="Z530" s="68"/>
      <c r="AA530" s="68"/>
      <c r="AB530" s="68"/>
      <c r="AC530" s="68"/>
      <c r="AD530" s="68"/>
      <c r="AE530" s="68"/>
      <c r="AF530" s="68"/>
      <c r="AG530" s="68"/>
      <c r="AH530" s="68"/>
      <c r="AI530" s="68"/>
    </row>
    <row r="531" spans="1:35" ht="12.75" customHeight="1" x14ac:dyDescent="0.2">
      <c r="A531" s="68"/>
      <c r="P531" s="68"/>
      <c r="Q531" s="68"/>
      <c r="R531" s="68"/>
      <c r="S531" s="68"/>
      <c r="T531" s="68"/>
      <c r="U531" s="68"/>
      <c r="V531" s="68"/>
      <c r="W531" s="68"/>
      <c r="X531" s="68"/>
      <c r="Y531" s="68"/>
      <c r="Z531" s="68"/>
      <c r="AA531" s="68"/>
      <c r="AB531" s="68"/>
      <c r="AC531" s="68"/>
      <c r="AD531" s="68"/>
      <c r="AE531" s="68"/>
      <c r="AF531" s="68"/>
      <c r="AG531" s="68"/>
      <c r="AH531" s="68"/>
      <c r="AI531" s="68"/>
    </row>
    <row r="532" spans="1:35" ht="12.75" customHeight="1" x14ac:dyDescent="0.2">
      <c r="A532" s="68"/>
      <c r="P532" s="68"/>
      <c r="Q532" s="68"/>
      <c r="R532" s="68"/>
      <c r="S532" s="68"/>
      <c r="T532" s="68"/>
      <c r="U532" s="68"/>
      <c r="V532" s="68"/>
      <c r="W532" s="68"/>
      <c r="X532" s="68"/>
      <c r="Y532" s="68"/>
      <c r="Z532" s="68"/>
      <c r="AA532" s="68"/>
      <c r="AB532" s="68"/>
      <c r="AC532" s="68"/>
      <c r="AD532" s="68"/>
      <c r="AE532" s="68"/>
      <c r="AF532" s="68"/>
      <c r="AG532" s="68"/>
      <c r="AH532" s="68"/>
      <c r="AI532" s="68"/>
    </row>
    <row r="533" spans="1:35" ht="12.75" customHeight="1" x14ac:dyDescent="0.2">
      <c r="A533" s="68"/>
      <c r="P533" s="68"/>
      <c r="Q533" s="68"/>
      <c r="R533" s="68"/>
      <c r="S533" s="68"/>
      <c r="T533" s="68"/>
      <c r="U533" s="68"/>
      <c r="V533" s="68"/>
      <c r="W533" s="68"/>
      <c r="X533" s="68"/>
      <c r="Y533" s="68"/>
      <c r="Z533" s="68"/>
      <c r="AA533" s="68"/>
      <c r="AB533" s="68"/>
      <c r="AC533" s="68"/>
      <c r="AD533" s="68"/>
      <c r="AE533" s="68"/>
      <c r="AF533" s="68"/>
      <c r="AG533" s="68"/>
      <c r="AH533" s="68"/>
      <c r="AI533" s="68"/>
    </row>
    <row r="534" spans="1:35" ht="12.75" customHeight="1" x14ac:dyDescent="0.2">
      <c r="A534" s="68"/>
      <c r="P534" s="68"/>
      <c r="Q534" s="68"/>
      <c r="R534" s="68"/>
      <c r="S534" s="68"/>
      <c r="T534" s="68"/>
      <c r="U534" s="68"/>
      <c r="V534" s="68"/>
      <c r="W534" s="68"/>
      <c r="X534" s="68"/>
      <c r="Y534" s="68"/>
      <c r="Z534" s="68"/>
      <c r="AA534" s="68"/>
      <c r="AB534" s="68"/>
      <c r="AC534" s="68"/>
      <c r="AD534" s="68"/>
      <c r="AE534" s="68"/>
      <c r="AF534" s="68"/>
      <c r="AG534" s="68"/>
      <c r="AH534" s="68"/>
      <c r="AI534" s="68"/>
    </row>
    <row r="535" spans="1:35" ht="12.75" customHeight="1" x14ac:dyDescent="0.2">
      <c r="A535" s="68"/>
      <c r="P535" s="68"/>
      <c r="Q535" s="68"/>
      <c r="R535" s="68"/>
      <c r="S535" s="68"/>
      <c r="T535" s="68"/>
      <c r="U535" s="68"/>
      <c r="V535" s="68"/>
      <c r="W535" s="68"/>
      <c r="X535" s="68"/>
      <c r="Y535" s="68"/>
      <c r="Z535" s="68"/>
      <c r="AA535" s="68"/>
      <c r="AB535" s="68"/>
      <c r="AC535" s="68"/>
      <c r="AD535" s="68"/>
      <c r="AE535" s="68"/>
      <c r="AF535" s="68"/>
      <c r="AG535" s="68"/>
      <c r="AH535" s="68"/>
      <c r="AI535" s="68"/>
    </row>
    <row r="536" spans="1:35" ht="12.75" customHeight="1" x14ac:dyDescent="0.2">
      <c r="A536" s="68"/>
      <c r="P536" s="68"/>
      <c r="Q536" s="68"/>
      <c r="R536" s="68"/>
      <c r="S536" s="68"/>
      <c r="T536" s="68"/>
      <c r="U536" s="68"/>
      <c r="V536" s="68"/>
      <c r="W536" s="68"/>
      <c r="X536" s="68"/>
      <c r="Y536" s="68"/>
      <c r="Z536" s="68"/>
      <c r="AA536" s="68"/>
      <c r="AB536" s="68"/>
      <c r="AC536" s="68"/>
      <c r="AD536" s="68"/>
      <c r="AE536" s="68"/>
      <c r="AF536" s="68"/>
      <c r="AG536" s="68"/>
      <c r="AH536" s="68"/>
      <c r="AI536" s="68"/>
    </row>
    <row r="537" spans="1:35" ht="12.75" customHeight="1" x14ac:dyDescent="0.2">
      <c r="A537" s="68"/>
      <c r="P537" s="68"/>
      <c r="Q537" s="68"/>
      <c r="R537" s="68"/>
      <c r="S537" s="68"/>
      <c r="T537" s="68"/>
      <c r="U537" s="68"/>
      <c r="V537" s="68"/>
      <c r="W537" s="68"/>
      <c r="X537" s="68"/>
      <c r="Y537" s="68"/>
      <c r="Z537" s="68"/>
      <c r="AA537" s="68"/>
      <c r="AB537" s="68"/>
      <c r="AC537" s="68"/>
      <c r="AD537" s="68"/>
      <c r="AE537" s="68"/>
      <c r="AF537" s="68"/>
      <c r="AG537" s="68"/>
      <c r="AH537" s="68"/>
      <c r="AI537" s="68"/>
    </row>
    <row r="538" spans="1:35" ht="12.75" customHeight="1" x14ac:dyDescent="0.2">
      <c r="A538" s="68"/>
      <c r="P538" s="68"/>
      <c r="Q538" s="68"/>
      <c r="R538" s="68"/>
      <c r="S538" s="68"/>
      <c r="T538" s="68"/>
      <c r="U538" s="68"/>
      <c r="V538" s="68"/>
      <c r="W538" s="68"/>
      <c r="X538" s="68"/>
      <c r="Y538" s="68"/>
      <c r="Z538" s="68"/>
      <c r="AA538" s="68"/>
      <c r="AB538" s="68"/>
      <c r="AC538" s="68"/>
      <c r="AD538" s="68"/>
      <c r="AE538" s="68"/>
      <c r="AF538" s="68"/>
      <c r="AG538" s="68"/>
      <c r="AH538" s="68"/>
      <c r="AI538" s="68"/>
    </row>
    <row r="539" spans="1:35" ht="12.75" customHeight="1" x14ac:dyDescent="0.2">
      <c r="A539" s="68"/>
      <c r="P539" s="68"/>
      <c r="Q539" s="68"/>
      <c r="R539" s="68"/>
      <c r="S539" s="68"/>
      <c r="T539" s="68"/>
      <c r="U539" s="68"/>
      <c r="V539" s="68"/>
      <c r="W539" s="68"/>
      <c r="X539" s="68"/>
      <c r="Y539" s="68"/>
      <c r="Z539" s="68"/>
      <c r="AA539" s="68"/>
      <c r="AB539" s="68"/>
      <c r="AC539" s="68"/>
      <c r="AD539" s="68"/>
      <c r="AE539" s="68"/>
      <c r="AF539" s="68"/>
      <c r="AG539" s="68"/>
      <c r="AH539" s="68"/>
      <c r="AI539" s="68"/>
    </row>
    <row r="540" spans="1:35" ht="12.75" customHeight="1" x14ac:dyDescent="0.2">
      <c r="A540" s="68"/>
      <c r="P540" s="68"/>
      <c r="Q540" s="68"/>
      <c r="R540" s="68"/>
      <c r="S540" s="68"/>
      <c r="T540" s="68"/>
      <c r="U540" s="68"/>
      <c r="V540" s="68"/>
      <c r="W540" s="68"/>
      <c r="X540" s="68"/>
      <c r="Y540" s="68"/>
      <c r="Z540" s="68"/>
      <c r="AA540" s="68"/>
      <c r="AB540" s="68"/>
      <c r="AC540" s="68"/>
      <c r="AD540" s="68"/>
      <c r="AE540" s="68"/>
      <c r="AF540" s="68"/>
      <c r="AG540" s="68"/>
      <c r="AH540" s="68"/>
      <c r="AI540" s="68"/>
    </row>
    <row r="541" spans="1:35" ht="12.75" customHeight="1" x14ac:dyDescent="0.2">
      <c r="A541" s="68"/>
      <c r="P541" s="68"/>
      <c r="Q541" s="68"/>
      <c r="R541" s="68"/>
      <c r="S541" s="68"/>
      <c r="T541" s="68"/>
      <c r="U541" s="68"/>
      <c r="V541" s="68"/>
      <c r="W541" s="68"/>
      <c r="X541" s="68"/>
      <c r="Y541" s="68"/>
      <c r="Z541" s="68"/>
      <c r="AA541" s="68"/>
      <c r="AB541" s="68"/>
      <c r="AC541" s="68"/>
      <c r="AD541" s="68"/>
      <c r="AE541" s="68"/>
      <c r="AF541" s="68"/>
      <c r="AG541" s="68"/>
      <c r="AH541" s="68"/>
      <c r="AI541" s="68"/>
    </row>
    <row r="542" spans="1:35" ht="12.75" customHeight="1" x14ac:dyDescent="0.2">
      <c r="A542" s="68"/>
      <c r="P542" s="68"/>
      <c r="Q542" s="68"/>
      <c r="R542" s="68"/>
      <c r="S542" s="68"/>
      <c r="T542" s="68"/>
      <c r="U542" s="68"/>
      <c r="V542" s="68"/>
      <c r="W542" s="68"/>
      <c r="X542" s="68"/>
      <c r="Y542" s="68"/>
      <c r="Z542" s="68"/>
      <c r="AA542" s="68"/>
      <c r="AB542" s="68"/>
      <c r="AC542" s="68"/>
      <c r="AD542" s="68"/>
      <c r="AE542" s="68"/>
      <c r="AF542" s="68"/>
      <c r="AG542" s="68"/>
      <c r="AH542" s="68"/>
      <c r="AI542" s="68"/>
    </row>
    <row r="543" spans="1:35" ht="12.75" customHeight="1" x14ac:dyDescent="0.2">
      <c r="A543" s="68"/>
      <c r="P543" s="68"/>
      <c r="Q543" s="68"/>
      <c r="R543" s="68"/>
      <c r="S543" s="68"/>
      <c r="T543" s="68"/>
      <c r="U543" s="68"/>
      <c r="V543" s="68"/>
      <c r="W543" s="68"/>
      <c r="X543" s="68"/>
      <c r="Y543" s="68"/>
      <c r="Z543" s="68"/>
      <c r="AA543" s="68"/>
      <c r="AB543" s="68"/>
      <c r="AC543" s="68"/>
      <c r="AD543" s="68"/>
      <c r="AE543" s="68"/>
      <c r="AF543" s="68"/>
      <c r="AG543" s="68"/>
      <c r="AH543" s="68"/>
      <c r="AI543" s="68"/>
    </row>
    <row r="544" spans="1:35" ht="12.75" customHeight="1" x14ac:dyDescent="0.2">
      <c r="A544" s="68"/>
      <c r="P544" s="68"/>
      <c r="Q544" s="68"/>
      <c r="R544" s="68"/>
      <c r="S544" s="68"/>
      <c r="T544" s="68"/>
      <c r="U544" s="68"/>
      <c r="V544" s="68"/>
      <c r="W544" s="68"/>
      <c r="X544" s="68"/>
      <c r="Y544" s="68"/>
      <c r="Z544" s="68"/>
      <c r="AA544" s="68"/>
      <c r="AB544" s="68"/>
      <c r="AC544" s="68"/>
      <c r="AD544" s="68"/>
      <c r="AE544" s="68"/>
      <c r="AF544" s="68"/>
      <c r="AG544" s="68"/>
      <c r="AH544" s="68"/>
      <c r="AI544" s="68"/>
    </row>
    <row r="545" spans="1:35" ht="12.75" customHeight="1" x14ac:dyDescent="0.2">
      <c r="A545" s="68"/>
      <c r="P545" s="68"/>
      <c r="Q545" s="68"/>
      <c r="R545" s="68"/>
      <c r="S545" s="68"/>
      <c r="T545" s="68"/>
      <c r="U545" s="68"/>
      <c r="V545" s="68"/>
      <c r="W545" s="68"/>
      <c r="X545" s="68"/>
      <c r="Y545" s="68"/>
      <c r="Z545" s="68"/>
      <c r="AA545" s="68"/>
      <c r="AB545" s="68"/>
      <c r="AC545" s="68"/>
      <c r="AD545" s="68"/>
      <c r="AE545" s="68"/>
      <c r="AF545" s="68"/>
      <c r="AG545" s="68"/>
      <c r="AH545" s="68"/>
      <c r="AI545" s="68"/>
    </row>
    <row r="546" spans="1:35" ht="12.75" customHeight="1" x14ac:dyDescent="0.2">
      <c r="A546" s="68"/>
      <c r="P546" s="68"/>
      <c r="Q546" s="68"/>
      <c r="R546" s="68"/>
      <c r="S546" s="68"/>
      <c r="T546" s="68"/>
      <c r="U546" s="68"/>
      <c r="V546" s="68"/>
      <c r="W546" s="68"/>
      <c r="X546" s="68"/>
      <c r="Y546" s="68"/>
      <c r="Z546" s="68"/>
      <c r="AA546" s="68"/>
      <c r="AB546" s="68"/>
      <c r="AC546" s="68"/>
      <c r="AD546" s="68"/>
      <c r="AE546" s="68"/>
      <c r="AF546" s="68"/>
      <c r="AG546" s="68"/>
      <c r="AH546" s="68"/>
      <c r="AI546" s="68"/>
    </row>
    <row r="547" spans="1:35" ht="12.75" customHeight="1" x14ac:dyDescent="0.2">
      <c r="A547" s="68"/>
      <c r="P547" s="68"/>
      <c r="Q547" s="68"/>
      <c r="R547" s="68"/>
      <c r="S547" s="68"/>
      <c r="T547" s="68"/>
      <c r="U547" s="68"/>
      <c r="V547" s="68"/>
      <c r="W547" s="68"/>
      <c r="X547" s="68"/>
      <c r="Y547" s="68"/>
      <c r="Z547" s="68"/>
      <c r="AA547" s="68"/>
      <c r="AB547" s="68"/>
      <c r="AC547" s="68"/>
      <c r="AD547" s="68"/>
      <c r="AE547" s="68"/>
      <c r="AF547" s="68"/>
      <c r="AG547" s="68"/>
      <c r="AH547" s="68"/>
      <c r="AI547" s="68"/>
    </row>
    <row r="548" spans="1:35" ht="12.75" customHeight="1" x14ac:dyDescent="0.2">
      <c r="A548" s="68"/>
      <c r="P548" s="68"/>
      <c r="Q548" s="68"/>
      <c r="R548" s="68"/>
      <c r="S548" s="68"/>
      <c r="T548" s="68"/>
      <c r="U548" s="68"/>
      <c r="V548" s="68"/>
      <c r="W548" s="68"/>
      <c r="X548" s="68"/>
      <c r="Y548" s="68"/>
      <c r="Z548" s="68"/>
      <c r="AA548" s="68"/>
      <c r="AB548" s="68"/>
      <c r="AC548" s="68"/>
      <c r="AD548" s="68"/>
      <c r="AE548" s="68"/>
      <c r="AF548" s="68"/>
      <c r="AG548" s="68"/>
      <c r="AH548" s="68"/>
      <c r="AI548" s="68"/>
    </row>
    <row r="549" spans="1:35" ht="12.75" customHeight="1" x14ac:dyDescent="0.2">
      <c r="A549" s="68"/>
      <c r="P549" s="68"/>
      <c r="Q549" s="68"/>
      <c r="R549" s="68"/>
      <c r="S549" s="68"/>
      <c r="T549" s="68"/>
      <c r="U549" s="68"/>
      <c r="V549" s="68"/>
      <c r="W549" s="68"/>
      <c r="X549" s="68"/>
      <c r="Y549" s="68"/>
      <c r="Z549" s="68"/>
      <c r="AA549" s="68"/>
      <c r="AB549" s="68"/>
      <c r="AC549" s="68"/>
      <c r="AD549" s="68"/>
      <c r="AE549" s="68"/>
      <c r="AF549" s="68"/>
      <c r="AG549" s="68"/>
      <c r="AH549" s="68"/>
      <c r="AI549" s="68"/>
    </row>
    <row r="550" spans="1:35" ht="12.75" customHeight="1" x14ac:dyDescent="0.2">
      <c r="A550" s="68"/>
      <c r="P550" s="68"/>
      <c r="Q550" s="68"/>
      <c r="R550" s="68"/>
      <c r="S550" s="68"/>
      <c r="T550" s="68"/>
      <c r="U550" s="68"/>
      <c r="V550" s="68"/>
      <c r="W550" s="68"/>
      <c r="X550" s="68"/>
      <c r="Y550" s="68"/>
      <c r="Z550" s="68"/>
      <c r="AA550" s="68"/>
      <c r="AB550" s="68"/>
      <c r="AC550" s="68"/>
      <c r="AD550" s="68"/>
      <c r="AE550" s="68"/>
      <c r="AF550" s="68"/>
      <c r="AG550" s="68"/>
      <c r="AH550" s="68"/>
      <c r="AI550" s="68"/>
    </row>
    <row r="551" spans="1:35" ht="12.75" customHeight="1" x14ac:dyDescent="0.2">
      <c r="A551" s="68"/>
      <c r="P551" s="68"/>
      <c r="Q551" s="68"/>
      <c r="R551" s="68"/>
      <c r="S551" s="68"/>
      <c r="T551" s="68"/>
      <c r="U551" s="68"/>
      <c r="V551" s="68"/>
      <c r="W551" s="68"/>
      <c r="X551" s="68"/>
      <c r="Y551" s="68"/>
      <c r="Z551" s="68"/>
      <c r="AA551" s="68"/>
      <c r="AB551" s="68"/>
      <c r="AC551" s="68"/>
      <c r="AD551" s="68"/>
      <c r="AE551" s="68"/>
      <c r="AF551" s="68"/>
      <c r="AG551" s="68"/>
      <c r="AH551" s="68"/>
      <c r="AI551" s="68"/>
    </row>
    <row r="552" spans="1:35" ht="12.75" customHeight="1" x14ac:dyDescent="0.2">
      <c r="A552" s="68"/>
      <c r="P552" s="68"/>
      <c r="Q552" s="68"/>
      <c r="R552" s="68"/>
      <c r="S552" s="68"/>
      <c r="T552" s="68"/>
      <c r="U552" s="68"/>
      <c r="V552" s="68"/>
      <c r="W552" s="68"/>
      <c r="X552" s="68"/>
      <c r="Y552" s="68"/>
      <c r="Z552" s="68"/>
      <c r="AA552" s="68"/>
      <c r="AB552" s="68"/>
      <c r="AC552" s="68"/>
      <c r="AD552" s="68"/>
      <c r="AE552" s="68"/>
      <c r="AF552" s="68"/>
      <c r="AG552" s="68"/>
      <c r="AH552" s="68"/>
      <c r="AI552" s="68"/>
    </row>
    <row r="553" spans="1:35" ht="12.75" customHeight="1" x14ac:dyDescent="0.2">
      <c r="A553" s="68"/>
      <c r="P553" s="68"/>
      <c r="Q553" s="68"/>
      <c r="R553" s="68"/>
      <c r="S553" s="68"/>
      <c r="T553" s="68"/>
      <c r="U553" s="68"/>
      <c r="V553" s="68"/>
      <c r="W553" s="68"/>
      <c r="X553" s="68"/>
      <c r="Y553" s="68"/>
      <c r="Z553" s="68"/>
      <c r="AA553" s="68"/>
      <c r="AB553" s="68"/>
      <c r="AC553" s="68"/>
      <c r="AD553" s="68"/>
      <c r="AE553" s="68"/>
      <c r="AF553" s="68"/>
      <c r="AG553" s="68"/>
      <c r="AH553" s="68"/>
      <c r="AI553" s="68"/>
    </row>
    <row r="554" spans="1:35" ht="12.75" customHeight="1" x14ac:dyDescent="0.2">
      <c r="A554" s="68"/>
      <c r="P554" s="68"/>
      <c r="Q554" s="68"/>
      <c r="R554" s="68"/>
      <c r="S554" s="68"/>
      <c r="T554" s="68"/>
      <c r="U554" s="68"/>
      <c r="V554" s="68"/>
      <c r="W554" s="68"/>
      <c r="X554" s="68"/>
      <c r="Y554" s="68"/>
      <c r="Z554" s="68"/>
      <c r="AA554" s="68"/>
      <c r="AB554" s="68"/>
      <c r="AC554" s="68"/>
      <c r="AD554" s="68"/>
      <c r="AE554" s="68"/>
      <c r="AF554" s="68"/>
      <c r="AG554" s="68"/>
      <c r="AH554" s="68"/>
      <c r="AI554" s="68"/>
    </row>
    <row r="555" spans="1:35" ht="12.75" customHeight="1" x14ac:dyDescent="0.2">
      <c r="A555" s="68"/>
      <c r="P555" s="68"/>
      <c r="Q555" s="68"/>
      <c r="R555" s="68"/>
      <c r="S555" s="68"/>
      <c r="T555" s="68"/>
      <c r="U555" s="68"/>
      <c r="V555" s="68"/>
      <c r="W555" s="68"/>
      <c r="X555" s="68"/>
      <c r="Y555" s="68"/>
      <c r="Z555" s="68"/>
      <c r="AA555" s="68"/>
      <c r="AB555" s="68"/>
      <c r="AC555" s="68"/>
      <c r="AD555" s="68"/>
      <c r="AE555" s="68"/>
      <c r="AF555" s="68"/>
      <c r="AG555" s="68"/>
      <c r="AH555" s="68"/>
      <c r="AI555" s="68"/>
    </row>
    <row r="556" spans="1:35" ht="12.75" customHeight="1" x14ac:dyDescent="0.2">
      <c r="A556" s="68"/>
      <c r="P556" s="68"/>
      <c r="Q556" s="68"/>
      <c r="R556" s="68"/>
      <c r="S556" s="68"/>
      <c r="T556" s="68"/>
      <c r="U556" s="68"/>
      <c r="V556" s="68"/>
      <c r="W556" s="68"/>
      <c r="X556" s="68"/>
      <c r="Y556" s="68"/>
      <c r="Z556" s="68"/>
      <c r="AA556" s="68"/>
      <c r="AB556" s="68"/>
      <c r="AC556" s="68"/>
      <c r="AD556" s="68"/>
      <c r="AE556" s="68"/>
      <c r="AF556" s="68"/>
      <c r="AG556" s="68"/>
      <c r="AH556" s="68"/>
      <c r="AI556" s="68"/>
    </row>
    <row r="557" spans="1:35" ht="12.75" customHeight="1" x14ac:dyDescent="0.2">
      <c r="A557" s="68"/>
      <c r="P557" s="68"/>
      <c r="Q557" s="68"/>
      <c r="R557" s="68"/>
      <c r="S557" s="68"/>
      <c r="T557" s="68"/>
      <c r="U557" s="68"/>
      <c r="V557" s="68"/>
      <c r="W557" s="68"/>
      <c r="X557" s="68"/>
      <c r="Y557" s="68"/>
      <c r="Z557" s="68"/>
      <c r="AA557" s="68"/>
      <c r="AB557" s="68"/>
      <c r="AC557" s="68"/>
      <c r="AD557" s="68"/>
      <c r="AE557" s="68"/>
      <c r="AF557" s="68"/>
      <c r="AG557" s="68"/>
      <c r="AH557" s="68"/>
      <c r="AI557" s="68"/>
    </row>
    <row r="558" spans="1:35" ht="12.75" customHeight="1" x14ac:dyDescent="0.2">
      <c r="A558" s="68"/>
      <c r="P558" s="68"/>
      <c r="Q558" s="68"/>
      <c r="R558" s="68"/>
      <c r="S558" s="68"/>
      <c r="T558" s="68"/>
      <c r="U558" s="68"/>
      <c r="V558" s="68"/>
      <c r="W558" s="68"/>
      <c r="X558" s="68"/>
      <c r="Y558" s="68"/>
      <c r="Z558" s="68"/>
      <c r="AA558" s="68"/>
      <c r="AB558" s="68"/>
      <c r="AC558" s="68"/>
      <c r="AD558" s="68"/>
      <c r="AE558" s="68"/>
      <c r="AF558" s="68"/>
      <c r="AG558" s="68"/>
      <c r="AH558" s="68"/>
      <c r="AI558" s="68"/>
    </row>
    <row r="559" spans="1:35" ht="12.75" customHeight="1" x14ac:dyDescent="0.2">
      <c r="A559" s="68"/>
      <c r="P559" s="68"/>
      <c r="Q559" s="68"/>
      <c r="R559" s="68"/>
      <c r="S559" s="68"/>
      <c r="T559" s="68"/>
      <c r="U559" s="68"/>
      <c r="V559" s="68"/>
      <c r="W559" s="68"/>
      <c r="X559" s="68"/>
      <c r="Y559" s="68"/>
      <c r="Z559" s="68"/>
      <c r="AA559" s="68"/>
      <c r="AB559" s="68"/>
      <c r="AC559" s="68"/>
      <c r="AD559" s="68"/>
      <c r="AE559" s="68"/>
      <c r="AF559" s="68"/>
      <c r="AG559" s="68"/>
      <c r="AH559" s="68"/>
      <c r="AI559" s="68"/>
    </row>
    <row r="560" spans="1:35" ht="12.75" customHeight="1" x14ac:dyDescent="0.2">
      <c r="A560" s="68"/>
      <c r="P560" s="68"/>
      <c r="Q560" s="68"/>
      <c r="R560" s="68"/>
      <c r="S560" s="68"/>
      <c r="T560" s="68"/>
      <c r="U560" s="68"/>
      <c r="V560" s="68"/>
      <c r="W560" s="68"/>
      <c r="X560" s="68"/>
      <c r="Y560" s="68"/>
      <c r="Z560" s="68"/>
      <c r="AA560" s="68"/>
      <c r="AB560" s="68"/>
      <c r="AC560" s="68"/>
      <c r="AD560" s="68"/>
      <c r="AE560" s="68"/>
      <c r="AF560" s="68"/>
      <c r="AG560" s="68"/>
      <c r="AH560" s="68"/>
      <c r="AI560" s="68"/>
    </row>
    <row r="561" spans="1:35" ht="12.75" customHeight="1" x14ac:dyDescent="0.2">
      <c r="A561" s="68"/>
      <c r="P561" s="68"/>
      <c r="Q561" s="68"/>
      <c r="R561" s="68"/>
      <c r="S561" s="68"/>
      <c r="T561" s="68"/>
      <c r="U561" s="68"/>
      <c r="V561" s="68"/>
      <c r="W561" s="68"/>
      <c r="X561" s="68"/>
      <c r="Y561" s="68"/>
      <c r="Z561" s="68"/>
      <c r="AA561" s="68"/>
      <c r="AB561" s="68"/>
      <c r="AC561" s="68"/>
      <c r="AD561" s="68"/>
      <c r="AE561" s="68"/>
      <c r="AF561" s="68"/>
      <c r="AG561" s="68"/>
      <c r="AH561" s="68"/>
      <c r="AI561" s="68"/>
    </row>
    <row r="562" spans="1:35" ht="12.75" customHeight="1" x14ac:dyDescent="0.2">
      <c r="A562" s="68"/>
      <c r="P562" s="68"/>
      <c r="Q562" s="68"/>
      <c r="R562" s="68"/>
      <c r="S562" s="68"/>
      <c r="T562" s="68"/>
      <c r="U562" s="68"/>
      <c r="V562" s="68"/>
      <c r="W562" s="68"/>
      <c r="X562" s="68"/>
      <c r="Y562" s="68"/>
      <c r="Z562" s="68"/>
      <c r="AA562" s="68"/>
      <c r="AB562" s="68"/>
      <c r="AC562" s="68"/>
      <c r="AD562" s="68"/>
      <c r="AE562" s="68"/>
      <c r="AF562" s="68"/>
      <c r="AG562" s="68"/>
      <c r="AH562" s="68"/>
      <c r="AI562" s="68"/>
    </row>
    <row r="563" spans="1:35" ht="12.75" customHeight="1" x14ac:dyDescent="0.2">
      <c r="A563" s="68"/>
      <c r="P563" s="68"/>
      <c r="Q563" s="68"/>
      <c r="R563" s="68"/>
      <c r="S563" s="68"/>
      <c r="T563" s="68"/>
      <c r="U563" s="68"/>
      <c r="V563" s="68"/>
      <c r="W563" s="68"/>
      <c r="X563" s="68"/>
      <c r="Y563" s="68"/>
      <c r="Z563" s="68"/>
      <c r="AA563" s="68"/>
      <c r="AB563" s="68"/>
      <c r="AC563" s="68"/>
      <c r="AD563" s="68"/>
      <c r="AE563" s="68"/>
      <c r="AF563" s="68"/>
      <c r="AG563" s="68"/>
      <c r="AH563" s="68"/>
      <c r="AI563" s="68"/>
    </row>
    <row r="564" spans="1:35" ht="12.75" customHeight="1" x14ac:dyDescent="0.2">
      <c r="A564" s="68"/>
      <c r="P564" s="68"/>
      <c r="Q564" s="68"/>
      <c r="R564" s="68"/>
      <c r="S564" s="68"/>
      <c r="T564" s="68"/>
      <c r="U564" s="68"/>
      <c r="V564" s="68"/>
      <c r="W564" s="68"/>
      <c r="X564" s="68"/>
      <c r="Y564" s="68"/>
      <c r="Z564" s="68"/>
      <c r="AA564" s="68"/>
      <c r="AB564" s="68"/>
      <c r="AC564" s="68"/>
      <c r="AD564" s="68"/>
      <c r="AE564" s="68"/>
      <c r="AF564" s="68"/>
      <c r="AG564" s="68"/>
      <c r="AH564" s="68"/>
      <c r="AI564" s="68"/>
    </row>
    <row r="565" spans="1:35" ht="12.75" customHeight="1" x14ac:dyDescent="0.2">
      <c r="A565" s="68"/>
      <c r="P565" s="68"/>
      <c r="Q565" s="68"/>
      <c r="R565" s="68"/>
      <c r="S565" s="68"/>
      <c r="T565" s="68"/>
      <c r="U565" s="68"/>
      <c r="V565" s="68"/>
      <c r="W565" s="68"/>
      <c r="X565" s="68"/>
      <c r="Y565" s="68"/>
      <c r="Z565" s="68"/>
      <c r="AA565" s="68"/>
      <c r="AB565" s="68"/>
      <c r="AC565" s="68"/>
      <c r="AD565" s="68"/>
      <c r="AE565" s="68"/>
      <c r="AF565" s="68"/>
      <c r="AG565" s="68"/>
      <c r="AH565" s="68"/>
      <c r="AI565" s="68"/>
    </row>
    <row r="566" spans="1:35" ht="12.75" customHeight="1" x14ac:dyDescent="0.2">
      <c r="A566" s="68"/>
      <c r="P566" s="68"/>
      <c r="Q566" s="68"/>
      <c r="R566" s="68"/>
      <c r="S566" s="68"/>
      <c r="T566" s="68"/>
      <c r="U566" s="68"/>
      <c r="V566" s="68"/>
      <c r="W566" s="68"/>
      <c r="X566" s="68"/>
      <c r="Y566" s="68"/>
      <c r="Z566" s="68"/>
      <c r="AA566" s="68"/>
      <c r="AB566" s="68"/>
      <c r="AC566" s="68"/>
      <c r="AD566" s="68"/>
      <c r="AE566" s="68"/>
      <c r="AF566" s="68"/>
      <c r="AG566" s="68"/>
      <c r="AH566" s="68"/>
      <c r="AI566" s="68"/>
    </row>
    <row r="567" spans="1:35" ht="12.75" customHeight="1" x14ac:dyDescent="0.2">
      <c r="A567" s="68"/>
      <c r="P567" s="68"/>
      <c r="Q567" s="68"/>
      <c r="R567" s="68"/>
      <c r="S567" s="68"/>
      <c r="T567" s="68"/>
      <c r="U567" s="68"/>
      <c r="V567" s="68"/>
      <c r="W567" s="68"/>
      <c r="X567" s="68"/>
      <c r="Y567" s="68"/>
      <c r="Z567" s="68"/>
      <c r="AA567" s="68"/>
      <c r="AB567" s="68"/>
      <c r="AC567" s="68"/>
      <c r="AD567" s="68"/>
      <c r="AE567" s="68"/>
      <c r="AF567" s="68"/>
      <c r="AG567" s="68"/>
      <c r="AH567" s="68"/>
      <c r="AI567" s="68"/>
    </row>
    <row r="568" spans="1:35" ht="12.75" customHeight="1" x14ac:dyDescent="0.2">
      <c r="A568" s="68"/>
      <c r="P568" s="68"/>
      <c r="Q568" s="68"/>
      <c r="R568" s="68"/>
      <c r="S568" s="68"/>
      <c r="T568" s="68"/>
      <c r="U568" s="68"/>
      <c r="V568" s="68"/>
      <c r="W568" s="68"/>
      <c r="X568" s="68"/>
      <c r="Y568" s="68"/>
      <c r="Z568" s="68"/>
      <c r="AA568" s="68"/>
      <c r="AB568" s="68"/>
      <c r="AC568" s="68"/>
      <c r="AD568" s="68"/>
      <c r="AE568" s="68"/>
      <c r="AF568" s="68"/>
      <c r="AG568" s="68"/>
      <c r="AH568" s="68"/>
      <c r="AI568" s="68"/>
    </row>
    <row r="569" spans="1:35" ht="12.75" customHeight="1" x14ac:dyDescent="0.2">
      <c r="A569" s="68"/>
      <c r="P569" s="68"/>
      <c r="Q569" s="68"/>
      <c r="R569" s="68"/>
      <c r="S569" s="68"/>
      <c r="T569" s="68"/>
      <c r="U569" s="68"/>
      <c r="V569" s="68"/>
      <c r="W569" s="68"/>
      <c r="X569" s="68"/>
      <c r="Y569" s="68"/>
      <c r="Z569" s="68"/>
      <c r="AA569" s="68"/>
      <c r="AB569" s="68"/>
      <c r="AC569" s="68"/>
      <c r="AD569" s="68"/>
      <c r="AE569" s="68"/>
      <c r="AF569" s="68"/>
      <c r="AG569" s="68"/>
      <c r="AH569" s="68"/>
      <c r="AI569" s="68"/>
    </row>
    <row r="570" spans="1:35" ht="12.75" customHeight="1" x14ac:dyDescent="0.2">
      <c r="A570" s="68"/>
      <c r="P570" s="68"/>
      <c r="Q570" s="68"/>
      <c r="R570" s="68"/>
      <c r="S570" s="68"/>
      <c r="T570" s="68"/>
      <c r="U570" s="68"/>
      <c r="V570" s="68"/>
      <c r="W570" s="68"/>
      <c r="X570" s="68"/>
      <c r="Y570" s="68"/>
      <c r="Z570" s="68"/>
      <c r="AA570" s="68"/>
      <c r="AB570" s="68"/>
      <c r="AC570" s="68"/>
      <c r="AD570" s="68"/>
      <c r="AE570" s="68"/>
      <c r="AF570" s="68"/>
      <c r="AG570" s="68"/>
      <c r="AH570" s="68"/>
      <c r="AI570" s="68"/>
    </row>
    <row r="571" spans="1:35" ht="12.75" customHeight="1" x14ac:dyDescent="0.2">
      <c r="A571" s="68"/>
      <c r="P571" s="68"/>
      <c r="Q571" s="68"/>
      <c r="R571" s="68"/>
      <c r="S571" s="68"/>
      <c r="T571" s="68"/>
      <c r="U571" s="68"/>
      <c r="V571" s="68"/>
      <c r="W571" s="68"/>
      <c r="X571" s="68"/>
      <c r="Y571" s="68"/>
      <c r="Z571" s="68"/>
      <c r="AA571" s="68"/>
      <c r="AB571" s="68"/>
      <c r="AC571" s="68"/>
      <c r="AD571" s="68"/>
      <c r="AE571" s="68"/>
      <c r="AF571" s="68"/>
      <c r="AG571" s="68"/>
      <c r="AH571" s="68"/>
      <c r="AI571" s="68"/>
    </row>
    <row r="572" spans="1:35" ht="12.75" customHeight="1" x14ac:dyDescent="0.2">
      <c r="A572" s="68"/>
      <c r="P572" s="68"/>
      <c r="Q572" s="68"/>
      <c r="R572" s="68"/>
      <c r="S572" s="68"/>
      <c r="T572" s="68"/>
      <c r="U572" s="68"/>
      <c r="V572" s="68"/>
      <c r="W572" s="68"/>
      <c r="X572" s="68"/>
      <c r="Y572" s="68"/>
      <c r="Z572" s="68"/>
      <c r="AA572" s="68"/>
      <c r="AB572" s="68"/>
      <c r="AC572" s="68"/>
      <c r="AD572" s="68"/>
      <c r="AE572" s="68"/>
      <c r="AF572" s="68"/>
      <c r="AG572" s="68"/>
      <c r="AH572" s="68"/>
      <c r="AI572" s="68"/>
    </row>
    <row r="573" spans="1:35" ht="12.75" customHeight="1" x14ac:dyDescent="0.2">
      <c r="A573" s="68"/>
      <c r="P573" s="68"/>
      <c r="Q573" s="68"/>
      <c r="R573" s="68"/>
      <c r="S573" s="68"/>
      <c r="T573" s="68"/>
      <c r="U573" s="68"/>
      <c r="V573" s="68"/>
      <c r="W573" s="68"/>
      <c r="X573" s="68"/>
      <c r="Y573" s="68"/>
      <c r="Z573" s="68"/>
      <c r="AA573" s="68"/>
      <c r="AB573" s="68"/>
      <c r="AC573" s="68"/>
      <c r="AD573" s="68"/>
      <c r="AE573" s="68"/>
      <c r="AF573" s="68"/>
      <c r="AG573" s="68"/>
      <c r="AH573" s="68"/>
      <c r="AI573" s="68"/>
    </row>
    <row r="574" spans="1:35" ht="12.75" customHeight="1" x14ac:dyDescent="0.2">
      <c r="A574" s="68"/>
      <c r="P574" s="68"/>
      <c r="Q574" s="68"/>
      <c r="R574" s="68"/>
      <c r="S574" s="68"/>
      <c r="T574" s="68"/>
      <c r="U574" s="68"/>
      <c r="V574" s="68"/>
      <c r="W574" s="68"/>
      <c r="X574" s="68"/>
      <c r="Y574" s="68"/>
      <c r="Z574" s="68"/>
      <c r="AA574" s="68"/>
      <c r="AB574" s="68"/>
      <c r="AC574" s="68"/>
      <c r="AD574" s="68"/>
      <c r="AE574" s="68"/>
      <c r="AF574" s="68"/>
      <c r="AG574" s="68"/>
      <c r="AH574" s="68"/>
      <c r="AI574" s="68"/>
    </row>
    <row r="575" spans="1:35" ht="12.75" customHeight="1" x14ac:dyDescent="0.2">
      <c r="A575" s="68"/>
      <c r="P575" s="68"/>
      <c r="Q575" s="68"/>
      <c r="R575" s="68"/>
      <c r="S575" s="68"/>
      <c r="T575" s="68"/>
      <c r="U575" s="68"/>
      <c r="V575" s="68"/>
      <c r="W575" s="68"/>
      <c r="X575" s="68"/>
      <c r="Y575" s="68"/>
      <c r="Z575" s="68"/>
      <c r="AA575" s="68"/>
      <c r="AB575" s="68"/>
      <c r="AC575" s="68"/>
      <c r="AD575" s="68"/>
      <c r="AE575" s="68"/>
      <c r="AF575" s="68"/>
      <c r="AG575" s="68"/>
      <c r="AH575" s="68"/>
      <c r="AI575" s="68"/>
    </row>
    <row r="576" spans="1:35" ht="12.75" customHeight="1" x14ac:dyDescent="0.2">
      <c r="A576" s="68"/>
      <c r="P576" s="68"/>
      <c r="Q576" s="68"/>
      <c r="R576" s="68"/>
      <c r="S576" s="68"/>
      <c r="T576" s="68"/>
      <c r="U576" s="68"/>
      <c r="V576" s="68"/>
      <c r="W576" s="68"/>
      <c r="X576" s="68"/>
      <c r="Y576" s="68"/>
      <c r="Z576" s="68"/>
      <c r="AA576" s="68"/>
      <c r="AB576" s="68"/>
      <c r="AC576" s="68"/>
      <c r="AD576" s="68"/>
      <c r="AE576" s="68"/>
      <c r="AF576" s="68"/>
      <c r="AG576" s="68"/>
      <c r="AH576" s="68"/>
      <c r="AI576" s="68"/>
    </row>
    <row r="577" spans="1:35" ht="12.75" customHeight="1" x14ac:dyDescent="0.2">
      <c r="A577" s="68"/>
      <c r="P577" s="68"/>
      <c r="Q577" s="68"/>
      <c r="R577" s="68"/>
      <c r="S577" s="68"/>
      <c r="T577" s="68"/>
      <c r="U577" s="68"/>
      <c r="V577" s="68"/>
      <c r="W577" s="68"/>
      <c r="X577" s="68"/>
      <c r="Y577" s="68"/>
      <c r="Z577" s="68"/>
      <c r="AA577" s="68"/>
      <c r="AB577" s="68"/>
      <c r="AC577" s="68"/>
      <c r="AD577" s="68"/>
      <c r="AE577" s="68"/>
      <c r="AF577" s="68"/>
      <c r="AG577" s="68"/>
      <c r="AH577" s="68"/>
      <c r="AI577" s="68"/>
    </row>
    <row r="578" spans="1:35" ht="12.75" customHeight="1" x14ac:dyDescent="0.2">
      <c r="A578" s="68"/>
      <c r="P578" s="68"/>
      <c r="Q578" s="68"/>
      <c r="R578" s="68"/>
      <c r="S578" s="68"/>
      <c r="T578" s="68"/>
      <c r="U578" s="68"/>
      <c r="V578" s="68"/>
      <c r="W578" s="68"/>
      <c r="X578" s="68"/>
      <c r="Y578" s="68"/>
      <c r="Z578" s="68"/>
      <c r="AA578" s="68"/>
      <c r="AB578" s="68"/>
      <c r="AC578" s="68"/>
      <c r="AD578" s="68"/>
      <c r="AE578" s="68"/>
      <c r="AF578" s="68"/>
      <c r="AG578" s="68"/>
      <c r="AH578" s="68"/>
      <c r="AI578" s="68"/>
    </row>
    <row r="579" spans="1:35" ht="12.75" customHeight="1" x14ac:dyDescent="0.2">
      <c r="A579" s="68"/>
      <c r="P579" s="68"/>
      <c r="Q579" s="68"/>
      <c r="R579" s="68"/>
      <c r="S579" s="68"/>
      <c r="T579" s="68"/>
      <c r="U579" s="68"/>
      <c r="V579" s="68"/>
      <c r="W579" s="68"/>
      <c r="X579" s="68"/>
      <c r="Y579" s="68"/>
      <c r="Z579" s="68"/>
      <c r="AA579" s="68"/>
      <c r="AB579" s="68"/>
      <c r="AC579" s="68"/>
      <c r="AD579" s="68"/>
      <c r="AE579" s="68"/>
      <c r="AF579" s="68"/>
      <c r="AG579" s="68"/>
      <c r="AH579" s="68"/>
      <c r="AI579" s="68"/>
    </row>
    <row r="580" spans="1:35" ht="12.75" customHeight="1" x14ac:dyDescent="0.2">
      <c r="A580" s="68"/>
      <c r="P580" s="68"/>
      <c r="Q580" s="68"/>
      <c r="R580" s="68"/>
      <c r="S580" s="68"/>
      <c r="T580" s="68"/>
      <c r="U580" s="68"/>
      <c r="V580" s="68"/>
      <c r="W580" s="68"/>
      <c r="X580" s="68"/>
      <c r="Y580" s="68"/>
      <c r="Z580" s="68"/>
      <c r="AA580" s="68"/>
      <c r="AB580" s="68"/>
      <c r="AC580" s="68"/>
      <c r="AD580" s="68"/>
      <c r="AE580" s="68"/>
      <c r="AF580" s="68"/>
      <c r="AG580" s="68"/>
      <c r="AH580" s="68"/>
      <c r="AI580" s="68"/>
    </row>
    <row r="581" spans="1:35" ht="12.75" customHeight="1" x14ac:dyDescent="0.2">
      <c r="A581" s="68"/>
      <c r="P581" s="68"/>
      <c r="Q581" s="68"/>
      <c r="R581" s="68"/>
      <c r="S581" s="68"/>
      <c r="T581" s="68"/>
      <c r="U581" s="68"/>
      <c r="V581" s="68"/>
      <c r="W581" s="68"/>
      <c r="X581" s="68"/>
      <c r="Y581" s="68"/>
      <c r="Z581" s="68"/>
      <c r="AA581" s="68"/>
      <c r="AB581" s="68"/>
      <c r="AC581" s="68"/>
      <c r="AD581" s="68"/>
      <c r="AE581" s="68"/>
      <c r="AF581" s="68"/>
      <c r="AG581" s="68"/>
      <c r="AH581" s="68"/>
      <c r="AI581" s="68"/>
    </row>
    <row r="582" spans="1:35" ht="12.75" customHeight="1" x14ac:dyDescent="0.2">
      <c r="A582" s="68"/>
      <c r="P582" s="68"/>
      <c r="Q582" s="68"/>
      <c r="R582" s="68"/>
      <c r="S582" s="68"/>
      <c r="T582" s="68"/>
      <c r="U582" s="68"/>
      <c r="V582" s="68"/>
      <c r="W582" s="68"/>
      <c r="X582" s="68"/>
      <c r="Y582" s="68"/>
      <c r="Z582" s="68"/>
      <c r="AA582" s="68"/>
      <c r="AB582" s="68"/>
      <c r="AC582" s="68"/>
      <c r="AD582" s="68"/>
      <c r="AE582" s="68"/>
      <c r="AF582" s="68"/>
      <c r="AG582" s="68"/>
      <c r="AH582" s="68"/>
      <c r="AI582" s="68"/>
    </row>
    <row r="583" spans="1:35" ht="12.75" customHeight="1" x14ac:dyDescent="0.2">
      <c r="A583" s="68"/>
      <c r="P583" s="68"/>
      <c r="Q583" s="68"/>
      <c r="R583" s="68"/>
      <c r="S583" s="68"/>
      <c r="T583" s="68"/>
      <c r="U583" s="68"/>
      <c r="V583" s="68"/>
      <c r="W583" s="68"/>
      <c r="X583" s="68"/>
      <c r="Y583" s="68"/>
      <c r="Z583" s="68"/>
      <c r="AA583" s="68"/>
      <c r="AB583" s="68"/>
      <c r="AC583" s="68"/>
      <c r="AD583" s="68"/>
      <c r="AE583" s="68"/>
      <c r="AF583" s="68"/>
      <c r="AG583" s="68"/>
      <c r="AH583" s="68"/>
      <c r="AI583" s="68"/>
    </row>
    <row r="584" spans="1:35" ht="12.75" customHeight="1" x14ac:dyDescent="0.2">
      <c r="A584" s="68"/>
      <c r="P584" s="68"/>
      <c r="Q584" s="68"/>
      <c r="R584" s="68"/>
      <c r="S584" s="68"/>
      <c r="T584" s="68"/>
      <c r="U584" s="68"/>
      <c r="V584" s="68"/>
      <c r="W584" s="68"/>
      <c r="X584" s="68"/>
      <c r="Y584" s="68"/>
      <c r="Z584" s="68"/>
      <c r="AA584" s="68"/>
      <c r="AB584" s="68"/>
      <c r="AC584" s="68"/>
      <c r="AD584" s="68"/>
      <c r="AE584" s="68"/>
      <c r="AF584" s="68"/>
      <c r="AG584" s="68"/>
      <c r="AH584" s="68"/>
      <c r="AI584" s="68"/>
    </row>
    <row r="585" spans="1:35" ht="12.75" customHeight="1" x14ac:dyDescent="0.2">
      <c r="A585" s="68"/>
      <c r="P585" s="68"/>
      <c r="Q585" s="68"/>
      <c r="R585" s="68"/>
      <c r="S585" s="68"/>
      <c r="T585" s="68"/>
      <c r="U585" s="68"/>
      <c r="V585" s="68"/>
      <c r="W585" s="68"/>
      <c r="X585" s="68"/>
      <c r="Y585" s="68"/>
      <c r="Z585" s="68"/>
      <c r="AA585" s="68"/>
      <c r="AB585" s="68"/>
      <c r="AC585" s="68"/>
      <c r="AD585" s="68"/>
      <c r="AE585" s="68"/>
      <c r="AF585" s="68"/>
      <c r="AG585" s="68"/>
      <c r="AH585" s="68"/>
      <c r="AI585" s="68"/>
    </row>
    <row r="586" spans="1:35" ht="12.75" customHeight="1" x14ac:dyDescent="0.2">
      <c r="A586" s="68"/>
      <c r="P586" s="68"/>
      <c r="Q586" s="68"/>
      <c r="R586" s="68"/>
      <c r="S586" s="68"/>
      <c r="T586" s="68"/>
      <c r="U586" s="68"/>
      <c r="V586" s="68"/>
      <c r="W586" s="68"/>
      <c r="X586" s="68"/>
      <c r="Y586" s="68"/>
      <c r="Z586" s="68"/>
      <c r="AA586" s="68"/>
      <c r="AB586" s="68"/>
      <c r="AC586" s="68"/>
      <c r="AD586" s="68"/>
      <c r="AE586" s="68"/>
      <c r="AF586" s="68"/>
      <c r="AG586" s="68"/>
      <c r="AH586" s="68"/>
      <c r="AI586" s="68"/>
    </row>
    <row r="587" spans="1:35" ht="12.75" customHeight="1" x14ac:dyDescent="0.2">
      <c r="A587" s="68"/>
      <c r="P587" s="68"/>
      <c r="Q587" s="68"/>
      <c r="R587" s="68"/>
      <c r="S587" s="68"/>
      <c r="T587" s="68"/>
      <c r="U587" s="68"/>
      <c r="V587" s="68"/>
      <c r="W587" s="68"/>
      <c r="X587" s="68"/>
      <c r="Y587" s="68"/>
      <c r="Z587" s="68"/>
      <c r="AA587" s="68"/>
      <c r="AB587" s="68"/>
      <c r="AC587" s="68"/>
      <c r="AD587" s="68"/>
      <c r="AE587" s="68"/>
      <c r="AF587" s="68"/>
      <c r="AG587" s="68"/>
      <c r="AH587" s="68"/>
      <c r="AI587" s="68"/>
    </row>
    <row r="588" spans="1:35" ht="12.75" customHeight="1" x14ac:dyDescent="0.2">
      <c r="A588" s="68"/>
      <c r="P588" s="68"/>
      <c r="Q588" s="68"/>
      <c r="R588" s="68"/>
      <c r="S588" s="68"/>
      <c r="T588" s="68"/>
      <c r="U588" s="68"/>
      <c r="V588" s="68"/>
      <c r="W588" s="68"/>
      <c r="X588" s="68"/>
      <c r="Y588" s="68"/>
      <c r="Z588" s="68"/>
      <c r="AA588" s="68"/>
      <c r="AB588" s="68"/>
      <c r="AC588" s="68"/>
      <c r="AD588" s="68"/>
      <c r="AE588" s="68"/>
      <c r="AF588" s="68"/>
      <c r="AG588" s="68"/>
      <c r="AH588" s="68"/>
      <c r="AI588" s="68"/>
    </row>
    <row r="589" spans="1:35" ht="12.75" customHeight="1" x14ac:dyDescent="0.2">
      <c r="A589" s="68"/>
      <c r="P589" s="68"/>
      <c r="Q589" s="68"/>
      <c r="R589" s="68"/>
      <c r="S589" s="68"/>
      <c r="T589" s="68"/>
      <c r="U589" s="68"/>
      <c r="V589" s="68"/>
      <c r="W589" s="68"/>
      <c r="X589" s="68"/>
      <c r="Y589" s="68"/>
      <c r="Z589" s="68"/>
      <c r="AA589" s="68"/>
      <c r="AB589" s="68"/>
      <c r="AC589" s="68"/>
      <c r="AD589" s="68"/>
      <c r="AE589" s="68"/>
      <c r="AF589" s="68"/>
      <c r="AG589" s="68"/>
      <c r="AH589" s="68"/>
      <c r="AI589" s="68"/>
    </row>
    <row r="590" spans="1:35" ht="12.75" customHeight="1" x14ac:dyDescent="0.2">
      <c r="A590" s="68"/>
      <c r="P590" s="68"/>
      <c r="Q590" s="68"/>
      <c r="R590" s="68"/>
      <c r="S590" s="68"/>
      <c r="T590" s="68"/>
      <c r="U590" s="68"/>
      <c r="V590" s="68"/>
      <c r="W590" s="68"/>
      <c r="X590" s="68"/>
      <c r="Y590" s="68"/>
      <c r="Z590" s="68"/>
      <c r="AA590" s="68"/>
      <c r="AB590" s="68"/>
      <c r="AC590" s="68"/>
      <c r="AD590" s="68"/>
      <c r="AE590" s="68"/>
      <c r="AF590" s="68"/>
      <c r="AG590" s="68"/>
      <c r="AH590" s="68"/>
      <c r="AI590" s="68"/>
    </row>
    <row r="591" spans="1:35" ht="12.75" customHeight="1" x14ac:dyDescent="0.2">
      <c r="A591" s="68"/>
      <c r="P591" s="68"/>
      <c r="Q591" s="68"/>
      <c r="R591" s="68"/>
      <c r="S591" s="68"/>
      <c r="T591" s="68"/>
      <c r="U591" s="68"/>
      <c r="V591" s="68"/>
      <c r="W591" s="68"/>
      <c r="X591" s="68"/>
      <c r="Y591" s="68"/>
      <c r="Z591" s="68"/>
      <c r="AA591" s="68"/>
      <c r="AB591" s="68"/>
      <c r="AC591" s="68"/>
      <c r="AD591" s="68"/>
      <c r="AE591" s="68"/>
      <c r="AF591" s="68"/>
      <c r="AG591" s="68"/>
      <c r="AH591" s="68"/>
      <c r="AI591" s="68"/>
    </row>
    <row r="592" spans="1:35" ht="12.75" customHeight="1" x14ac:dyDescent="0.2">
      <c r="A592" s="68"/>
      <c r="P592" s="68"/>
      <c r="Q592" s="68"/>
      <c r="R592" s="68"/>
      <c r="S592" s="68"/>
      <c r="T592" s="68"/>
      <c r="U592" s="68"/>
      <c r="V592" s="68"/>
      <c r="W592" s="68"/>
      <c r="X592" s="68"/>
      <c r="Y592" s="68"/>
      <c r="Z592" s="68"/>
      <c r="AA592" s="68"/>
      <c r="AB592" s="68"/>
      <c r="AC592" s="68"/>
      <c r="AD592" s="68"/>
      <c r="AE592" s="68"/>
      <c r="AF592" s="68"/>
      <c r="AG592" s="68"/>
      <c r="AH592" s="68"/>
      <c r="AI592" s="68"/>
    </row>
    <row r="593" spans="1:35" ht="12.75" customHeight="1" x14ac:dyDescent="0.2">
      <c r="A593" s="68"/>
      <c r="P593" s="68"/>
      <c r="Q593" s="68"/>
      <c r="R593" s="68"/>
      <c r="S593" s="68"/>
      <c r="T593" s="68"/>
      <c r="U593" s="68"/>
      <c r="V593" s="68"/>
      <c r="W593" s="68"/>
      <c r="X593" s="68"/>
      <c r="Y593" s="68"/>
      <c r="Z593" s="68"/>
      <c r="AA593" s="68"/>
      <c r="AB593" s="68"/>
      <c r="AC593" s="68"/>
      <c r="AD593" s="68"/>
      <c r="AE593" s="68"/>
      <c r="AF593" s="68"/>
      <c r="AG593" s="68"/>
      <c r="AH593" s="68"/>
      <c r="AI593" s="68"/>
    </row>
    <row r="594" spans="1:35" ht="12.75" customHeight="1" x14ac:dyDescent="0.2">
      <c r="A594" s="68"/>
      <c r="P594" s="68"/>
      <c r="Q594" s="68"/>
      <c r="R594" s="68"/>
      <c r="S594" s="68"/>
      <c r="T594" s="68"/>
      <c r="U594" s="68"/>
      <c r="V594" s="68"/>
      <c r="W594" s="68"/>
      <c r="X594" s="68"/>
      <c r="Y594" s="68"/>
      <c r="Z594" s="68"/>
      <c r="AA594" s="68"/>
      <c r="AB594" s="68"/>
      <c r="AC594" s="68"/>
      <c r="AD594" s="68"/>
      <c r="AE594" s="68"/>
      <c r="AF594" s="68"/>
      <c r="AG594" s="68"/>
      <c r="AH594" s="68"/>
      <c r="AI594" s="68"/>
    </row>
    <row r="595" spans="1:35" ht="12.75" customHeight="1" x14ac:dyDescent="0.2">
      <c r="A595" s="68"/>
      <c r="P595" s="68"/>
      <c r="Q595" s="68"/>
      <c r="R595" s="68"/>
      <c r="S595" s="68"/>
      <c r="T595" s="68"/>
      <c r="U595" s="68"/>
      <c r="V595" s="68"/>
      <c r="W595" s="68"/>
      <c r="X595" s="68"/>
      <c r="Y595" s="68"/>
      <c r="Z595" s="68"/>
      <c r="AA595" s="68"/>
      <c r="AB595" s="68"/>
      <c r="AC595" s="68"/>
      <c r="AD595" s="68"/>
      <c r="AE595" s="68"/>
      <c r="AF595" s="68"/>
      <c r="AG595" s="68"/>
      <c r="AH595" s="68"/>
      <c r="AI595" s="68"/>
    </row>
    <row r="596" spans="1:35" ht="12.75" customHeight="1" x14ac:dyDescent="0.2">
      <c r="A596" s="68"/>
      <c r="P596" s="68"/>
      <c r="Q596" s="68"/>
      <c r="R596" s="68"/>
      <c r="S596" s="68"/>
      <c r="T596" s="68"/>
      <c r="U596" s="68"/>
      <c r="V596" s="68"/>
      <c r="W596" s="68"/>
      <c r="X596" s="68"/>
      <c r="Y596" s="68"/>
      <c r="Z596" s="68"/>
      <c r="AA596" s="68"/>
      <c r="AB596" s="68"/>
      <c r="AC596" s="68"/>
      <c r="AD596" s="68"/>
      <c r="AE596" s="68"/>
      <c r="AF596" s="68"/>
      <c r="AG596" s="68"/>
      <c r="AH596" s="68"/>
      <c r="AI596" s="68"/>
    </row>
    <row r="597" spans="1:35" ht="12.75" customHeight="1" x14ac:dyDescent="0.2">
      <c r="A597" s="68"/>
      <c r="P597" s="68"/>
      <c r="Q597" s="68"/>
      <c r="R597" s="68"/>
      <c r="S597" s="68"/>
      <c r="T597" s="68"/>
      <c r="U597" s="68"/>
      <c r="V597" s="68"/>
      <c r="W597" s="68"/>
      <c r="X597" s="68"/>
      <c r="Y597" s="68"/>
      <c r="Z597" s="68"/>
      <c r="AA597" s="68"/>
      <c r="AB597" s="68"/>
      <c r="AC597" s="68"/>
      <c r="AD597" s="68"/>
      <c r="AE597" s="68"/>
      <c r="AF597" s="68"/>
      <c r="AG597" s="68"/>
      <c r="AH597" s="68"/>
      <c r="AI597" s="68"/>
    </row>
    <row r="598" spans="1:35" ht="12.75" customHeight="1" x14ac:dyDescent="0.2">
      <c r="A598" s="68"/>
      <c r="P598" s="68"/>
      <c r="Q598" s="68"/>
      <c r="R598" s="68"/>
      <c r="S598" s="68"/>
      <c r="T598" s="68"/>
      <c r="U598" s="68"/>
      <c r="V598" s="68"/>
      <c r="W598" s="68"/>
      <c r="X598" s="68"/>
      <c r="Y598" s="68"/>
      <c r="Z598" s="68"/>
      <c r="AA598" s="68"/>
      <c r="AB598" s="68"/>
      <c r="AC598" s="68"/>
      <c r="AD598" s="68"/>
      <c r="AE598" s="68"/>
      <c r="AF598" s="68"/>
      <c r="AG598" s="68"/>
      <c r="AH598" s="68"/>
      <c r="AI598" s="68"/>
    </row>
    <row r="599" spans="1:35" ht="12.75" customHeight="1" x14ac:dyDescent="0.2">
      <c r="A599" s="68"/>
      <c r="P599" s="68"/>
      <c r="Q599" s="68"/>
      <c r="R599" s="68"/>
      <c r="S599" s="68"/>
      <c r="T599" s="68"/>
      <c r="U599" s="68"/>
      <c r="V599" s="68"/>
      <c r="W599" s="68"/>
      <c r="X599" s="68"/>
      <c r="Y599" s="68"/>
      <c r="Z599" s="68"/>
      <c r="AA599" s="68"/>
      <c r="AB599" s="68"/>
      <c r="AC599" s="68"/>
      <c r="AD599" s="68"/>
      <c r="AE599" s="68"/>
      <c r="AF599" s="68"/>
      <c r="AG599" s="68"/>
      <c r="AH599" s="68"/>
      <c r="AI599" s="68"/>
    </row>
    <row r="600" spans="1:35" ht="12.75" customHeight="1" x14ac:dyDescent="0.2">
      <c r="A600" s="68"/>
      <c r="P600" s="68"/>
      <c r="Q600" s="68"/>
      <c r="R600" s="68"/>
      <c r="S600" s="68"/>
      <c r="T600" s="68"/>
      <c r="U600" s="68"/>
      <c r="V600" s="68"/>
      <c r="W600" s="68"/>
      <c r="X600" s="68"/>
      <c r="Y600" s="68"/>
      <c r="Z600" s="68"/>
      <c r="AA600" s="68"/>
      <c r="AB600" s="68"/>
      <c r="AC600" s="68"/>
      <c r="AD600" s="68"/>
      <c r="AE600" s="68"/>
      <c r="AF600" s="68"/>
      <c r="AG600" s="68"/>
      <c r="AH600" s="68"/>
      <c r="AI600" s="68"/>
    </row>
    <row r="601" spans="1:35" ht="12.75" customHeight="1" x14ac:dyDescent="0.2">
      <c r="A601" s="68"/>
      <c r="P601" s="68"/>
      <c r="Q601" s="68"/>
      <c r="R601" s="68"/>
      <c r="S601" s="68"/>
      <c r="T601" s="68"/>
      <c r="U601" s="68"/>
      <c r="V601" s="68"/>
      <c r="W601" s="68"/>
      <c r="X601" s="68"/>
      <c r="Y601" s="68"/>
      <c r="Z601" s="68"/>
      <c r="AA601" s="68"/>
      <c r="AB601" s="68"/>
      <c r="AC601" s="68"/>
      <c r="AD601" s="68"/>
      <c r="AE601" s="68"/>
      <c r="AF601" s="68"/>
      <c r="AG601" s="68"/>
      <c r="AH601" s="68"/>
      <c r="AI601" s="68"/>
    </row>
    <row r="602" spans="1:35" ht="12.75" customHeight="1" x14ac:dyDescent="0.2">
      <c r="A602" s="68"/>
      <c r="P602" s="68"/>
      <c r="Q602" s="68"/>
      <c r="R602" s="68"/>
      <c r="S602" s="68"/>
      <c r="T602" s="68"/>
      <c r="U602" s="68"/>
      <c r="V602" s="68"/>
      <c r="W602" s="68"/>
      <c r="X602" s="68"/>
      <c r="Y602" s="68"/>
      <c r="Z602" s="68"/>
      <c r="AA602" s="68"/>
      <c r="AB602" s="68"/>
      <c r="AC602" s="68"/>
      <c r="AD602" s="68"/>
      <c r="AE602" s="68"/>
      <c r="AF602" s="68"/>
      <c r="AG602" s="68"/>
      <c r="AH602" s="68"/>
      <c r="AI602" s="68"/>
    </row>
    <row r="603" spans="1:35" ht="12.75" customHeight="1" x14ac:dyDescent="0.2">
      <c r="A603" s="68"/>
      <c r="P603" s="68"/>
      <c r="Q603" s="68"/>
      <c r="R603" s="68"/>
      <c r="S603" s="68"/>
      <c r="T603" s="68"/>
      <c r="U603" s="68"/>
      <c r="V603" s="68"/>
      <c r="W603" s="68"/>
      <c r="X603" s="68"/>
      <c r="Y603" s="68"/>
      <c r="Z603" s="68"/>
      <c r="AA603" s="68"/>
      <c r="AB603" s="68"/>
      <c r="AC603" s="68"/>
      <c r="AD603" s="68"/>
      <c r="AE603" s="68"/>
      <c r="AF603" s="68"/>
      <c r="AG603" s="68"/>
      <c r="AH603" s="68"/>
      <c r="AI603" s="68"/>
    </row>
    <row r="604" spans="1:35" ht="12.75" customHeight="1" x14ac:dyDescent="0.2">
      <c r="A604" s="68"/>
      <c r="P604" s="68"/>
      <c r="Q604" s="68"/>
      <c r="R604" s="68"/>
      <c r="S604" s="68"/>
      <c r="T604" s="68"/>
      <c r="U604" s="68"/>
      <c r="V604" s="68"/>
      <c r="W604" s="68"/>
      <c r="X604" s="68"/>
      <c r="Y604" s="68"/>
      <c r="Z604" s="68"/>
      <c r="AA604" s="68"/>
      <c r="AB604" s="68"/>
      <c r="AC604" s="68"/>
      <c r="AD604" s="68"/>
      <c r="AE604" s="68"/>
      <c r="AF604" s="68"/>
      <c r="AG604" s="68"/>
      <c r="AH604" s="68"/>
      <c r="AI604" s="68"/>
    </row>
    <row r="605" spans="1:35" ht="12.75" customHeight="1" x14ac:dyDescent="0.2">
      <c r="A605" s="68"/>
      <c r="P605" s="68"/>
      <c r="Q605" s="68"/>
      <c r="R605" s="68"/>
      <c r="S605" s="68"/>
      <c r="T605" s="68"/>
      <c r="U605" s="68"/>
      <c r="V605" s="68"/>
      <c r="W605" s="68"/>
      <c r="X605" s="68"/>
      <c r="Y605" s="68"/>
      <c r="Z605" s="68"/>
      <c r="AA605" s="68"/>
      <c r="AB605" s="68"/>
      <c r="AC605" s="68"/>
      <c r="AD605" s="68"/>
      <c r="AE605" s="68"/>
      <c r="AF605" s="68"/>
      <c r="AG605" s="68"/>
      <c r="AH605" s="68"/>
      <c r="AI605" s="68"/>
    </row>
    <row r="606" spans="1:35" ht="12.75" customHeight="1" x14ac:dyDescent="0.2">
      <c r="A606" s="68"/>
      <c r="P606" s="68"/>
      <c r="Q606" s="68"/>
      <c r="R606" s="68"/>
      <c r="S606" s="68"/>
      <c r="T606" s="68"/>
      <c r="U606" s="68"/>
      <c r="V606" s="68"/>
      <c r="W606" s="68"/>
      <c r="X606" s="68"/>
      <c r="Y606" s="68"/>
      <c r="Z606" s="68"/>
      <c r="AA606" s="68"/>
      <c r="AB606" s="68"/>
      <c r="AC606" s="68"/>
      <c r="AD606" s="68"/>
      <c r="AE606" s="68"/>
      <c r="AF606" s="68"/>
      <c r="AG606" s="68"/>
      <c r="AH606" s="68"/>
      <c r="AI606" s="68"/>
    </row>
    <row r="607" spans="1:35" ht="12.75" customHeight="1" x14ac:dyDescent="0.2">
      <c r="A607" s="68"/>
      <c r="P607" s="68"/>
      <c r="Q607" s="68"/>
      <c r="R607" s="68"/>
      <c r="S607" s="68"/>
      <c r="T607" s="68"/>
      <c r="U607" s="68"/>
      <c r="V607" s="68"/>
      <c r="W607" s="68"/>
      <c r="X607" s="68"/>
      <c r="Y607" s="68"/>
      <c r="Z607" s="68"/>
      <c r="AA607" s="68"/>
      <c r="AB607" s="68"/>
      <c r="AC607" s="68"/>
      <c r="AD607" s="68"/>
      <c r="AE607" s="68"/>
      <c r="AF607" s="68"/>
      <c r="AG607" s="68"/>
      <c r="AH607" s="68"/>
      <c r="AI607" s="68"/>
    </row>
    <row r="608" spans="1:35" ht="12.75" customHeight="1" x14ac:dyDescent="0.2">
      <c r="A608" s="68"/>
      <c r="P608" s="68"/>
      <c r="Q608" s="68"/>
      <c r="R608" s="68"/>
      <c r="S608" s="68"/>
      <c r="T608" s="68"/>
      <c r="U608" s="68"/>
      <c r="V608" s="68"/>
      <c r="W608" s="68"/>
      <c r="X608" s="68"/>
      <c r="Y608" s="68"/>
      <c r="Z608" s="68"/>
      <c r="AA608" s="68"/>
      <c r="AB608" s="68"/>
      <c r="AC608" s="68"/>
      <c r="AD608" s="68"/>
      <c r="AE608" s="68"/>
      <c r="AF608" s="68"/>
      <c r="AG608" s="68"/>
      <c r="AH608" s="68"/>
      <c r="AI608" s="68"/>
    </row>
    <row r="609" spans="1:35" ht="12.75" customHeight="1" x14ac:dyDescent="0.2">
      <c r="A609" s="68"/>
      <c r="P609" s="68"/>
      <c r="Q609" s="68"/>
      <c r="R609" s="68"/>
      <c r="S609" s="68"/>
      <c r="T609" s="68"/>
      <c r="U609" s="68"/>
      <c r="V609" s="68"/>
      <c r="W609" s="68"/>
      <c r="X609" s="68"/>
      <c r="Y609" s="68"/>
      <c r="Z609" s="68"/>
      <c r="AA609" s="68"/>
      <c r="AB609" s="68"/>
      <c r="AC609" s="68"/>
      <c r="AD609" s="68"/>
      <c r="AE609" s="68"/>
      <c r="AF609" s="68"/>
      <c r="AG609" s="68"/>
      <c r="AH609" s="68"/>
      <c r="AI609" s="68"/>
    </row>
    <row r="610" spans="1:35" ht="12.75" customHeight="1" x14ac:dyDescent="0.2">
      <c r="A610" s="68"/>
      <c r="P610" s="68"/>
      <c r="Q610" s="68"/>
      <c r="R610" s="68"/>
      <c r="S610" s="68"/>
      <c r="T610" s="68"/>
      <c r="U610" s="68"/>
      <c r="V610" s="68"/>
      <c r="W610" s="68"/>
      <c r="X610" s="68"/>
      <c r="Y610" s="68"/>
      <c r="Z610" s="68"/>
      <c r="AA610" s="68"/>
      <c r="AB610" s="68"/>
      <c r="AC610" s="68"/>
      <c r="AD610" s="68"/>
      <c r="AE610" s="68"/>
      <c r="AF610" s="68"/>
      <c r="AG610" s="68"/>
      <c r="AH610" s="68"/>
      <c r="AI610" s="68"/>
    </row>
    <row r="611" spans="1:35" ht="12.75" customHeight="1" x14ac:dyDescent="0.2">
      <c r="A611" s="68"/>
      <c r="P611" s="68"/>
      <c r="Q611" s="68"/>
      <c r="R611" s="68"/>
      <c r="S611" s="68"/>
      <c r="T611" s="68"/>
      <c r="U611" s="68"/>
      <c r="V611" s="68"/>
      <c r="W611" s="68"/>
      <c r="X611" s="68"/>
      <c r="Y611" s="68"/>
      <c r="Z611" s="68"/>
      <c r="AA611" s="68"/>
      <c r="AB611" s="68"/>
      <c r="AC611" s="68"/>
      <c r="AD611" s="68"/>
      <c r="AE611" s="68"/>
      <c r="AF611" s="68"/>
      <c r="AG611" s="68"/>
      <c r="AH611" s="68"/>
      <c r="AI611" s="68"/>
    </row>
    <row r="612" spans="1:35" ht="12.75" customHeight="1" x14ac:dyDescent="0.2">
      <c r="A612" s="68"/>
      <c r="P612" s="68"/>
      <c r="Q612" s="68"/>
      <c r="R612" s="68"/>
      <c r="S612" s="68"/>
      <c r="T612" s="68"/>
      <c r="U612" s="68"/>
      <c r="V612" s="68"/>
      <c r="W612" s="68"/>
      <c r="X612" s="68"/>
      <c r="Y612" s="68"/>
      <c r="Z612" s="68"/>
      <c r="AA612" s="68"/>
      <c r="AB612" s="68"/>
      <c r="AC612" s="68"/>
      <c r="AD612" s="68"/>
      <c r="AE612" s="68"/>
      <c r="AF612" s="68"/>
      <c r="AG612" s="68"/>
      <c r="AH612" s="68"/>
      <c r="AI612" s="68"/>
    </row>
    <row r="613" spans="1:35" ht="12.75" customHeight="1" x14ac:dyDescent="0.2">
      <c r="A613" s="68"/>
      <c r="P613" s="68"/>
      <c r="Q613" s="68"/>
      <c r="R613" s="68"/>
      <c r="S613" s="68"/>
      <c r="T613" s="68"/>
      <c r="U613" s="68"/>
      <c r="V613" s="68"/>
      <c r="W613" s="68"/>
      <c r="X613" s="68"/>
      <c r="Y613" s="68"/>
      <c r="Z613" s="68"/>
      <c r="AA613" s="68"/>
      <c r="AB613" s="68"/>
      <c r="AC613" s="68"/>
      <c r="AD613" s="68"/>
      <c r="AE613" s="68"/>
      <c r="AF613" s="68"/>
      <c r="AG613" s="68"/>
      <c r="AH613" s="68"/>
      <c r="AI613" s="68"/>
    </row>
    <row r="614" spans="1:35" ht="12.75" customHeight="1" x14ac:dyDescent="0.2">
      <c r="A614" s="68"/>
      <c r="P614" s="68"/>
      <c r="Q614" s="68"/>
      <c r="R614" s="68"/>
      <c r="S614" s="68"/>
      <c r="T614" s="68"/>
      <c r="U614" s="68"/>
      <c r="V614" s="68"/>
      <c r="W614" s="68"/>
      <c r="X614" s="68"/>
      <c r="Y614" s="68"/>
      <c r="Z614" s="68"/>
      <c r="AA614" s="68"/>
      <c r="AB614" s="68"/>
      <c r="AC614" s="68"/>
      <c r="AD614" s="68"/>
      <c r="AE614" s="68"/>
      <c r="AF614" s="68"/>
      <c r="AG614" s="68"/>
      <c r="AH614" s="68"/>
      <c r="AI614" s="68"/>
    </row>
    <row r="615" spans="1:35" ht="12.75" customHeight="1" x14ac:dyDescent="0.2">
      <c r="A615" s="68"/>
      <c r="P615" s="68"/>
      <c r="Q615" s="68"/>
      <c r="R615" s="68"/>
      <c r="S615" s="68"/>
      <c r="T615" s="68"/>
      <c r="U615" s="68"/>
      <c r="V615" s="68"/>
      <c r="W615" s="68"/>
      <c r="X615" s="68"/>
      <c r="Y615" s="68"/>
      <c r="Z615" s="68"/>
      <c r="AA615" s="68"/>
      <c r="AB615" s="68"/>
      <c r="AC615" s="68"/>
      <c r="AD615" s="68"/>
      <c r="AE615" s="68"/>
      <c r="AF615" s="68"/>
      <c r="AG615" s="68"/>
      <c r="AH615" s="68"/>
      <c r="AI615" s="68"/>
    </row>
    <row r="616" spans="1:35" ht="12.75" customHeight="1" x14ac:dyDescent="0.2">
      <c r="A616" s="68"/>
      <c r="P616" s="68"/>
      <c r="Q616" s="68"/>
      <c r="R616" s="68"/>
      <c r="S616" s="68"/>
      <c r="T616" s="68"/>
      <c r="U616" s="68"/>
      <c r="V616" s="68"/>
      <c r="W616" s="68"/>
      <c r="X616" s="68"/>
      <c r="Y616" s="68"/>
      <c r="Z616" s="68"/>
      <c r="AA616" s="68"/>
      <c r="AB616" s="68"/>
      <c r="AC616" s="68"/>
      <c r="AD616" s="68"/>
      <c r="AE616" s="68"/>
      <c r="AF616" s="68"/>
      <c r="AG616" s="68"/>
      <c r="AH616" s="68"/>
      <c r="AI616" s="68"/>
    </row>
    <row r="617" spans="1:35" ht="12.75" customHeight="1" x14ac:dyDescent="0.2">
      <c r="A617" s="68"/>
      <c r="P617" s="68"/>
      <c r="Q617" s="68"/>
      <c r="R617" s="68"/>
      <c r="S617" s="68"/>
      <c r="T617" s="68"/>
      <c r="U617" s="68"/>
      <c r="V617" s="68"/>
      <c r="W617" s="68"/>
      <c r="X617" s="68"/>
      <c r="Y617" s="68"/>
      <c r="Z617" s="68"/>
      <c r="AA617" s="68"/>
      <c r="AB617" s="68"/>
      <c r="AC617" s="68"/>
      <c r="AD617" s="68"/>
      <c r="AE617" s="68"/>
      <c r="AF617" s="68"/>
      <c r="AG617" s="68"/>
      <c r="AH617" s="68"/>
      <c r="AI617" s="68"/>
    </row>
    <row r="618" spans="1:35" ht="12.75" customHeight="1" x14ac:dyDescent="0.2">
      <c r="A618" s="68"/>
      <c r="P618" s="68"/>
      <c r="Q618" s="68"/>
      <c r="R618" s="68"/>
      <c r="S618" s="68"/>
      <c r="T618" s="68"/>
      <c r="U618" s="68"/>
      <c r="V618" s="68"/>
      <c r="W618" s="68"/>
      <c r="X618" s="68"/>
      <c r="Y618" s="68"/>
      <c r="Z618" s="68"/>
      <c r="AA618" s="68"/>
      <c r="AB618" s="68"/>
      <c r="AC618" s="68"/>
      <c r="AD618" s="68"/>
      <c r="AE618" s="68"/>
      <c r="AF618" s="68"/>
      <c r="AG618" s="68"/>
      <c r="AH618" s="68"/>
      <c r="AI618" s="68"/>
    </row>
    <row r="619" spans="1:35" ht="12.75" customHeight="1" x14ac:dyDescent="0.2">
      <c r="A619" s="68"/>
      <c r="P619" s="68"/>
      <c r="Q619" s="68"/>
      <c r="R619" s="68"/>
      <c r="S619" s="68"/>
      <c r="T619" s="68"/>
      <c r="U619" s="68"/>
      <c r="V619" s="68"/>
      <c r="W619" s="68"/>
      <c r="X619" s="68"/>
      <c r="Y619" s="68"/>
      <c r="Z619" s="68"/>
      <c r="AA619" s="68"/>
      <c r="AB619" s="68"/>
      <c r="AC619" s="68"/>
      <c r="AD619" s="68"/>
      <c r="AE619" s="68"/>
      <c r="AF619" s="68"/>
      <c r="AG619" s="68"/>
      <c r="AH619" s="68"/>
      <c r="AI619" s="68"/>
    </row>
    <row r="620" spans="1:35" ht="12.75" customHeight="1" x14ac:dyDescent="0.2">
      <c r="A620" s="68"/>
      <c r="P620" s="68"/>
      <c r="Q620" s="68"/>
      <c r="R620" s="68"/>
      <c r="S620" s="68"/>
      <c r="T620" s="68"/>
      <c r="U620" s="68"/>
      <c r="V620" s="68"/>
      <c r="W620" s="68"/>
      <c r="X620" s="68"/>
      <c r="Y620" s="68"/>
      <c r="Z620" s="68"/>
      <c r="AA620" s="68"/>
      <c r="AB620" s="68"/>
      <c r="AC620" s="68"/>
      <c r="AD620" s="68"/>
      <c r="AE620" s="68"/>
      <c r="AF620" s="68"/>
      <c r="AG620" s="68"/>
      <c r="AH620" s="68"/>
      <c r="AI620" s="68"/>
    </row>
    <row r="621" spans="1:35" ht="12.75" customHeight="1" x14ac:dyDescent="0.2">
      <c r="A621" s="68"/>
      <c r="P621" s="68"/>
      <c r="Q621" s="68"/>
      <c r="R621" s="68"/>
      <c r="S621" s="68"/>
      <c r="T621" s="68"/>
      <c r="U621" s="68"/>
      <c r="V621" s="68"/>
      <c r="W621" s="68"/>
      <c r="X621" s="68"/>
      <c r="Y621" s="68"/>
      <c r="Z621" s="68"/>
      <c r="AA621" s="68"/>
      <c r="AB621" s="68"/>
      <c r="AC621" s="68"/>
      <c r="AD621" s="68"/>
      <c r="AE621" s="68"/>
      <c r="AF621" s="68"/>
      <c r="AG621" s="68"/>
      <c r="AH621" s="68"/>
      <c r="AI621" s="68"/>
    </row>
    <row r="622" spans="1:35" ht="12.75" customHeight="1" x14ac:dyDescent="0.2">
      <c r="A622" s="68"/>
      <c r="P622" s="68"/>
      <c r="Q622" s="68"/>
      <c r="R622" s="68"/>
      <c r="S622" s="68"/>
      <c r="T622" s="68"/>
      <c r="U622" s="68"/>
      <c r="V622" s="68"/>
      <c r="W622" s="68"/>
      <c r="X622" s="68"/>
      <c r="Y622" s="68"/>
      <c r="Z622" s="68"/>
      <c r="AA622" s="68"/>
      <c r="AB622" s="68"/>
      <c r="AC622" s="68"/>
      <c r="AD622" s="68"/>
      <c r="AE622" s="68"/>
      <c r="AF622" s="68"/>
      <c r="AG622" s="68"/>
      <c r="AH622" s="68"/>
      <c r="AI622" s="68"/>
    </row>
    <row r="623" spans="1:35" ht="12.75" customHeight="1" x14ac:dyDescent="0.2">
      <c r="A623" s="68"/>
      <c r="P623" s="68"/>
      <c r="Q623" s="68"/>
      <c r="R623" s="68"/>
      <c r="S623" s="68"/>
      <c r="T623" s="68"/>
      <c r="U623" s="68"/>
      <c r="V623" s="68"/>
      <c r="W623" s="68"/>
      <c r="X623" s="68"/>
      <c r="Y623" s="68"/>
      <c r="Z623" s="68"/>
      <c r="AA623" s="68"/>
      <c r="AB623" s="68"/>
      <c r="AC623" s="68"/>
      <c r="AD623" s="68"/>
      <c r="AE623" s="68"/>
      <c r="AF623" s="68"/>
      <c r="AG623" s="68"/>
      <c r="AH623" s="68"/>
      <c r="AI623" s="68"/>
    </row>
    <row r="624" spans="1:35" ht="12.75" customHeight="1" x14ac:dyDescent="0.2">
      <c r="A624" s="68"/>
      <c r="P624" s="68"/>
      <c r="Q624" s="68"/>
      <c r="R624" s="68"/>
      <c r="S624" s="68"/>
      <c r="T624" s="68"/>
      <c r="U624" s="68"/>
      <c r="V624" s="68"/>
      <c r="W624" s="68"/>
      <c r="X624" s="68"/>
      <c r="Y624" s="68"/>
      <c r="Z624" s="68"/>
      <c r="AA624" s="68"/>
      <c r="AB624" s="68"/>
      <c r="AC624" s="68"/>
      <c r="AD624" s="68"/>
      <c r="AE624" s="68"/>
      <c r="AF624" s="68"/>
      <c r="AG624" s="68"/>
      <c r="AH624" s="68"/>
      <c r="AI624" s="68"/>
    </row>
    <row r="625" spans="1:35" ht="12.75" customHeight="1" x14ac:dyDescent="0.2">
      <c r="A625" s="68"/>
      <c r="P625" s="68"/>
      <c r="Q625" s="68"/>
      <c r="R625" s="68"/>
      <c r="S625" s="68"/>
      <c r="T625" s="68"/>
      <c r="U625" s="68"/>
      <c r="V625" s="68"/>
      <c r="W625" s="68"/>
      <c r="X625" s="68"/>
      <c r="Y625" s="68"/>
      <c r="Z625" s="68"/>
      <c r="AA625" s="68"/>
      <c r="AB625" s="68"/>
      <c r="AC625" s="68"/>
      <c r="AD625" s="68"/>
      <c r="AE625" s="68"/>
      <c r="AF625" s="68"/>
      <c r="AG625" s="68"/>
      <c r="AH625" s="68"/>
      <c r="AI625" s="68"/>
    </row>
    <row r="626" spans="1:35" ht="12.75" customHeight="1" x14ac:dyDescent="0.2">
      <c r="A626" s="68"/>
      <c r="P626" s="68"/>
      <c r="Q626" s="68"/>
      <c r="R626" s="68"/>
      <c r="S626" s="68"/>
      <c r="T626" s="68"/>
      <c r="U626" s="68"/>
      <c r="V626" s="68"/>
      <c r="W626" s="68"/>
      <c r="X626" s="68"/>
      <c r="Y626" s="68"/>
      <c r="Z626" s="68"/>
      <c r="AA626" s="68"/>
      <c r="AB626" s="68"/>
      <c r="AC626" s="68"/>
      <c r="AD626" s="68"/>
      <c r="AE626" s="68"/>
      <c r="AF626" s="68"/>
      <c r="AG626" s="68"/>
      <c r="AH626" s="68"/>
      <c r="AI626" s="68"/>
    </row>
    <row r="627" spans="1:35" ht="12.75" customHeight="1" x14ac:dyDescent="0.2">
      <c r="A627" s="68"/>
      <c r="P627" s="68"/>
      <c r="Q627" s="68"/>
      <c r="R627" s="68"/>
      <c r="S627" s="68"/>
      <c r="T627" s="68"/>
      <c r="U627" s="68"/>
      <c r="V627" s="68"/>
      <c r="W627" s="68"/>
      <c r="X627" s="68"/>
      <c r="Y627" s="68"/>
      <c r="Z627" s="68"/>
      <c r="AA627" s="68"/>
      <c r="AB627" s="68"/>
      <c r="AC627" s="68"/>
      <c r="AD627" s="68"/>
      <c r="AE627" s="68"/>
      <c r="AF627" s="68"/>
      <c r="AG627" s="68"/>
      <c r="AH627" s="68"/>
      <c r="AI627" s="68"/>
    </row>
    <row r="628" spans="1:35" ht="12.75" customHeight="1" x14ac:dyDescent="0.2">
      <c r="A628" s="68"/>
      <c r="P628" s="68"/>
      <c r="Q628" s="68"/>
      <c r="R628" s="68"/>
      <c r="S628" s="68"/>
      <c r="T628" s="68"/>
      <c r="U628" s="68"/>
      <c r="V628" s="68"/>
      <c r="W628" s="68"/>
      <c r="X628" s="68"/>
      <c r="Y628" s="68"/>
      <c r="Z628" s="68"/>
      <c r="AA628" s="68"/>
      <c r="AB628" s="68"/>
      <c r="AC628" s="68"/>
      <c r="AD628" s="68"/>
      <c r="AE628" s="68"/>
      <c r="AF628" s="68"/>
      <c r="AG628" s="68"/>
      <c r="AH628" s="68"/>
      <c r="AI628" s="68"/>
    </row>
    <row r="629" spans="1:35" ht="12.75" customHeight="1" x14ac:dyDescent="0.2">
      <c r="A629" s="68"/>
      <c r="P629" s="68"/>
      <c r="Q629" s="68"/>
      <c r="R629" s="68"/>
      <c r="S629" s="68"/>
      <c r="T629" s="68"/>
      <c r="U629" s="68"/>
      <c r="V629" s="68"/>
      <c r="W629" s="68"/>
      <c r="X629" s="68"/>
      <c r="Y629" s="68"/>
      <c r="Z629" s="68"/>
      <c r="AA629" s="68"/>
      <c r="AB629" s="68"/>
      <c r="AC629" s="68"/>
      <c r="AD629" s="68"/>
      <c r="AE629" s="68"/>
      <c r="AF629" s="68"/>
      <c r="AG629" s="68"/>
      <c r="AH629" s="68"/>
      <c r="AI629" s="68"/>
    </row>
    <row r="630" spans="1:35" ht="12.75" customHeight="1" x14ac:dyDescent="0.2">
      <c r="A630" s="68"/>
      <c r="P630" s="68"/>
      <c r="Q630" s="68"/>
      <c r="R630" s="68"/>
      <c r="S630" s="68"/>
      <c r="T630" s="68"/>
      <c r="U630" s="68"/>
      <c r="V630" s="68"/>
      <c r="W630" s="68"/>
      <c r="X630" s="68"/>
      <c r="Y630" s="68"/>
      <c r="Z630" s="68"/>
      <c r="AA630" s="68"/>
      <c r="AB630" s="68"/>
      <c r="AC630" s="68"/>
      <c r="AD630" s="68"/>
      <c r="AE630" s="68"/>
      <c r="AF630" s="68"/>
      <c r="AG630" s="68"/>
      <c r="AH630" s="68"/>
      <c r="AI630" s="68"/>
    </row>
    <row r="631" spans="1:35" ht="12.75" customHeight="1" x14ac:dyDescent="0.2">
      <c r="A631" s="68"/>
      <c r="P631" s="68"/>
      <c r="Q631" s="68"/>
      <c r="R631" s="68"/>
      <c r="S631" s="68"/>
      <c r="T631" s="68"/>
      <c r="U631" s="68"/>
      <c r="V631" s="68"/>
      <c r="W631" s="68"/>
      <c r="X631" s="68"/>
      <c r="Y631" s="68"/>
      <c r="Z631" s="68"/>
      <c r="AA631" s="68"/>
      <c r="AB631" s="68"/>
      <c r="AC631" s="68"/>
      <c r="AD631" s="68"/>
      <c r="AE631" s="68"/>
      <c r="AF631" s="68"/>
      <c r="AG631" s="68"/>
      <c r="AH631" s="68"/>
      <c r="AI631" s="68"/>
    </row>
    <row r="632" spans="1:35" ht="12.75" customHeight="1" x14ac:dyDescent="0.2">
      <c r="A632" s="68"/>
      <c r="P632" s="68"/>
      <c r="Q632" s="68"/>
      <c r="R632" s="68"/>
      <c r="S632" s="68"/>
      <c r="T632" s="68"/>
      <c r="U632" s="68"/>
      <c r="V632" s="68"/>
      <c r="W632" s="68"/>
      <c r="X632" s="68"/>
      <c r="Y632" s="68"/>
      <c r="Z632" s="68"/>
      <c r="AA632" s="68"/>
      <c r="AB632" s="68"/>
      <c r="AC632" s="68"/>
      <c r="AD632" s="68"/>
      <c r="AE632" s="68"/>
      <c r="AF632" s="68"/>
      <c r="AG632" s="68"/>
      <c r="AH632" s="68"/>
      <c r="AI632" s="68"/>
    </row>
    <row r="633" spans="1:35" ht="12.75" customHeight="1" x14ac:dyDescent="0.2">
      <c r="A633" s="68"/>
      <c r="P633" s="68"/>
      <c r="Q633" s="68"/>
      <c r="R633" s="68"/>
      <c r="S633" s="68"/>
      <c r="T633" s="68"/>
      <c r="U633" s="68"/>
      <c r="V633" s="68"/>
      <c r="W633" s="68"/>
      <c r="X633" s="68"/>
      <c r="Y633" s="68"/>
      <c r="Z633" s="68"/>
      <c r="AA633" s="68"/>
      <c r="AB633" s="68"/>
      <c r="AC633" s="68"/>
      <c r="AD633" s="68"/>
      <c r="AE633" s="68"/>
      <c r="AF633" s="68"/>
      <c r="AG633" s="68"/>
      <c r="AH633" s="68"/>
      <c r="AI633" s="68"/>
    </row>
    <row r="634" spans="1:35" ht="12.75" customHeight="1" x14ac:dyDescent="0.2">
      <c r="A634" s="68"/>
      <c r="P634" s="68"/>
      <c r="Q634" s="68"/>
      <c r="R634" s="68"/>
      <c r="S634" s="68"/>
      <c r="T634" s="68"/>
      <c r="U634" s="68"/>
      <c r="V634" s="68"/>
      <c r="W634" s="68"/>
      <c r="X634" s="68"/>
      <c r="Y634" s="68"/>
      <c r="Z634" s="68"/>
      <c r="AA634" s="68"/>
      <c r="AB634" s="68"/>
      <c r="AC634" s="68"/>
      <c r="AD634" s="68"/>
      <c r="AE634" s="68"/>
      <c r="AF634" s="68"/>
      <c r="AG634" s="68"/>
      <c r="AH634" s="68"/>
      <c r="AI634" s="68"/>
    </row>
    <row r="635" spans="1:35" ht="12.75" customHeight="1" x14ac:dyDescent="0.2">
      <c r="A635" s="68"/>
      <c r="P635" s="68"/>
      <c r="Q635" s="68"/>
      <c r="R635" s="68"/>
      <c r="S635" s="68"/>
      <c r="T635" s="68"/>
      <c r="U635" s="68"/>
      <c r="V635" s="68"/>
      <c r="W635" s="68"/>
      <c r="X635" s="68"/>
      <c r="Y635" s="68"/>
      <c r="Z635" s="68"/>
      <c r="AA635" s="68"/>
      <c r="AB635" s="68"/>
      <c r="AC635" s="68"/>
      <c r="AD635" s="68"/>
      <c r="AE635" s="68"/>
      <c r="AF635" s="68"/>
      <c r="AG635" s="68"/>
      <c r="AH635" s="68"/>
      <c r="AI635" s="68"/>
    </row>
    <row r="636" spans="1:35" ht="12.75" customHeight="1" x14ac:dyDescent="0.2">
      <c r="A636" s="68"/>
      <c r="P636" s="68"/>
      <c r="Q636" s="68"/>
      <c r="R636" s="68"/>
      <c r="S636" s="68"/>
      <c r="T636" s="68"/>
      <c r="U636" s="68"/>
      <c r="V636" s="68"/>
      <c r="W636" s="68"/>
      <c r="X636" s="68"/>
      <c r="Y636" s="68"/>
      <c r="Z636" s="68"/>
      <c r="AA636" s="68"/>
      <c r="AB636" s="68"/>
      <c r="AC636" s="68"/>
      <c r="AD636" s="68"/>
      <c r="AE636" s="68"/>
      <c r="AF636" s="68"/>
      <c r="AG636" s="68"/>
      <c r="AH636" s="68"/>
      <c r="AI636" s="68"/>
    </row>
    <row r="637" spans="1:35" ht="12.75" customHeight="1" x14ac:dyDescent="0.2">
      <c r="A637" s="68"/>
      <c r="P637" s="68"/>
      <c r="Q637" s="68"/>
      <c r="R637" s="68"/>
      <c r="S637" s="68"/>
      <c r="T637" s="68"/>
      <c r="U637" s="68"/>
      <c r="V637" s="68"/>
      <c r="W637" s="68"/>
      <c r="X637" s="68"/>
      <c r="Y637" s="68"/>
      <c r="Z637" s="68"/>
      <c r="AA637" s="68"/>
      <c r="AB637" s="68"/>
      <c r="AC637" s="68"/>
      <c r="AD637" s="68"/>
      <c r="AE637" s="68"/>
      <c r="AF637" s="68"/>
      <c r="AG637" s="68"/>
      <c r="AH637" s="68"/>
      <c r="AI637" s="68"/>
    </row>
    <row r="638" spans="1:35" ht="12.75" customHeight="1" x14ac:dyDescent="0.2">
      <c r="A638" s="68"/>
      <c r="P638" s="68"/>
      <c r="Q638" s="68"/>
      <c r="R638" s="68"/>
      <c r="S638" s="68"/>
      <c r="T638" s="68"/>
      <c r="U638" s="68"/>
      <c r="V638" s="68"/>
      <c r="W638" s="68"/>
      <c r="X638" s="68"/>
      <c r="Y638" s="68"/>
      <c r="Z638" s="68"/>
      <c r="AA638" s="68"/>
      <c r="AB638" s="68"/>
      <c r="AC638" s="68"/>
      <c r="AD638" s="68"/>
      <c r="AE638" s="68"/>
      <c r="AF638" s="68"/>
      <c r="AG638" s="68"/>
      <c r="AH638" s="68"/>
      <c r="AI638" s="68"/>
    </row>
    <row r="639" spans="1:35" ht="12.75" customHeight="1" x14ac:dyDescent="0.2">
      <c r="A639" s="68"/>
      <c r="P639" s="68"/>
      <c r="Q639" s="68"/>
      <c r="R639" s="68"/>
      <c r="S639" s="68"/>
      <c r="T639" s="68"/>
      <c r="U639" s="68"/>
      <c r="V639" s="68"/>
      <c r="W639" s="68"/>
      <c r="X639" s="68"/>
      <c r="Y639" s="68"/>
      <c r="Z639" s="68"/>
      <c r="AA639" s="68"/>
      <c r="AB639" s="68"/>
      <c r="AC639" s="68"/>
      <c r="AD639" s="68"/>
      <c r="AE639" s="68"/>
      <c r="AF639" s="68"/>
      <c r="AG639" s="68"/>
      <c r="AH639" s="68"/>
      <c r="AI639" s="68"/>
    </row>
    <row r="640" spans="1:35" ht="12.75" customHeight="1" x14ac:dyDescent="0.2">
      <c r="A640" s="68"/>
      <c r="P640" s="68"/>
      <c r="Q640" s="68"/>
      <c r="R640" s="68"/>
      <c r="S640" s="68"/>
      <c r="T640" s="68"/>
      <c r="U640" s="68"/>
      <c r="V640" s="68"/>
      <c r="W640" s="68"/>
      <c r="X640" s="68"/>
      <c r="Y640" s="68"/>
      <c r="Z640" s="68"/>
      <c r="AA640" s="68"/>
      <c r="AB640" s="68"/>
      <c r="AC640" s="68"/>
      <c r="AD640" s="68"/>
      <c r="AE640" s="68"/>
      <c r="AF640" s="68"/>
      <c r="AG640" s="68"/>
      <c r="AH640" s="68"/>
      <c r="AI640" s="68"/>
    </row>
    <row r="641" spans="1:35" ht="12.75" customHeight="1" x14ac:dyDescent="0.2">
      <c r="A641" s="68"/>
      <c r="P641" s="68"/>
      <c r="Q641" s="68"/>
      <c r="R641" s="68"/>
      <c r="S641" s="68"/>
      <c r="T641" s="68"/>
      <c r="U641" s="68"/>
      <c r="V641" s="68"/>
      <c r="W641" s="68"/>
      <c r="X641" s="68"/>
      <c r="Y641" s="68"/>
      <c r="Z641" s="68"/>
      <c r="AA641" s="68"/>
      <c r="AB641" s="68"/>
      <c r="AC641" s="68"/>
      <c r="AD641" s="68"/>
      <c r="AE641" s="68"/>
      <c r="AF641" s="68"/>
      <c r="AG641" s="68"/>
      <c r="AH641" s="68"/>
      <c r="AI641" s="68"/>
    </row>
    <row r="642" spans="1:35" ht="12.75" customHeight="1" x14ac:dyDescent="0.2">
      <c r="A642" s="68"/>
      <c r="P642" s="68"/>
      <c r="Q642" s="68"/>
      <c r="R642" s="68"/>
      <c r="S642" s="68"/>
      <c r="T642" s="68"/>
      <c r="U642" s="68"/>
      <c r="V642" s="68"/>
      <c r="W642" s="68"/>
      <c r="X642" s="68"/>
      <c r="Y642" s="68"/>
      <c r="Z642" s="68"/>
      <c r="AA642" s="68"/>
      <c r="AB642" s="68"/>
      <c r="AC642" s="68"/>
      <c r="AD642" s="68"/>
      <c r="AE642" s="68"/>
      <c r="AF642" s="68"/>
      <c r="AG642" s="68"/>
      <c r="AH642" s="68"/>
      <c r="AI642" s="68"/>
    </row>
    <row r="643" spans="1:35" ht="12.75" customHeight="1" x14ac:dyDescent="0.2">
      <c r="A643" s="68"/>
      <c r="P643" s="68"/>
      <c r="Q643" s="68"/>
      <c r="R643" s="68"/>
      <c r="S643" s="68"/>
      <c r="T643" s="68"/>
      <c r="U643" s="68"/>
      <c r="V643" s="68"/>
      <c r="W643" s="68"/>
      <c r="X643" s="68"/>
      <c r="Y643" s="68"/>
      <c r="Z643" s="68"/>
      <c r="AA643" s="68"/>
      <c r="AB643" s="68"/>
      <c r="AC643" s="68"/>
      <c r="AD643" s="68"/>
      <c r="AE643" s="68"/>
      <c r="AF643" s="68"/>
      <c r="AG643" s="68"/>
      <c r="AH643" s="68"/>
      <c r="AI643" s="68"/>
    </row>
    <row r="644" spans="1:35" ht="12.75" customHeight="1" x14ac:dyDescent="0.2">
      <c r="A644" s="68"/>
      <c r="P644" s="68"/>
      <c r="Q644" s="68"/>
      <c r="R644" s="68"/>
      <c r="S644" s="68"/>
      <c r="T644" s="68"/>
      <c r="U644" s="68"/>
      <c r="V644" s="68"/>
      <c r="W644" s="68"/>
      <c r="X644" s="68"/>
      <c r="Y644" s="68"/>
      <c r="Z644" s="68"/>
      <c r="AA644" s="68"/>
      <c r="AB644" s="68"/>
      <c r="AC644" s="68"/>
      <c r="AD644" s="68"/>
      <c r="AE644" s="68"/>
      <c r="AF644" s="68"/>
      <c r="AG644" s="68"/>
      <c r="AH644" s="68"/>
      <c r="AI644" s="68"/>
    </row>
    <row r="645" spans="1:35" ht="12.75" customHeight="1" x14ac:dyDescent="0.2">
      <c r="A645" s="68"/>
      <c r="P645" s="68"/>
      <c r="Q645" s="68"/>
      <c r="R645" s="68"/>
      <c r="S645" s="68"/>
      <c r="T645" s="68"/>
      <c r="U645" s="68"/>
      <c r="V645" s="68"/>
      <c r="W645" s="68"/>
      <c r="X645" s="68"/>
      <c r="Y645" s="68"/>
      <c r="Z645" s="68"/>
      <c r="AA645" s="68"/>
      <c r="AB645" s="68"/>
      <c r="AC645" s="68"/>
      <c r="AD645" s="68"/>
      <c r="AE645" s="68"/>
      <c r="AF645" s="68"/>
      <c r="AG645" s="68"/>
      <c r="AH645" s="68"/>
      <c r="AI645" s="68"/>
    </row>
    <row r="646" spans="1:35" ht="12.75" customHeight="1" x14ac:dyDescent="0.2">
      <c r="A646" s="68"/>
      <c r="P646" s="68"/>
      <c r="Q646" s="68"/>
      <c r="R646" s="68"/>
      <c r="S646" s="68"/>
      <c r="T646" s="68"/>
      <c r="U646" s="68"/>
      <c r="V646" s="68"/>
      <c r="W646" s="68"/>
      <c r="X646" s="68"/>
      <c r="Y646" s="68"/>
      <c r="Z646" s="68"/>
      <c r="AA646" s="68"/>
      <c r="AB646" s="68"/>
      <c r="AC646" s="68"/>
      <c r="AD646" s="68"/>
      <c r="AE646" s="68"/>
      <c r="AF646" s="68"/>
      <c r="AG646" s="68"/>
      <c r="AH646" s="68"/>
      <c r="AI646" s="68"/>
    </row>
    <row r="647" spans="1:35" ht="12.75" customHeight="1" x14ac:dyDescent="0.2">
      <c r="A647" s="68"/>
      <c r="P647" s="68"/>
      <c r="Q647" s="68"/>
      <c r="R647" s="68"/>
      <c r="S647" s="68"/>
      <c r="T647" s="68"/>
      <c r="U647" s="68"/>
      <c r="V647" s="68"/>
      <c r="W647" s="68"/>
      <c r="X647" s="68"/>
      <c r="Y647" s="68"/>
      <c r="Z647" s="68"/>
      <c r="AA647" s="68"/>
      <c r="AB647" s="68"/>
      <c r="AC647" s="68"/>
      <c r="AD647" s="68"/>
      <c r="AE647" s="68"/>
      <c r="AF647" s="68"/>
      <c r="AG647" s="68"/>
      <c r="AH647" s="68"/>
      <c r="AI647" s="68"/>
    </row>
    <row r="648" spans="1:35" ht="12.75" customHeight="1" x14ac:dyDescent="0.2">
      <c r="A648" s="68"/>
      <c r="P648" s="68"/>
      <c r="Q648" s="68"/>
      <c r="R648" s="68"/>
      <c r="S648" s="68"/>
      <c r="T648" s="68"/>
      <c r="U648" s="68"/>
      <c r="V648" s="68"/>
      <c r="W648" s="68"/>
      <c r="X648" s="68"/>
      <c r="Y648" s="68"/>
      <c r="Z648" s="68"/>
      <c r="AA648" s="68"/>
      <c r="AB648" s="68"/>
      <c r="AC648" s="68"/>
      <c r="AD648" s="68"/>
      <c r="AE648" s="68"/>
      <c r="AF648" s="68"/>
      <c r="AG648" s="68"/>
      <c r="AH648" s="68"/>
      <c r="AI648" s="68"/>
    </row>
    <row r="649" spans="1:35" ht="12.75" customHeight="1" x14ac:dyDescent="0.2">
      <c r="A649" s="68"/>
      <c r="P649" s="68"/>
      <c r="Q649" s="68"/>
      <c r="R649" s="68"/>
      <c r="S649" s="68"/>
      <c r="T649" s="68"/>
      <c r="U649" s="68"/>
      <c r="V649" s="68"/>
      <c r="W649" s="68"/>
      <c r="X649" s="68"/>
      <c r="Y649" s="68"/>
      <c r="Z649" s="68"/>
      <c r="AA649" s="68"/>
      <c r="AB649" s="68"/>
      <c r="AC649" s="68"/>
      <c r="AD649" s="68"/>
      <c r="AE649" s="68"/>
      <c r="AF649" s="68"/>
      <c r="AG649" s="68"/>
      <c r="AH649" s="68"/>
      <c r="AI649" s="68"/>
    </row>
    <row r="650" spans="1:35" ht="12.75" customHeight="1" x14ac:dyDescent="0.2">
      <c r="A650" s="68"/>
      <c r="P650" s="68"/>
      <c r="Q650" s="68"/>
      <c r="R650" s="68"/>
      <c r="S650" s="68"/>
      <c r="T650" s="68"/>
      <c r="U650" s="68"/>
      <c r="V650" s="68"/>
      <c r="W650" s="68"/>
      <c r="X650" s="68"/>
      <c r="Y650" s="68"/>
      <c r="Z650" s="68"/>
      <c r="AA650" s="68"/>
      <c r="AB650" s="68"/>
      <c r="AC650" s="68"/>
      <c r="AD650" s="68"/>
      <c r="AE650" s="68"/>
      <c r="AF650" s="68"/>
      <c r="AG650" s="68"/>
      <c r="AH650" s="68"/>
      <c r="AI650" s="68"/>
    </row>
    <row r="651" spans="1:35" ht="12.75" customHeight="1" x14ac:dyDescent="0.2">
      <c r="A651" s="68"/>
      <c r="P651" s="68"/>
      <c r="Q651" s="68"/>
      <c r="R651" s="68"/>
      <c r="S651" s="68"/>
      <c r="T651" s="68"/>
      <c r="U651" s="68"/>
      <c r="V651" s="68"/>
      <c r="W651" s="68"/>
      <c r="X651" s="68"/>
      <c r="Y651" s="68"/>
      <c r="Z651" s="68"/>
      <c r="AA651" s="68"/>
      <c r="AB651" s="68"/>
      <c r="AC651" s="68"/>
      <c r="AD651" s="68"/>
      <c r="AE651" s="68"/>
      <c r="AF651" s="68"/>
      <c r="AG651" s="68"/>
      <c r="AH651" s="68"/>
      <c r="AI651" s="68"/>
    </row>
    <row r="652" spans="1:35" ht="12.75" customHeight="1" x14ac:dyDescent="0.2">
      <c r="A652" s="68"/>
      <c r="P652" s="68"/>
      <c r="Q652" s="68"/>
      <c r="R652" s="68"/>
      <c r="S652" s="68"/>
      <c r="T652" s="68"/>
      <c r="U652" s="68"/>
      <c r="V652" s="68"/>
      <c r="W652" s="68"/>
      <c r="X652" s="68"/>
      <c r="Y652" s="68"/>
      <c r="Z652" s="68"/>
      <c r="AA652" s="68"/>
      <c r="AB652" s="68"/>
      <c r="AC652" s="68"/>
      <c r="AD652" s="68"/>
      <c r="AE652" s="68"/>
      <c r="AF652" s="68"/>
      <c r="AG652" s="68"/>
      <c r="AH652" s="68"/>
      <c r="AI652" s="68"/>
    </row>
    <row r="653" spans="1:35" ht="12.75" customHeight="1" x14ac:dyDescent="0.2">
      <c r="A653" s="68"/>
      <c r="P653" s="68"/>
      <c r="Q653" s="68"/>
      <c r="R653" s="68"/>
      <c r="S653" s="68"/>
      <c r="T653" s="68"/>
      <c r="U653" s="68"/>
      <c r="V653" s="68"/>
      <c r="W653" s="68"/>
      <c r="X653" s="68"/>
      <c r="Y653" s="68"/>
      <c r="Z653" s="68"/>
      <c r="AA653" s="68"/>
      <c r="AB653" s="68"/>
      <c r="AC653" s="68"/>
      <c r="AD653" s="68"/>
      <c r="AE653" s="68"/>
      <c r="AF653" s="68"/>
      <c r="AG653" s="68"/>
      <c r="AH653" s="68"/>
      <c r="AI653" s="68"/>
    </row>
    <row r="654" spans="1:35" ht="12.75" customHeight="1" x14ac:dyDescent="0.2">
      <c r="A654" s="68"/>
      <c r="P654" s="68"/>
      <c r="Q654" s="68"/>
      <c r="R654" s="68"/>
      <c r="S654" s="68"/>
      <c r="T654" s="68"/>
      <c r="U654" s="68"/>
      <c r="V654" s="68"/>
      <c r="W654" s="68"/>
      <c r="X654" s="68"/>
      <c r="Y654" s="68"/>
      <c r="Z654" s="68"/>
      <c r="AA654" s="68"/>
      <c r="AB654" s="68"/>
      <c r="AC654" s="68"/>
      <c r="AD654" s="68"/>
      <c r="AE654" s="68"/>
      <c r="AF654" s="68"/>
      <c r="AG654" s="68"/>
      <c r="AH654" s="68"/>
      <c r="AI654" s="68"/>
    </row>
    <row r="655" spans="1:35" ht="12.75" customHeight="1" x14ac:dyDescent="0.2">
      <c r="A655" s="68"/>
      <c r="P655" s="68"/>
      <c r="Q655" s="68"/>
      <c r="R655" s="68"/>
      <c r="S655" s="68"/>
      <c r="T655" s="68"/>
      <c r="U655" s="68"/>
      <c r="V655" s="68"/>
      <c r="W655" s="68"/>
      <c r="X655" s="68"/>
      <c r="Y655" s="68"/>
      <c r="Z655" s="68"/>
      <c r="AA655" s="68"/>
      <c r="AB655" s="68"/>
      <c r="AC655" s="68"/>
      <c r="AD655" s="68"/>
      <c r="AE655" s="68"/>
      <c r="AF655" s="68"/>
      <c r="AG655" s="68"/>
      <c r="AH655" s="68"/>
      <c r="AI655" s="68"/>
    </row>
    <row r="656" spans="1:35" ht="12.75" customHeight="1" x14ac:dyDescent="0.2">
      <c r="A656" s="68"/>
      <c r="P656" s="68"/>
      <c r="Q656" s="68"/>
      <c r="R656" s="68"/>
      <c r="S656" s="68"/>
      <c r="T656" s="68"/>
      <c r="U656" s="68"/>
      <c r="V656" s="68"/>
      <c r="W656" s="68"/>
      <c r="X656" s="68"/>
      <c r="Y656" s="68"/>
      <c r="Z656" s="68"/>
      <c r="AA656" s="68"/>
      <c r="AB656" s="68"/>
      <c r="AC656" s="68"/>
      <c r="AD656" s="68"/>
      <c r="AE656" s="68"/>
      <c r="AF656" s="68"/>
      <c r="AG656" s="68"/>
      <c r="AH656" s="68"/>
      <c r="AI656" s="68"/>
    </row>
    <row r="657" spans="1:35" ht="12.75" customHeight="1" x14ac:dyDescent="0.2">
      <c r="A657" s="68"/>
      <c r="P657" s="68"/>
      <c r="Q657" s="68"/>
      <c r="R657" s="68"/>
      <c r="S657" s="68"/>
      <c r="T657" s="68"/>
      <c r="U657" s="68"/>
      <c r="V657" s="68"/>
      <c r="W657" s="68"/>
      <c r="X657" s="68"/>
      <c r="Y657" s="68"/>
      <c r="Z657" s="68"/>
      <c r="AA657" s="68"/>
      <c r="AB657" s="68"/>
      <c r="AC657" s="68"/>
      <c r="AD657" s="68"/>
      <c r="AE657" s="68"/>
      <c r="AF657" s="68"/>
      <c r="AG657" s="68"/>
      <c r="AH657" s="68"/>
      <c r="AI657" s="68"/>
    </row>
    <row r="658" spans="1:35" ht="12.75" customHeight="1" x14ac:dyDescent="0.2">
      <c r="A658" s="68"/>
      <c r="P658" s="68"/>
      <c r="Q658" s="68"/>
      <c r="R658" s="68"/>
      <c r="S658" s="68"/>
      <c r="T658" s="68"/>
      <c r="U658" s="68"/>
      <c r="V658" s="68"/>
      <c r="W658" s="68"/>
      <c r="X658" s="68"/>
      <c r="Y658" s="68"/>
      <c r="Z658" s="68"/>
      <c r="AA658" s="68"/>
      <c r="AB658" s="68"/>
      <c r="AC658" s="68"/>
      <c r="AD658" s="68"/>
      <c r="AE658" s="68"/>
      <c r="AF658" s="68"/>
      <c r="AG658" s="68"/>
      <c r="AH658" s="68"/>
      <c r="AI658" s="68"/>
    </row>
    <row r="659" spans="1:35" ht="12.75" customHeight="1" x14ac:dyDescent="0.2">
      <c r="A659" s="68"/>
      <c r="P659" s="68"/>
      <c r="Q659" s="68"/>
      <c r="R659" s="68"/>
      <c r="S659" s="68"/>
      <c r="T659" s="68"/>
      <c r="U659" s="68"/>
      <c r="V659" s="68"/>
      <c r="W659" s="68"/>
      <c r="X659" s="68"/>
      <c r="Y659" s="68"/>
      <c r="Z659" s="68"/>
      <c r="AA659" s="68"/>
      <c r="AB659" s="68"/>
      <c r="AC659" s="68"/>
      <c r="AD659" s="68"/>
      <c r="AE659" s="68"/>
      <c r="AF659" s="68"/>
      <c r="AG659" s="68"/>
      <c r="AH659" s="68"/>
      <c r="AI659" s="68"/>
    </row>
    <row r="660" spans="1:35" ht="12.75" customHeight="1" x14ac:dyDescent="0.2">
      <c r="A660" s="68"/>
      <c r="P660" s="68"/>
      <c r="Q660" s="68"/>
      <c r="R660" s="68"/>
      <c r="S660" s="68"/>
      <c r="T660" s="68"/>
      <c r="U660" s="68"/>
      <c r="V660" s="68"/>
      <c r="W660" s="68"/>
      <c r="X660" s="68"/>
      <c r="Y660" s="68"/>
      <c r="Z660" s="68"/>
      <c r="AA660" s="68"/>
      <c r="AB660" s="68"/>
      <c r="AC660" s="68"/>
      <c r="AD660" s="68"/>
      <c r="AE660" s="68"/>
      <c r="AF660" s="68"/>
      <c r="AG660" s="68"/>
      <c r="AH660" s="68"/>
      <c r="AI660" s="68"/>
    </row>
    <row r="661" spans="1:35" ht="12.75" customHeight="1" x14ac:dyDescent="0.2">
      <c r="A661" s="68"/>
      <c r="P661" s="68"/>
      <c r="Q661" s="68"/>
      <c r="R661" s="68"/>
      <c r="S661" s="68"/>
      <c r="T661" s="68"/>
      <c r="U661" s="68"/>
      <c r="V661" s="68"/>
      <c r="W661" s="68"/>
      <c r="X661" s="68"/>
      <c r="Y661" s="68"/>
      <c r="Z661" s="68"/>
      <c r="AA661" s="68"/>
      <c r="AB661" s="68"/>
      <c r="AC661" s="68"/>
      <c r="AD661" s="68"/>
      <c r="AE661" s="68"/>
      <c r="AF661" s="68"/>
      <c r="AG661" s="68"/>
      <c r="AH661" s="68"/>
      <c r="AI661" s="68"/>
    </row>
    <row r="662" spans="1:35" ht="12.75" customHeight="1" x14ac:dyDescent="0.2">
      <c r="A662" s="68"/>
      <c r="P662" s="68"/>
      <c r="Q662" s="68"/>
      <c r="R662" s="68"/>
      <c r="S662" s="68"/>
      <c r="T662" s="68"/>
      <c r="U662" s="68"/>
      <c r="V662" s="68"/>
      <c r="W662" s="68"/>
      <c r="X662" s="68"/>
      <c r="Y662" s="68"/>
      <c r="Z662" s="68"/>
      <c r="AA662" s="68"/>
      <c r="AB662" s="68"/>
      <c r="AC662" s="68"/>
      <c r="AD662" s="68"/>
      <c r="AE662" s="68"/>
      <c r="AF662" s="68"/>
      <c r="AG662" s="68"/>
      <c r="AH662" s="68"/>
      <c r="AI662" s="68"/>
    </row>
    <row r="663" spans="1:35" ht="12.75" customHeight="1" x14ac:dyDescent="0.2">
      <c r="A663" s="68"/>
      <c r="P663" s="68"/>
      <c r="Q663" s="68"/>
      <c r="R663" s="68"/>
      <c r="S663" s="68"/>
      <c r="T663" s="68"/>
      <c r="U663" s="68"/>
      <c r="V663" s="68"/>
      <c r="W663" s="68"/>
      <c r="X663" s="68"/>
      <c r="Y663" s="68"/>
      <c r="Z663" s="68"/>
      <c r="AA663" s="68"/>
      <c r="AB663" s="68"/>
      <c r="AC663" s="68"/>
      <c r="AD663" s="68"/>
      <c r="AE663" s="68"/>
      <c r="AF663" s="68"/>
      <c r="AG663" s="68"/>
      <c r="AH663" s="68"/>
      <c r="AI663" s="68"/>
    </row>
    <row r="664" spans="1:35" ht="12.75" customHeight="1" x14ac:dyDescent="0.2">
      <c r="A664" s="68"/>
      <c r="P664" s="68"/>
      <c r="Q664" s="68"/>
      <c r="R664" s="68"/>
      <c r="S664" s="68"/>
      <c r="T664" s="68"/>
      <c r="U664" s="68"/>
      <c r="V664" s="68"/>
      <c r="W664" s="68"/>
      <c r="X664" s="68"/>
      <c r="Y664" s="68"/>
      <c r="Z664" s="68"/>
      <c r="AA664" s="68"/>
      <c r="AB664" s="68"/>
      <c r="AC664" s="68"/>
      <c r="AD664" s="68"/>
      <c r="AE664" s="68"/>
      <c r="AF664" s="68"/>
      <c r="AG664" s="68"/>
      <c r="AH664" s="68"/>
      <c r="AI664" s="68"/>
    </row>
    <row r="665" spans="1:35" ht="12.75" customHeight="1" x14ac:dyDescent="0.2">
      <c r="A665" s="68"/>
      <c r="P665" s="68"/>
      <c r="Q665" s="68"/>
      <c r="R665" s="68"/>
      <c r="S665" s="68"/>
      <c r="T665" s="68"/>
      <c r="U665" s="68"/>
      <c r="V665" s="68"/>
      <c r="W665" s="68"/>
      <c r="X665" s="68"/>
      <c r="Y665" s="68"/>
      <c r="Z665" s="68"/>
      <c r="AA665" s="68"/>
      <c r="AB665" s="68"/>
      <c r="AC665" s="68"/>
      <c r="AD665" s="68"/>
      <c r="AE665" s="68"/>
      <c r="AF665" s="68"/>
      <c r="AG665" s="68"/>
      <c r="AH665" s="68"/>
      <c r="AI665" s="68"/>
    </row>
    <row r="666" spans="1:35" ht="12.75" customHeight="1" x14ac:dyDescent="0.2">
      <c r="A666" s="68"/>
      <c r="P666" s="68"/>
      <c r="Q666" s="68"/>
      <c r="R666" s="68"/>
      <c r="S666" s="68"/>
      <c r="T666" s="68"/>
      <c r="U666" s="68"/>
      <c r="V666" s="68"/>
      <c r="W666" s="68"/>
      <c r="X666" s="68"/>
      <c r="Y666" s="68"/>
      <c r="Z666" s="68"/>
      <c r="AA666" s="68"/>
      <c r="AB666" s="68"/>
      <c r="AC666" s="68"/>
      <c r="AD666" s="68"/>
      <c r="AE666" s="68"/>
      <c r="AF666" s="68"/>
      <c r="AG666" s="68"/>
      <c r="AH666" s="68"/>
      <c r="AI666" s="68"/>
    </row>
    <row r="667" spans="1:35" ht="12.75" customHeight="1" x14ac:dyDescent="0.2">
      <c r="A667" s="68"/>
      <c r="P667" s="68"/>
      <c r="Q667" s="68"/>
      <c r="R667" s="68"/>
      <c r="S667" s="68"/>
      <c r="T667" s="68"/>
      <c r="U667" s="68"/>
      <c r="V667" s="68"/>
      <c r="W667" s="68"/>
      <c r="X667" s="68"/>
      <c r="Y667" s="68"/>
      <c r="Z667" s="68"/>
      <c r="AA667" s="68"/>
      <c r="AB667" s="68"/>
      <c r="AC667" s="68"/>
      <c r="AD667" s="68"/>
      <c r="AE667" s="68"/>
      <c r="AF667" s="68"/>
      <c r="AG667" s="68"/>
      <c r="AH667" s="68"/>
      <c r="AI667" s="68"/>
    </row>
    <row r="668" spans="1:35" ht="12.75" customHeight="1" x14ac:dyDescent="0.2">
      <c r="A668" s="68"/>
      <c r="P668" s="68"/>
      <c r="Q668" s="68"/>
      <c r="R668" s="68"/>
      <c r="S668" s="68"/>
      <c r="T668" s="68"/>
      <c r="U668" s="68"/>
      <c r="V668" s="68"/>
      <c r="W668" s="68"/>
      <c r="X668" s="68"/>
      <c r="Y668" s="68"/>
      <c r="Z668" s="68"/>
      <c r="AA668" s="68"/>
      <c r="AB668" s="68"/>
      <c r="AC668" s="68"/>
      <c r="AD668" s="68"/>
      <c r="AE668" s="68"/>
      <c r="AF668" s="68"/>
      <c r="AG668" s="68"/>
      <c r="AH668" s="68"/>
      <c r="AI668" s="68"/>
    </row>
    <row r="669" spans="1:35" ht="12.75" customHeight="1" x14ac:dyDescent="0.2">
      <c r="A669" s="68"/>
      <c r="P669" s="68"/>
      <c r="Q669" s="68"/>
      <c r="R669" s="68"/>
      <c r="S669" s="68"/>
      <c r="T669" s="68"/>
      <c r="U669" s="68"/>
      <c r="V669" s="68"/>
      <c r="W669" s="68"/>
      <c r="X669" s="68"/>
      <c r="Y669" s="68"/>
      <c r="Z669" s="68"/>
      <c r="AA669" s="68"/>
      <c r="AB669" s="68"/>
      <c r="AC669" s="68"/>
      <c r="AD669" s="68"/>
      <c r="AE669" s="68"/>
      <c r="AF669" s="68"/>
      <c r="AG669" s="68"/>
      <c r="AH669" s="68"/>
      <c r="AI669" s="68"/>
    </row>
    <row r="670" spans="1:35" ht="12.75" customHeight="1" x14ac:dyDescent="0.2">
      <c r="A670" s="68"/>
      <c r="P670" s="68"/>
      <c r="Q670" s="68"/>
      <c r="R670" s="68"/>
      <c r="S670" s="68"/>
      <c r="T670" s="68"/>
      <c r="U670" s="68"/>
      <c r="V670" s="68"/>
      <c r="W670" s="68"/>
      <c r="X670" s="68"/>
      <c r="Y670" s="68"/>
      <c r="Z670" s="68"/>
      <c r="AA670" s="68"/>
      <c r="AB670" s="68"/>
      <c r="AC670" s="68"/>
      <c r="AD670" s="68"/>
      <c r="AE670" s="68"/>
      <c r="AF670" s="68"/>
      <c r="AG670" s="68"/>
      <c r="AH670" s="68"/>
      <c r="AI670" s="68"/>
    </row>
    <row r="671" spans="1:35" ht="12.75" customHeight="1" x14ac:dyDescent="0.2">
      <c r="A671" s="68"/>
      <c r="P671" s="68"/>
      <c r="Q671" s="68"/>
      <c r="R671" s="68"/>
      <c r="S671" s="68"/>
      <c r="T671" s="68"/>
      <c r="U671" s="68"/>
      <c r="V671" s="68"/>
      <c r="W671" s="68"/>
      <c r="X671" s="68"/>
      <c r="Y671" s="68"/>
      <c r="Z671" s="68"/>
      <c r="AA671" s="68"/>
      <c r="AB671" s="68"/>
      <c r="AC671" s="68"/>
      <c r="AD671" s="68"/>
      <c r="AE671" s="68"/>
      <c r="AF671" s="68"/>
      <c r="AG671" s="68"/>
      <c r="AH671" s="68"/>
      <c r="AI671" s="68"/>
    </row>
    <row r="672" spans="1:35" ht="12.75" customHeight="1" x14ac:dyDescent="0.2">
      <c r="A672" s="68"/>
      <c r="P672" s="68"/>
      <c r="Q672" s="68"/>
      <c r="R672" s="68"/>
      <c r="S672" s="68"/>
      <c r="T672" s="68"/>
      <c r="U672" s="68"/>
      <c r="V672" s="68"/>
      <c r="W672" s="68"/>
      <c r="X672" s="68"/>
      <c r="Y672" s="68"/>
      <c r="Z672" s="68"/>
      <c r="AA672" s="68"/>
      <c r="AB672" s="68"/>
      <c r="AC672" s="68"/>
      <c r="AD672" s="68"/>
      <c r="AE672" s="68"/>
      <c r="AF672" s="68"/>
      <c r="AG672" s="68"/>
      <c r="AH672" s="68"/>
      <c r="AI672" s="68"/>
    </row>
    <row r="673" spans="1:35" ht="12.75" customHeight="1" x14ac:dyDescent="0.2">
      <c r="A673" s="68"/>
      <c r="P673" s="68"/>
      <c r="Q673" s="68"/>
      <c r="R673" s="68"/>
      <c r="S673" s="68"/>
      <c r="T673" s="68"/>
      <c r="U673" s="68"/>
      <c r="V673" s="68"/>
      <c r="W673" s="68"/>
      <c r="X673" s="68"/>
      <c r="Y673" s="68"/>
      <c r="Z673" s="68"/>
      <c r="AA673" s="68"/>
      <c r="AB673" s="68"/>
      <c r="AC673" s="68"/>
      <c r="AD673" s="68"/>
      <c r="AE673" s="68"/>
      <c r="AF673" s="68"/>
      <c r="AG673" s="68"/>
      <c r="AH673" s="68"/>
      <c r="AI673" s="68"/>
    </row>
    <row r="674" spans="1:35" ht="12.75" customHeight="1" x14ac:dyDescent="0.2">
      <c r="A674" s="68"/>
      <c r="P674" s="68"/>
      <c r="Q674" s="68"/>
      <c r="R674" s="68"/>
      <c r="S674" s="68"/>
      <c r="T674" s="68"/>
      <c r="U674" s="68"/>
      <c r="V674" s="68"/>
      <c r="W674" s="68"/>
      <c r="X674" s="68"/>
      <c r="Y674" s="68"/>
      <c r="Z674" s="68"/>
      <c r="AA674" s="68"/>
      <c r="AB674" s="68"/>
      <c r="AC674" s="68"/>
      <c r="AD674" s="68"/>
      <c r="AE674" s="68"/>
      <c r="AF674" s="68"/>
      <c r="AG674" s="68"/>
      <c r="AH674" s="68"/>
      <c r="AI674" s="68"/>
    </row>
    <row r="675" spans="1:35" ht="12.75" customHeight="1" x14ac:dyDescent="0.2">
      <c r="A675" s="68"/>
      <c r="P675" s="68"/>
      <c r="Q675" s="68"/>
      <c r="R675" s="68"/>
      <c r="S675" s="68"/>
      <c r="T675" s="68"/>
      <c r="U675" s="68"/>
      <c r="V675" s="68"/>
      <c r="W675" s="68"/>
      <c r="X675" s="68"/>
      <c r="Y675" s="68"/>
      <c r="Z675" s="68"/>
      <c r="AA675" s="68"/>
      <c r="AB675" s="68"/>
      <c r="AC675" s="68"/>
      <c r="AD675" s="68"/>
      <c r="AE675" s="68"/>
      <c r="AF675" s="68"/>
      <c r="AG675" s="68"/>
      <c r="AH675" s="68"/>
      <c r="AI675" s="68"/>
    </row>
    <row r="676" spans="1:35" ht="12.75" customHeight="1" x14ac:dyDescent="0.2">
      <c r="A676" s="68"/>
      <c r="P676" s="68"/>
      <c r="Q676" s="68"/>
      <c r="R676" s="68"/>
      <c r="S676" s="68"/>
      <c r="T676" s="68"/>
      <c r="U676" s="68"/>
      <c r="V676" s="68"/>
      <c r="W676" s="68"/>
      <c r="X676" s="68"/>
      <c r="Y676" s="68"/>
      <c r="Z676" s="68"/>
      <c r="AA676" s="68"/>
      <c r="AB676" s="68"/>
      <c r="AC676" s="68"/>
      <c r="AD676" s="68"/>
      <c r="AE676" s="68"/>
      <c r="AF676" s="68"/>
      <c r="AG676" s="68"/>
      <c r="AH676" s="68"/>
      <c r="AI676" s="68"/>
    </row>
    <row r="677" spans="1:35" ht="12.75" customHeight="1" x14ac:dyDescent="0.2">
      <c r="A677" s="68"/>
      <c r="P677" s="68"/>
      <c r="Q677" s="68"/>
      <c r="R677" s="68"/>
      <c r="S677" s="68"/>
      <c r="T677" s="68"/>
      <c r="U677" s="68"/>
      <c r="V677" s="68"/>
      <c r="W677" s="68"/>
      <c r="X677" s="68"/>
      <c r="Y677" s="68"/>
      <c r="Z677" s="68"/>
      <c r="AA677" s="68"/>
      <c r="AB677" s="68"/>
      <c r="AC677" s="68"/>
      <c r="AD677" s="68"/>
      <c r="AE677" s="68"/>
      <c r="AF677" s="68"/>
      <c r="AG677" s="68"/>
      <c r="AH677" s="68"/>
      <c r="AI677" s="68"/>
    </row>
    <row r="678" spans="1:35" ht="12.75" customHeight="1" x14ac:dyDescent="0.2">
      <c r="A678" s="68"/>
      <c r="P678" s="68"/>
      <c r="Q678" s="68"/>
      <c r="R678" s="68"/>
      <c r="S678" s="68"/>
      <c r="T678" s="68"/>
      <c r="U678" s="68"/>
      <c r="V678" s="68"/>
      <c r="W678" s="68"/>
      <c r="X678" s="68"/>
      <c r="Y678" s="68"/>
      <c r="Z678" s="68"/>
      <c r="AA678" s="68"/>
      <c r="AB678" s="68"/>
      <c r="AC678" s="68"/>
      <c r="AD678" s="68"/>
      <c r="AE678" s="68"/>
      <c r="AF678" s="68"/>
      <c r="AG678" s="68"/>
      <c r="AH678" s="68"/>
      <c r="AI678" s="68"/>
    </row>
    <row r="679" spans="1:35" ht="12.75" customHeight="1" x14ac:dyDescent="0.2">
      <c r="A679" s="68"/>
      <c r="P679" s="68"/>
      <c r="Q679" s="68"/>
      <c r="R679" s="68"/>
      <c r="S679" s="68"/>
      <c r="T679" s="68"/>
      <c r="U679" s="68"/>
      <c r="V679" s="68"/>
      <c r="W679" s="68"/>
      <c r="X679" s="68"/>
      <c r="Y679" s="68"/>
      <c r="Z679" s="68"/>
      <c r="AA679" s="68"/>
      <c r="AB679" s="68"/>
      <c r="AC679" s="68"/>
      <c r="AD679" s="68"/>
      <c r="AE679" s="68"/>
      <c r="AF679" s="68"/>
      <c r="AG679" s="68"/>
      <c r="AH679" s="68"/>
      <c r="AI679" s="68"/>
    </row>
    <row r="680" spans="1:35" ht="12.75" customHeight="1" x14ac:dyDescent="0.2">
      <c r="A680" s="68"/>
      <c r="P680" s="68"/>
      <c r="Q680" s="68"/>
      <c r="R680" s="68"/>
      <c r="S680" s="68"/>
      <c r="T680" s="68"/>
      <c r="U680" s="68"/>
      <c r="V680" s="68"/>
      <c r="W680" s="68"/>
      <c r="X680" s="68"/>
      <c r="Y680" s="68"/>
      <c r="Z680" s="68"/>
      <c r="AA680" s="68"/>
      <c r="AB680" s="68"/>
      <c r="AC680" s="68"/>
      <c r="AD680" s="68"/>
      <c r="AE680" s="68"/>
      <c r="AF680" s="68"/>
      <c r="AG680" s="68"/>
      <c r="AH680" s="68"/>
      <c r="AI680" s="68"/>
    </row>
    <row r="681" spans="1:35" ht="12.75" customHeight="1" x14ac:dyDescent="0.2">
      <c r="A681" s="68"/>
      <c r="P681" s="68"/>
      <c r="Q681" s="68"/>
      <c r="R681" s="68"/>
      <c r="S681" s="68"/>
      <c r="T681" s="68"/>
      <c r="U681" s="68"/>
      <c r="V681" s="68"/>
      <c r="W681" s="68"/>
      <c r="X681" s="68"/>
      <c r="Y681" s="68"/>
      <c r="Z681" s="68"/>
      <c r="AA681" s="68"/>
      <c r="AB681" s="68"/>
      <c r="AC681" s="68"/>
      <c r="AD681" s="68"/>
      <c r="AE681" s="68"/>
      <c r="AF681" s="68"/>
      <c r="AG681" s="68"/>
      <c r="AH681" s="68"/>
      <c r="AI681" s="68"/>
    </row>
    <row r="682" spans="1:35" ht="12.75" customHeight="1" x14ac:dyDescent="0.2">
      <c r="A682" s="68"/>
      <c r="P682" s="68"/>
      <c r="Q682" s="68"/>
      <c r="R682" s="68"/>
      <c r="S682" s="68"/>
      <c r="T682" s="68"/>
      <c r="U682" s="68"/>
      <c r="V682" s="68"/>
      <c r="W682" s="68"/>
      <c r="X682" s="68"/>
      <c r="Y682" s="68"/>
      <c r="Z682" s="68"/>
      <c r="AA682" s="68"/>
      <c r="AB682" s="68"/>
      <c r="AC682" s="68"/>
      <c r="AD682" s="68"/>
      <c r="AE682" s="68"/>
      <c r="AF682" s="68"/>
      <c r="AG682" s="68"/>
      <c r="AH682" s="68"/>
      <c r="AI682" s="68"/>
    </row>
    <row r="683" spans="1:35" ht="12.75" customHeight="1" x14ac:dyDescent="0.2">
      <c r="A683" s="68"/>
      <c r="P683" s="68"/>
      <c r="Q683" s="68"/>
      <c r="R683" s="68"/>
      <c r="S683" s="68"/>
      <c r="T683" s="68"/>
      <c r="U683" s="68"/>
      <c r="V683" s="68"/>
      <c r="W683" s="68"/>
      <c r="X683" s="68"/>
      <c r="Y683" s="68"/>
      <c r="Z683" s="68"/>
      <c r="AA683" s="68"/>
      <c r="AB683" s="68"/>
      <c r="AC683" s="68"/>
      <c r="AD683" s="68"/>
      <c r="AE683" s="68"/>
      <c r="AF683" s="68"/>
      <c r="AG683" s="68"/>
      <c r="AH683" s="68"/>
      <c r="AI683" s="68"/>
    </row>
    <row r="684" spans="1:35" ht="12.75" customHeight="1" x14ac:dyDescent="0.2">
      <c r="A684" s="68"/>
      <c r="P684" s="68"/>
      <c r="Q684" s="68"/>
      <c r="R684" s="68"/>
      <c r="S684" s="68"/>
      <c r="T684" s="68"/>
      <c r="U684" s="68"/>
      <c r="V684" s="68"/>
      <c r="W684" s="68"/>
      <c r="X684" s="68"/>
      <c r="Y684" s="68"/>
      <c r="Z684" s="68"/>
      <c r="AA684" s="68"/>
      <c r="AB684" s="68"/>
      <c r="AC684" s="68"/>
      <c r="AD684" s="68"/>
      <c r="AE684" s="68"/>
      <c r="AF684" s="68"/>
      <c r="AG684" s="68"/>
      <c r="AH684" s="68"/>
      <c r="AI684" s="68"/>
    </row>
    <row r="685" spans="1:35" ht="12.75" customHeight="1" x14ac:dyDescent="0.2">
      <c r="A685" s="68"/>
      <c r="P685" s="68"/>
      <c r="Q685" s="68"/>
      <c r="R685" s="68"/>
      <c r="S685" s="68"/>
      <c r="T685" s="68"/>
      <c r="U685" s="68"/>
      <c r="V685" s="68"/>
      <c r="W685" s="68"/>
      <c r="X685" s="68"/>
      <c r="Y685" s="68"/>
      <c r="Z685" s="68"/>
      <c r="AA685" s="68"/>
      <c r="AB685" s="68"/>
      <c r="AC685" s="68"/>
      <c r="AD685" s="68"/>
      <c r="AE685" s="68"/>
      <c r="AF685" s="68"/>
      <c r="AG685" s="68"/>
      <c r="AH685" s="68"/>
      <c r="AI685" s="68"/>
    </row>
    <row r="686" spans="1:35" ht="12.75" customHeight="1" x14ac:dyDescent="0.2">
      <c r="A686" s="68"/>
      <c r="P686" s="68"/>
      <c r="Q686" s="68"/>
      <c r="R686" s="68"/>
      <c r="S686" s="68"/>
      <c r="T686" s="68"/>
      <c r="U686" s="68"/>
      <c r="V686" s="68"/>
      <c r="W686" s="68"/>
      <c r="X686" s="68"/>
      <c r="Y686" s="68"/>
      <c r="Z686" s="68"/>
      <c r="AA686" s="68"/>
      <c r="AB686" s="68"/>
      <c r="AC686" s="68"/>
      <c r="AD686" s="68"/>
      <c r="AE686" s="68"/>
      <c r="AF686" s="68"/>
      <c r="AG686" s="68"/>
      <c r="AH686" s="68"/>
      <c r="AI686" s="68"/>
    </row>
    <row r="687" spans="1:35" ht="12.75" customHeight="1" x14ac:dyDescent="0.2">
      <c r="A687" s="68"/>
      <c r="P687" s="68"/>
      <c r="Q687" s="68"/>
      <c r="R687" s="68"/>
      <c r="S687" s="68"/>
      <c r="T687" s="68"/>
      <c r="U687" s="68"/>
      <c r="V687" s="68"/>
      <c r="W687" s="68"/>
      <c r="X687" s="68"/>
      <c r="Y687" s="68"/>
      <c r="Z687" s="68"/>
      <c r="AA687" s="68"/>
      <c r="AB687" s="68"/>
      <c r="AC687" s="68"/>
      <c r="AD687" s="68"/>
      <c r="AE687" s="68"/>
      <c r="AF687" s="68"/>
      <c r="AG687" s="68"/>
      <c r="AH687" s="68"/>
      <c r="AI687" s="68"/>
    </row>
    <row r="688" spans="1:35" ht="12.75" customHeight="1" x14ac:dyDescent="0.2">
      <c r="A688" s="68"/>
      <c r="P688" s="68"/>
      <c r="Q688" s="68"/>
      <c r="R688" s="68"/>
      <c r="S688" s="68"/>
      <c r="T688" s="68"/>
      <c r="U688" s="68"/>
      <c r="V688" s="68"/>
      <c r="W688" s="68"/>
      <c r="X688" s="68"/>
      <c r="Y688" s="68"/>
      <c r="Z688" s="68"/>
      <c r="AA688" s="68"/>
      <c r="AB688" s="68"/>
      <c r="AC688" s="68"/>
      <c r="AD688" s="68"/>
      <c r="AE688" s="68"/>
      <c r="AF688" s="68"/>
      <c r="AG688" s="68"/>
      <c r="AH688" s="68"/>
      <c r="AI688" s="68"/>
    </row>
    <row r="689" spans="1:35" ht="12.75" customHeight="1" x14ac:dyDescent="0.2">
      <c r="A689" s="68"/>
      <c r="P689" s="68"/>
      <c r="Q689" s="68"/>
      <c r="R689" s="68"/>
      <c r="S689" s="68"/>
      <c r="T689" s="68"/>
      <c r="U689" s="68"/>
      <c r="V689" s="68"/>
      <c r="W689" s="68"/>
      <c r="X689" s="68"/>
      <c r="Y689" s="68"/>
      <c r="Z689" s="68"/>
      <c r="AA689" s="68"/>
      <c r="AB689" s="68"/>
      <c r="AC689" s="68"/>
      <c r="AD689" s="68"/>
      <c r="AE689" s="68"/>
      <c r="AF689" s="68"/>
      <c r="AG689" s="68"/>
      <c r="AH689" s="68"/>
      <c r="AI689" s="68"/>
    </row>
    <row r="690" spans="1:35" ht="12.75" customHeight="1" x14ac:dyDescent="0.2">
      <c r="A690" s="68"/>
      <c r="P690" s="68"/>
      <c r="Q690" s="68"/>
      <c r="R690" s="68"/>
      <c r="S690" s="68"/>
      <c r="T690" s="68"/>
      <c r="U690" s="68"/>
      <c r="V690" s="68"/>
      <c r="W690" s="68"/>
      <c r="X690" s="68"/>
      <c r="Y690" s="68"/>
      <c r="Z690" s="68"/>
      <c r="AA690" s="68"/>
      <c r="AB690" s="68"/>
      <c r="AC690" s="68"/>
      <c r="AD690" s="68"/>
      <c r="AE690" s="68"/>
      <c r="AF690" s="68"/>
      <c r="AG690" s="68"/>
      <c r="AH690" s="68"/>
      <c r="AI690" s="68"/>
    </row>
    <row r="691" spans="1:35" ht="12.75" customHeight="1" x14ac:dyDescent="0.2">
      <c r="A691" s="68"/>
      <c r="P691" s="68"/>
      <c r="Q691" s="68"/>
      <c r="R691" s="68"/>
      <c r="S691" s="68"/>
      <c r="T691" s="68"/>
      <c r="U691" s="68"/>
      <c r="V691" s="68"/>
      <c r="W691" s="68"/>
      <c r="X691" s="68"/>
      <c r="Y691" s="68"/>
      <c r="Z691" s="68"/>
      <c r="AA691" s="68"/>
      <c r="AB691" s="68"/>
      <c r="AC691" s="68"/>
      <c r="AD691" s="68"/>
      <c r="AE691" s="68"/>
      <c r="AF691" s="68"/>
      <c r="AG691" s="68"/>
      <c r="AH691" s="68"/>
      <c r="AI691" s="68"/>
    </row>
    <row r="692" spans="1:35" ht="12.75" customHeight="1" x14ac:dyDescent="0.2">
      <c r="A692" s="68"/>
      <c r="P692" s="68"/>
      <c r="Q692" s="68"/>
      <c r="R692" s="68"/>
      <c r="S692" s="68"/>
      <c r="T692" s="68"/>
      <c r="U692" s="68"/>
      <c r="V692" s="68"/>
      <c r="W692" s="68"/>
      <c r="X692" s="68"/>
      <c r="Y692" s="68"/>
      <c r="Z692" s="68"/>
      <c r="AA692" s="68"/>
      <c r="AB692" s="68"/>
      <c r="AC692" s="68"/>
      <c r="AD692" s="68"/>
      <c r="AE692" s="68"/>
      <c r="AF692" s="68"/>
      <c r="AG692" s="68"/>
      <c r="AH692" s="68"/>
      <c r="AI692" s="68"/>
    </row>
    <row r="693" spans="1:35" ht="12.75" customHeight="1" x14ac:dyDescent="0.2">
      <c r="A693" s="68"/>
      <c r="P693" s="68"/>
      <c r="Q693" s="68"/>
      <c r="R693" s="68"/>
      <c r="S693" s="68"/>
      <c r="T693" s="68"/>
      <c r="U693" s="68"/>
      <c r="V693" s="68"/>
      <c r="W693" s="68"/>
      <c r="X693" s="68"/>
      <c r="Y693" s="68"/>
      <c r="Z693" s="68"/>
      <c r="AA693" s="68"/>
      <c r="AB693" s="68"/>
      <c r="AC693" s="68"/>
      <c r="AD693" s="68"/>
      <c r="AE693" s="68"/>
      <c r="AF693" s="68"/>
      <c r="AG693" s="68"/>
      <c r="AH693" s="68"/>
      <c r="AI693" s="68"/>
    </row>
    <row r="694" spans="1:35" ht="12.75" customHeight="1" x14ac:dyDescent="0.2">
      <c r="A694" s="68"/>
      <c r="P694" s="68"/>
      <c r="Q694" s="68"/>
      <c r="R694" s="68"/>
      <c r="S694" s="68"/>
      <c r="T694" s="68"/>
      <c r="U694" s="68"/>
      <c r="V694" s="68"/>
      <c r="W694" s="68"/>
      <c r="X694" s="68"/>
      <c r="Y694" s="68"/>
      <c r="Z694" s="68"/>
      <c r="AA694" s="68"/>
      <c r="AB694" s="68"/>
      <c r="AC694" s="68"/>
      <c r="AD694" s="68"/>
      <c r="AE694" s="68"/>
      <c r="AF694" s="68"/>
      <c r="AG694" s="68"/>
      <c r="AH694" s="68"/>
      <c r="AI694" s="68"/>
    </row>
    <row r="695" spans="1:35" ht="12.75" customHeight="1" x14ac:dyDescent="0.2">
      <c r="A695" s="68"/>
      <c r="P695" s="68"/>
      <c r="Q695" s="68"/>
      <c r="R695" s="68"/>
      <c r="S695" s="68"/>
      <c r="T695" s="68"/>
      <c r="U695" s="68"/>
      <c r="V695" s="68"/>
      <c r="W695" s="68"/>
      <c r="X695" s="68"/>
      <c r="Y695" s="68"/>
      <c r="Z695" s="68"/>
      <c r="AA695" s="68"/>
      <c r="AB695" s="68"/>
      <c r="AC695" s="68"/>
      <c r="AD695" s="68"/>
      <c r="AE695" s="68"/>
      <c r="AF695" s="68"/>
      <c r="AG695" s="68"/>
      <c r="AH695" s="68"/>
      <c r="AI695" s="68"/>
    </row>
    <row r="696" spans="1:35" ht="12.75" customHeight="1" x14ac:dyDescent="0.2">
      <c r="A696" s="68"/>
      <c r="P696" s="68"/>
      <c r="Q696" s="68"/>
      <c r="R696" s="68"/>
      <c r="S696" s="68"/>
      <c r="T696" s="68"/>
      <c r="U696" s="68"/>
      <c r="V696" s="68"/>
      <c r="W696" s="68"/>
      <c r="X696" s="68"/>
      <c r="Y696" s="68"/>
      <c r="Z696" s="68"/>
      <c r="AA696" s="68"/>
      <c r="AB696" s="68"/>
      <c r="AC696" s="68"/>
      <c r="AD696" s="68"/>
      <c r="AE696" s="68"/>
      <c r="AF696" s="68"/>
      <c r="AG696" s="68"/>
      <c r="AH696" s="68"/>
      <c r="AI696" s="68"/>
    </row>
    <row r="697" spans="1:35" ht="12.75" customHeight="1" x14ac:dyDescent="0.2">
      <c r="A697" s="68"/>
      <c r="P697" s="68"/>
      <c r="Q697" s="68"/>
      <c r="R697" s="68"/>
      <c r="S697" s="68"/>
      <c r="T697" s="68"/>
      <c r="U697" s="68"/>
      <c r="V697" s="68"/>
      <c r="W697" s="68"/>
      <c r="X697" s="68"/>
      <c r="Y697" s="68"/>
      <c r="Z697" s="68"/>
      <c r="AA697" s="68"/>
      <c r="AB697" s="68"/>
      <c r="AC697" s="68"/>
      <c r="AD697" s="68"/>
      <c r="AE697" s="68"/>
      <c r="AF697" s="68"/>
      <c r="AG697" s="68"/>
      <c r="AH697" s="68"/>
      <c r="AI697" s="68"/>
    </row>
    <row r="698" spans="1:35" ht="12.75" customHeight="1" x14ac:dyDescent="0.2">
      <c r="A698" s="68"/>
      <c r="P698" s="68"/>
      <c r="Q698" s="68"/>
      <c r="R698" s="68"/>
      <c r="S698" s="68"/>
      <c r="T698" s="68"/>
      <c r="U698" s="68"/>
      <c r="V698" s="68"/>
      <c r="W698" s="68"/>
      <c r="X698" s="68"/>
      <c r="Y698" s="68"/>
      <c r="Z698" s="68"/>
      <c r="AA698" s="68"/>
      <c r="AB698" s="68"/>
      <c r="AC698" s="68"/>
      <c r="AD698" s="68"/>
      <c r="AE698" s="68"/>
      <c r="AF698" s="68"/>
      <c r="AG698" s="68"/>
      <c r="AH698" s="68"/>
      <c r="AI698" s="68"/>
    </row>
    <row r="699" spans="1:35" ht="12.75" customHeight="1" x14ac:dyDescent="0.2">
      <c r="A699" s="68"/>
      <c r="P699" s="68"/>
      <c r="Q699" s="68"/>
      <c r="R699" s="68"/>
      <c r="S699" s="68"/>
      <c r="T699" s="68"/>
      <c r="U699" s="68"/>
      <c r="V699" s="68"/>
      <c r="W699" s="68"/>
      <c r="X699" s="68"/>
      <c r="Y699" s="68"/>
      <c r="Z699" s="68"/>
      <c r="AA699" s="68"/>
      <c r="AB699" s="68"/>
      <c r="AC699" s="68"/>
      <c r="AD699" s="68"/>
      <c r="AE699" s="68"/>
      <c r="AF699" s="68"/>
      <c r="AG699" s="68"/>
      <c r="AH699" s="68"/>
      <c r="AI699" s="68"/>
    </row>
    <row r="700" spans="1:35" ht="12.75" customHeight="1" x14ac:dyDescent="0.2">
      <c r="A700" s="68"/>
      <c r="P700" s="68"/>
      <c r="Q700" s="68"/>
      <c r="R700" s="68"/>
      <c r="S700" s="68"/>
      <c r="T700" s="68"/>
      <c r="U700" s="68"/>
      <c r="V700" s="68"/>
      <c r="W700" s="68"/>
      <c r="X700" s="68"/>
      <c r="Y700" s="68"/>
      <c r="Z700" s="68"/>
      <c r="AA700" s="68"/>
      <c r="AB700" s="68"/>
      <c r="AC700" s="68"/>
      <c r="AD700" s="68"/>
      <c r="AE700" s="68"/>
      <c r="AF700" s="68"/>
      <c r="AG700" s="68"/>
      <c r="AH700" s="68"/>
      <c r="AI700" s="68"/>
    </row>
    <row r="701" spans="1:35" ht="12.75" customHeight="1" x14ac:dyDescent="0.2">
      <c r="A701" s="68"/>
      <c r="P701" s="68"/>
      <c r="Q701" s="68"/>
      <c r="R701" s="68"/>
      <c r="S701" s="68"/>
      <c r="T701" s="68"/>
      <c r="U701" s="68"/>
      <c r="V701" s="68"/>
      <c r="W701" s="68"/>
      <c r="X701" s="68"/>
      <c r="Y701" s="68"/>
      <c r="Z701" s="68"/>
      <c r="AA701" s="68"/>
      <c r="AB701" s="68"/>
      <c r="AC701" s="68"/>
      <c r="AD701" s="68"/>
      <c r="AE701" s="68"/>
      <c r="AF701" s="68"/>
      <c r="AG701" s="68"/>
      <c r="AH701" s="68"/>
      <c r="AI701" s="68"/>
    </row>
    <row r="702" spans="1:35" ht="12.75" customHeight="1" x14ac:dyDescent="0.2">
      <c r="A702" s="68"/>
      <c r="P702" s="68"/>
      <c r="Q702" s="68"/>
      <c r="R702" s="68"/>
      <c r="S702" s="68"/>
      <c r="T702" s="68"/>
      <c r="U702" s="68"/>
      <c r="V702" s="68"/>
      <c r="W702" s="68"/>
      <c r="X702" s="68"/>
      <c r="Y702" s="68"/>
      <c r="Z702" s="68"/>
      <c r="AA702" s="68"/>
      <c r="AB702" s="68"/>
      <c r="AC702" s="68"/>
      <c r="AD702" s="68"/>
      <c r="AE702" s="68"/>
      <c r="AF702" s="68"/>
      <c r="AG702" s="68"/>
      <c r="AH702" s="68"/>
      <c r="AI702" s="68"/>
    </row>
    <row r="703" spans="1:35" ht="12.75" customHeight="1" x14ac:dyDescent="0.2">
      <c r="A703" s="68"/>
      <c r="P703" s="68"/>
      <c r="Q703" s="68"/>
      <c r="R703" s="68"/>
      <c r="S703" s="68"/>
      <c r="T703" s="68"/>
      <c r="U703" s="68"/>
      <c r="V703" s="68"/>
      <c r="W703" s="68"/>
      <c r="X703" s="68"/>
      <c r="Y703" s="68"/>
      <c r="Z703" s="68"/>
      <c r="AA703" s="68"/>
      <c r="AB703" s="68"/>
      <c r="AC703" s="68"/>
      <c r="AD703" s="68"/>
      <c r="AE703" s="68"/>
      <c r="AF703" s="68"/>
      <c r="AG703" s="68"/>
      <c r="AH703" s="68"/>
      <c r="AI703" s="68"/>
    </row>
    <row r="704" spans="1:35" ht="12.75" customHeight="1" x14ac:dyDescent="0.2">
      <c r="A704" s="68"/>
      <c r="P704" s="68"/>
      <c r="Q704" s="68"/>
      <c r="R704" s="68"/>
      <c r="S704" s="68"/>
      <c r="T704" s="68"/>
      <c r="U704" s="68"/>
      <c r="V704" s="68"/>
      <c r="W704" s="68"/>
      <c r="X704" s="68"/>
      <c r="Y704" s="68"/>
      <c r="Z704" s="68"/>
      <c r="AA704" s="68"/>
      <c r="AB704" s="68"/>
      <c r="AC704" s="68"/>
      <c r="AD704" s="68"/>
      <c r="AE704" s="68"/>
      <c r="AF704" s="68"/>
      <c r="AG704" s="68"/>
      <c r="AH704" s="68"/>
      <c r="AI704" s="68"/>
    </row>
    <row r="705" spans="1:35" ht="12.75" customHeight="1" x14ac:dyDescent="0.2">
      <c r="A705" s="68"/>
      <c r="P705" s="68"/>
      <c r="Q705" s="68"/>
      <c r="R705" s="68"/>
      <c r="S705" s="68"/>
      <c r="T705" s="68"/>
      <c r="U705" s="68"/>
      <c r="V705" s="68"/>
      <c r="W705" s="68"/>
      <c r="X705" s="68"/>
      <c r="Y705" s="68"/>
      <c r="Z705" s="68"/>
      <c r="AA705" s="68"/>
      <c r="AB705" s="68"/>
      <c r="AC705" s="68"/>
      <c r="AD705" s="68"/>
      <c r="AE705" s="68"/>
      <c r="AF705" s="68"/>
      <c r="AG705" s="68"/>
      <c r="AH705" s="68"/>
      <c r="AI705" s="68"/>
    </row>
    <row r="706" spans="1:35" ht="12.75" customHeight="1" x14ac:dyDescent="0.2">
      <c r="A706" s="68"/>
      <c r="P706" s="68"/>
      <c r="Q706" s="68"/>
      <c r="R706" s="68"/>
      <c r="S706" s="68"/>
      <c r="T706" s="68"/>
      <c r="U706" s="68"/>
      <c r="V706" s="68"/>
      <c r="W706" s="68"/>
      <c r="X706" s="68"/>
      <c r="Y706" s="68"/>
      <c r="Z706" s="68"/>
      <c r="AA706" s="68"/>
      <c r="AB706" s="68"/>
      <c r="AC706" s="68"/>
      <c r="AD706" s="68"/>
      <c r="AE706" s="68"/>
      <c r="AF706" s="68"/>
      <c r="AG706" s="68"/>
      <c r="AH706" s="68"/>
      <c r="AI706" s="68"/>
    </row>
    <row r="707" spans="1:35" ht="12.75" customHeight="1" x14ac:dyDescent="0.2">
      <c r="A707" s="68"/>
      <c r="P707" s="68"/>
      <c r="Q707" s="68"/>
      <c r="R707" s="68"/>
      <c r="S707" s="68"/>
      <c r="T707" s="68"/>
      <c r="U707" s="68"/>
      <c r="V707" s="68"/>
      <c r="W707" s="68"/>
      <c r="X707" s="68"/>
      <c r="Y707" s="68"/>
      <c r="Z707" s="68"/>
      <c r="AA707" s="68"/>
      <c r="AB707" s="68"/>
      <c r="AC707" s="68"/>
      <c r="AD707" s="68"/>
      <c r="AE707" s="68"/>
      <c r="AF707" s="68"/>
      <c r="AG707" s="68"/>
      <c r="AH707" s="68"/>
      <c r="AI707" s="68"/>
    </row>
    <row r="708" spans="1:35" ht="12.75" customHeight="1" x14ac:dyDescent="0.2">
      <c r="A708" s="68"/>
      <c r="P708" s="68"/>
      <c r="Q708" s="68"/>
      <c r="R708" s="68"/>
      <c r="S708" s="68"/>
      <c r="T708" s="68"/>
      <c r="U708" s="68"/>
      <c r="V708" s="68"/>
      <c r="W708" s="68"/>
      <c r="X708" s="68"/>
      <c r="Y708" s="68"/>
      <c r="Z708" s="68"/>
      <c r="AA708" s="68"/>
      <c r="AB708" s="68"/>
      <c r="AC708" s="68"/>
      <c r="AD708" s="68"/>
      <c r="AE708" s="68"/>
      <c r="AF708" s="68"/>
      <c r="AG708" s="68"/>
      <c r="AH708" s="68"/>
      <c r="AI708" s="68"/>
    </row>
    <row r="709" spans="1:35" ht="12.75" customHeight="1" x14ac:dyDescent="0.2">
      <c r="A709" s="68"/>
      <c r="P709" s="68"/>
      <c r="Q709" s="68"/>
      <c r="R709" s="68"/>
      <c r="S709" s="68"/>
      <c r="T709" s="68"/>
      <c r="U709" s="68"/>
      <c r="V709" s="68"/>
      <c r="W709" s="68"/>
      <c r="X709" s="68"/>
      <c r="Y709" s="68"/>
      <c r="Z709" s="68"/>
      <c r="AA709" s="68"/>
      <c r="AB709" s="68"/>
      <c r="AC709" s="68"/>
      <c r="AD709" s="68"/>
      <c r="AE709" s="68"/>
      <c r="AF709" s="68"/>
      <c r="AG709" s="68"/>
      <c r="AH709" s="68"/>
      <c r="AI709" s="68"/>
    </row>
    <row r="710" spans="1:35" ht="12.75" customHeight="1" x14ac:dyDescent="0.2">
      <c r="A710" s="68"/>
      <c r="P710" s="68"/>
      <c r="Q710" s="68"/>
      <c r="R710" s="68"/>
      <c r="S710" s="68"/>
      <c r="T710" s="68"/>
      <c r="U710" s="68"/>
      <c r="V710" s="68"/>
      <c r="W710" s="68"/>
      <c r="X710" s="68"/>
      <c r="Y710" s="68"/>
      <c r="Z710" s="68"/>
      <c r="AA710" s="68"/>
      <c r="AB710" s="68"/>
      <c r="AC710" s="68"/>
      <c r="AD710" s="68"/>
      <c r="AE710" s="68"/>
      <c r="AF710" s="68"/>
      <c r="AG710" s="68"/>
      <c r="AH710" s="68"/>
      <c r="AI710" s="68"/>
    </row>
    <row r="711" spans="1:35" ht="12.75" customHeight="1" x14ac:dyDescent="0.2">
      <c r="A711" s="68"/>
      <c r="P711" s="68"/>
      <c r="Q711" s="68"/>
      <c r="R711" s="68"/>
      <c r="S711" s="68"/>
      <c r="T711" s="68"/>
      <c r="U711" s="68"/>
      <c r="V711" s="68"/>
      <c r="W711" s="68"/>
      <c r="X711" s="68"/>
      <c r="Y711" s="68"/>
      <c r="Z711" s="68"/>
      <c r="AA711" s="68"/>
      <c r="AB711" s="68"/>
      <c r="AC711" s="68"/>
      <c r="AD711" s="68"/>
      <c r="AE711" s="68"/>
      <c r="AF711" s="68"/>
      <c r="AG711" s="68"/>
      <c r="AH711" s="68"/>
      <c r="AI711" s="68"/>
    </row>
    <row r="712" spans="1:35" ht="12.75" customHeight="1" x14ac:dyDescent="0.2">
      <c r="A712" s="68"/>
      <c r="P712" s="68"/>
      <c r="Q712" s="68"/>
      <c r="R712" s="68"/>
      <c r="S712" s="68"/>
      <c r="T712" s="68"/>
      <c r="U712" s="68"/>
      <c r="V712" s="68"/>
      <c r="W712" s="68"/>
      <c r="X712" s="68"/>
      <c r="Y712" s="68"/>
      <c r="Z712" s="68"/>
      <c r="AA712" s="68"/>
      <c r="AB712" s="68"/>
      <c r="AC712" s="68"/>
      <c r="AD712" s="68"/>
      <c r="AE712" s="68"/>
      <c r="AF712" s="68"/>
      <c r="AG712" s="68"/>
      <c r="AH712" s="68"/>
      <c r="AI712" s="68"/>
    </row>
    <row r="713" spans="1:35" ht="12.75" customHeight="1" x14ac:dyDescent="0.2">
      <c r="A713" s="68"/>
      <c r="P713" s="68"/>
      <c r="Q713" s="68"/>
      <c r="R713" s="68"/>
      <c r="S713" s="68"/>
      <c r="T713" s="68"/>
      <c r="U713" s="68"/>
      <c r="V713" s="68"/>
      <c r="W713" s="68"/>
      <c r="X713" s="68"/>
      <c r="Y713" s="68"/>
      <c r="Z713" s="68"/>
      <c r="AA713" s="68"/>
      <c r="AB713" s="68"/>
      <c r="AC713" s="68"/>
      <c r="AD713" s="68"/>
      <c r="AE713" s="68"/>
      <c r="AF713" s="68"/>
      <c r="AG713" s="68"/>
      <c r="AH713" s="68"/>
      <c r="AI713" s="68"/>
    </row>
    <row r="714" spans="1:35" ht="12.75" customHeight="1" x14ac:dyDescent="0.2">
      <c r="A714" s="68"/>
      <c r="P714" s="68"/>
      <c r="Q714" s="68"/>
      <c r="R714" s="68"/>
      <c r="S714" s="68"/>
      <c r="T714" s="68"/>
      <c r="U714" s="68"/>
      <c r="V714" s="68"/>
      <c r="W714" s="68"/>
      <c r="X714" s="68"/>
      <c r="Y714" s="68"/>
      <c r="Z714" s="68"/>
      <c r="AA714" s="68"/>
      <c r="AB714" s="68"/>
      <c r="AC714" s="68"/>
      <c r="AD714" s="68"/>
      <c r="AE714" s="68"/>
      <c r="AF714" s="68"/>
      <c r="AG714" s="68"/>
      <c r="AH714" s="68"/>
      <c r="AI714" s="68"/>
    </row>
    <row r="715" spans="1:35" ht="12.75" customHeight="1" x14ac:dyDescent="0.2">
      <c r="A715" s="68"/>
      <c r="P715" s="68"/>
      <c r="Q715" s="68"/>
      <c r="R715" s="68"/>
      <c r="S715" s="68"/>
      <c r="T715" s="68"/>
      <c r="U715" s="68"/>
      <c r="V715" s="68"/>
      <c r="W715" s="68"/>
      <c r="X715" s="68"/>
      <c r="Y715" s="68"/>
      <c r="Z715" s="68"/>
      <c r="AA715" s="68"/>
      <c r="AB715" s="68"/>
      <c r="AC715" s="68"/>
      <c r="AD715" s="68"/>
      <c r="AE715" s="68"/>
      <c r="AF715" s="68"/>
      <c r="AG715" s="68"/>
      <c r="AH715" s="68"/>
      <c r="AI715" s="68"/>
    </row>
    <row r="716" spans="1:35" ht="12.75" customHeight="1" x14ac:dyDescent="0.2">
      <c r="A716" s="68"/>
      <c r="P716" s="68"/>
      <c r="Q716" s="68"/>
      <c r="R716" s="68"/>
      <c r="S716" s="68"/>
      <c r="T716" s="68"/>
      <c r="U716" s="68"/>
      <c r="V716" s="68"/>
      <c r="W716" s="68"/>
      <c r="X716" s="68"/>
      <c r="Y716" s="68"/>
      <c r="Z716" s="68"/>
      <c r="AA716" s="68"/>
      <c r="AB716" s="68"/>
      <c r="AC716" s="68"/>
      <c r="AD716" s="68"/>
      <c r="AE716" s="68"/>
      <c r="AF716" s="68"/>
      <c r="AG716" s="68"/>
      <c r="AH716" s="68"/>
      <c r="AI716" s="68"/>
    </row>
    <row r="717" spans="1:35" ht="12.75" customHeight="1" x14ac:dyDescent="0.2">
      <c r="A717" s="68"/>
      <c r="P717" s="68"/>
      <c r="Q717" s="68"/>
      <c r="R717" s="68"/>
      <c r="S717" s="68"/>
      <c r="T717" s="68"/>
      <c r="U717" s="68"/>
      <c r="V717" s="68"/>
      <c r="W717" s="68"/>
      <c r="X717" s="68"/>
      <c r="Y717" s="68"/>
      <c r="Z717" s="68"/>
      <c r="AA717" s="68"/>
      <c r="AB717" s="68"/>
      <c r="AC717" s="68"/>
      <c r="AD717" s="68"/>
      <c r="AE717" s="68"/>
      <c r="AF717" s="68"/>
      <c r="AG717" s="68"/>
      <c r="AH717" s="68"/>
      <c r="AI717" s="68"/>
    </row>
    <row r="718" spans="1:35" ht="12.75" customHeight="1" x14ac:dyDescent="0.2">
      <c r="A718" s="68"/>
      <c r="P718" s="68"/>
      <c r="Q718" s="68"/>
      <c r="R718" s="68"/>
      <c r="S718" s="68"/>
      <c r="T718" s="68"/>
      <c r="U718" s="68"/>
      <c r="V718" s="68"/>
      <c r="W718" s="68"/>
      <c r="X718" s="68"/>
      <c r="Y718" s="68"/>
      <c r="Z718" s="68"/>
      <c r="AA718" s="68"/>
      <c r="AB718" s="68"/>
      <c r="AC718" s="68"/>
      <c r="AD718" s="68"/>
      <c r="AE718" s="68"/>
      <c r="AF718" s="68"/>
      <c r="AG718" s="68"/>
      <c r="AH718" s="68"/>
      <c r="AI718" s="68"/>
    </row>
    <row r="719" spans="1:35" ht="12.75" customHeight="1" x14ac:dyDescent="0.2">
      <c r="A719" s="68"/>
      <c r="P719" s="68"/>
      <c r="Q719" s="68"/>
      <c r="R719" s="68"/>
      <c r="S719" s="68"/>
      <c r="T719" s="68"/>
      <c r="U719" s="68"/>
      <c r="V719" s="68"/>
      <c r="W719" s="68"/>
      <c r="X719" s="68"/>
      <c r="Y719" s="68"/>
      <c r="Z719" s="68"/>
      <c r="AA719" s="68"/>
      <c r="AB719" s="68"/>
      <c r="AC719" s="68"/>
      <c r="AD719" s="68"/>
      <c r="AE719" s="68"/>
      <c r="AF719" s="68"/>
      <c r="AG719" s="68"/>
      <c r="AH719" s="68"/>
      <c r="AI719" s="68"/>
    </row>
    <row r="720" spans="1:35" ht="12.75" customHeight="1" x14ac:dyDescent="0.2">
      <c r="A720" s="68"/>
      <c r="P720" s="68"/>
      <c r="Q720" s="68"/>
      <c r="R720" s="68"/>
      <c r="S720" s="68"/>
      <c r="T720" s="68"/>
      <c r="U720" s="68"/>
      <c r="V720" s="68"/>
      <c r="W720" s="68"/>
      <c r="X720" s="68"/>
      <c r="Y720" s="68"/>
      <c r="Z720" s="68"/>
      <c r="AA720" s="68"/>
      <c r="AB720" s="68"/>
      <c r="AC720" s="68"/>
      <c r="AD720" s="68"/>
      <c r="AE720" s="68"/>
      <c r="AF720" s="68"/>
      <c r="AG720" s="68"/>
      <c r="AH720" s="68"/>
      <c r="AI720" s="68"/>
    </row>
    <row r="721" spans="1:35" ht="12.75" customHeight="1" x14ac:dyDescent="0.2">
      <c r="A721" s="68"/>
      <c r="P721" s="68"/>
      <c r="Q721" s="68"/>
      <c r="R721" s="68"/>
      <c r="S721" s="68"/>
      <c r="T721" s="68"/>
      <c r="U721" s="68"/>
      <c r="V721" s="68"/>
      <c r="W721" s="68"/>
      <c r="X721" s="68"/>
      <c r="Y721" s="68"/>
      <c r="Z721" s="68"/>
      <c r="AA721" s="68"/>
      <c r="AB721" s="68"/>
      <c r="AC721" s="68"/>
      <c r="AD721" s="68"/>
      <c r="AE721" s="68"/>
      <c r="AF721" s="68"/>
      <c r="AG721" s="68"/>
      <c r="AH721" s="68"/>
      <c r="AI721" s="68"/>
    </row>
    <row r="722" spans="1:35" ht="12.75" customHeight="1" x14ac:dyDescent="0.2">
      <c r="A722" s="68"/>
      <c r="P722" s="68"/>
      <c r="Q722" s="68"/>
      <c r="R722" s="68"/>
      <c r="S722" s="68"/>
      <c r="T722" s="68"/>
      <c r="U722" s="68"/>
      <c r="V722" s="68"/>
      <c r="W722" s="68"/>
      <c r="X722" s="68"/>
      <c r="Y722" s="68"/>
      <c r="Z722" s="68"/>
      <c r="AA722" s="68"/>
      <c r="AB722" s="68"/>
      <c r="AC722" s="68"/>
      <c r="AD722" s="68"/>
      <c r="AE722" s="68"/>
      <c r="AF722" s="68"/>
      <c r="AG722" s="68"/>
      <c r="AH722" s="68"/>
      <c r="AI722" s="68"/>
    </row>
    <row r="723" spans="1:35" ht="12.75" customHeight="1" x14ac:dyDescent="0.2">
      <c r="A723" s="68"/>
      <c r="P723" s="68"/>
      <c r="Q723" s="68"/>
      <c r="R723" s="68"/>
      <c r="S723" s="68"/>
      <c r="T723" s="68"/>
      <c r="U723" s="68"/>
      <c r="V723" s="68"/>
      <c r="W723" s="68"/>
      <c r="X723" s="68"/>
      <c r="Y723" s="68"/>
      <c r="Z723" s="68"/>
      <c r="AA723" s="68"/>
      <c r="AB723" s="68"/>
      <c r="AC723" s="68"/>
      <c r="AD723" s="68"/>
      <c r="AE723" s="68"/>
      <c r="AF723" s="68"/>
      <c r="AG723" s="68"/>
      <c r="AH723" s="68"/>
      <c r="AI723" s="68"/>
    </row>
    <row r="724" spans="1:35" ht="12.75" customHeight="1" x14ac:dyDescent="0.2">
      <c r="A724" s="68"/>
      <c r="P724" s="68"/>
      <c r="Q724" s="68"/>
      <c r="R724" s="68"/>
      <c r="S724" s="68"/>
      <c r="T724" s="68"/>
      <c r="U724" s="68"/>
      <c r="V724" s="68"/>
      <c r="W724" s="68"/>
      <c r="X724" s="68"/>
      <c r="Y724" s="68"/>
      <c r="Z724" s="68"/>
      <c r="AA724" s="68"/>
      <c r="AB724" s="68"/>
      <c r="AC724" s="68"/>
      <c r="AD724" s="68"/>
      <c r="AE724" s="68"/>
      <c r="AF724" s="68"/>
      <c r="AG724" s="68"/>
      <c r="AH724" s="68"/>
      <c r="AI724" s="68"/>
    </row>
    <row r="725" spans="1:35" ht="12.75" customHeight="1" x14ac:dyDescent="0.2">
      <c r="A725" s="68"/>
      <c r="P725" s="68"/>
      <c r="Q725" s="68"/>
      <c r="R725" s="68"/>
      <c r="S725" s="68"/>
      <c r="T725" s="68"/>
      <c r="U725" s="68"/>
      <c r="V725" s="68"/>
      <c r="W725" s="68"/>
      <c r="X725" s="68"/>
      <c r="Y725" s="68"/>
      <c r="Z725" s="68"/>
      <c r="AA725" s="68"/>
      <c r="AB725" s="68"/>
      <c r="AC725" s="68"/>
      <c r="AD725" s="68"/>
      <c r="AE725" s="68"/>
      <c r="AF725" s="68"/>
      <c r="AG725" s="68"/>
      <c r="AH725" s="68"/>
      <c r="AI725" s="68"/>
    </row>
    <row r="726" spans="1:35" ht="12.75" customHeight="1" x14ac:dyDescent="0.2">
      <c r="A726" s="68"/>
      <c r="P726" s="68"/>
      <c r="Q726" s="68"/>
      <c r="R726" s="68"/>
      <c r="S726" s="68"/>
      <c r="T726" s="68"/>
      <c r="U726" s="68"/>
      <c r="V726" s="68"/>
      <c r="W726" s="68"/>
      <c r="X726" s="68"/>
      <c r="Y726" s="68"/>
      <c r="Z726" s="68"/>
      <c r="AA726" s="68"/>
      <c r="AB726" s="68"/>
      <c r="AC726" s="68"/>
      <c r="AD726" s="68"/>
      <c r="AE726" s="68"/>
      <c r="AF726" s="68"/>
      <c r="AG726" s="68"/>
      <c r="AH726" s="68"/>
      <c r="AI726" s="68"/>
    </row>
    <row r="727" spans="1:35" ht="12.75" customHeight="1" x14ac:dyDescent="0.2">
      <c r="A727" s="68"/>
      <c r="P727" s="68"/>
      <c r="Q727" s="68"/>
      <c r="R727" s="68"/>
      <c r="S727" s="68"/>
      <c r="T727" s="68"/>
      <c r="U727" s="68"/>
      <c r="V727" s="68"/>
      <c r="W727" s="68"/>
      <c r="X727" s="68"/>
      <c r="Y727" s="68"/>
      <c r="Z727" s="68"/>
      <c r="AA727" s="68"/>
      <c r="AB727" s="68"/>
      <c r="AC727" s="68"/>
      <c r="AD727" s="68"/>
      <c r="AE727" s="68"/>
      <c r="AF727" s="68"/>
      <c r="AG727" s="68"/>
      <c r="AH727" s="68"/>
      <c r="AI727" s="68"/>
    </row>
    <row r="728" spans="1:35" ht="12.75" customHeight="1" x14ac:dyDescent="0.2">
      <c r="A728" s="68"/>
      <c r="P728" s="68"/>
      <c r="Q728" s="68"/>
      <c r="R728" s="68"/>
      <c r="S728" s="68"/>
      <c r="T728" s="68"/>
      <c r="U728" s="68"/>
      <c r="V728" s="68"/>
      <c r="W728" s="68"/>
      <c r="X728" s="68"/>
      <c r="Y728" s="68"/>
      <c r="Z728" s="68"/>
      <c r="AA728" s="68"/>
      <c r="AB728" s="68"/>
      <c r="AC728" s="68"/>
      <c r="AD728" s="68"/>
      <c r="AE728" s="68"/>
      <c r="AF728" s="68"/>
      <c r="AG728" s="68"/>
      <c r="AH728" s="68"/>
      <c r="AI728" s="68"/>
    </row>
    <row r="729" spans="1:35" ht="12.75" customHeight="1" x14ac:dyDescent="0.2">
      <c r="A729" s="68"/>
      <c r="P729" s="68"/>
      <c r="Q729" s="68"/>
      <c r="R729" s="68"/>
      <c r="S729" s="68"/>
      <c r="T729" s="68"/>
      <c r="U729" s="68"/>
      <c r="V729" s="68"/>
      <c r="W729" s="68"/>
      <c r="X729" s="68"/>
      <c r="Y729" s="68"/>
      <c r="Z729" s="68"/>
      <c r="AA729" s="68"/>
      <c r="AB729" s="68"/>
      <c r="AC729" s="68"/>
      <c r="AD729" s="68"/>
      <c r="AE729" s="68"/>
      <c r="AF729" s="68"/>
      <c r="AG729" s="68"/>
      <c r="AH729" s="68"/>
      <c r="AI729" s="68"/>
    </row>
    <row r="730" spans="1:35" ht="12.75" customHeight="1" x14ac:dyDescent="0.2">
      <c r="A730" s="68"/>
      <c r="P730" s="68"/>
      <c r="Q730" s="68"/>
      <c r="R730" s="68"/>
      <c r="S730" s="68"/>
      <c r="T730" s="68"/>
      <c r="U730" s="68"/>
      <c r="V730" s="68"/>
      <c r="W730" s="68"/>
      <c r="X730" s="68"/>
      <c r="Y730" s="68"/>
      <c r="Z730" s="68"/>
      <c r="AA730" s="68"/>
      <c r="AB730" s="68"/>
      <c r="AC730" s="68"/>
      <c r="AD730" s="68"/>
      <c r="AE730" s="68"/>
      <c r="AF730" s="68"/>
      <c r="AG730" s="68"/>
      <c r="AH730" s="68"/>
      <c r="AI730" s="68"/>
    </row>
    <row r="731" spans="1:35" ht="12.75" customHeight="1" x14ac:dyDescent="0.2">
      <c r="A731" s="68"/>
      <c r="P731" s="68"/>
      <c r="Q731" s="68"/>
      <c r="R731" s="68"/>
      <c r="S731" s="68"/>
      <c r="T731" s="68"/>
      <c r="U731" s="68"/>
      <c r="V731" s="68"/>
      <c r="W731" s="68"/>
      <c r="X731" s="68"/>
      <c r="Y731" s="68"/>
      <c r="Z731" s="68"/>
      <c r="AA731" s="68"/>
      <c r="AB731" s="68"/>
      <c r="AC731" s="68"/>
      <c r="AD731" s="68"/>
      <c r="AE731" s="68"/>
      <c r="AF731" s="68"/>
      <c r="AG731" s="68"/>
      <c r="AH731" s="68"/>
      <c r="AI731" s="68"/>
    </row>
    <row r="732" spans="1:35" ht="12.75" customHeight="1" x14ac:dyDescent="0.2">
      <c r="A732" s="68"/>
      <c r="P732" s="68"/>
      <c r="Q732" s="68"/>
      <c r="R732" s="68"/>
      <c r="S732" s="68"/>
      <c r="T732" s="68"/>
      <c r="U732" s="68"/>
      <c r="V732" s="68"/>
      <c r="W732" s="68"/>
      <c r="X732" s="68"/>
      <c r="Y732" s="68"/>
      <c r="Z732" s="68"/>
      <c r="AA732" s="68"/>
      <c r="AB732" s="68"/>
      <c r="AC732" s="68"/>
      <c r="AD732" s="68"/>
      <c r="AE732" s="68"/>
      <c r="AF732" s="68"/>
      <c r="AG732" s="68"/>
      <c r="AH732" s="68"/>
      <c r="AI732" s="68"/>
    </row>
    <row r="733" spans="1:35" ht="12.75" customHeight="1" x14ac:dyDescent="0.2">
      <c r="A733" s="68"/>
      <c r="P733" s="68"/>
      <c r="Q733" s="68"/>
      <c r="R733" s="68"/>
      <c r="S733" s="68"/>
      <c r="T733" s="68"/>
      <c r="U733" s="68"/>
      <c r="V733" s="68"/>
      <c r="W733" s="68"/>
      <c r="X733" s="68"/>
      <c r="Y733" s="68"/>
      <c r="Z733" s="68"/>
      <c r="AA733" s="68"/>
      <c r="AB733" s="68"/>
      <c r="AC733" s="68"/>
      <c r="AD733" s="68"/>
      <c r="AE733" s="68"/>
      <c r="AF733" s="68"/>
      <c r="AG733" s="68"/>
      <c r="AH733" s="68"/>
      <c r="AI733" s="68"/>
    </row>
    <row r="734" spans="1:35" ht="12.75" customHeight="1" x14ac:dyDescent="0.2">
      <c r="A734" s="68"/>
      <c r="P734" s="68"/>
      <c r="Q734" s="68"/>
      <c r="R734" s="68"/>
      <c r="S734" s="68"/>
      <c r="T734" s="68"/>
      <c r="U734" s="68"/>
      <c r="V734" s="68"/>
      <c r="W734" s="68"/>
      <c r="X734" s="68"/>
      <c r="Y734" s="68"/>
      <c r="Z734" s="68"/>
      <c r="AA734" s="68"/>
      <c r="AB734" s="68"/>
      <c r="AC734" s="68"/>
      <c r="AD734" s="68"/>
      <c r="AE734" s="68"/>
      <c r="AF734" s="68"/>
      <c r="AG734" s="68"/>
      <c r="AH734" s="68"/>
      <c r="AI734" s="68"/>
    </row>
    <row r="735" spans="1:35" ht="12.75" customHeight="1" x14ac:dyDescent="0.2">
      <c r="A735" s="68"/>
      <c r="P735" s="68"/>
      <c r="Q735" s="68"/>
      <c r="R735" s="68"/>
      <c r="S735" s="68"/>
      <c r="T735" s="68"/>
      <c r="U735" s="68"/>
      <c r="V735" s="68"/>
      <c r="W735" s="68"/>
      <c r="X735" s="68"/>
      <c r="Y735" s="68"/>
      <c r="Z735" s="68"/>
      <c r="AA735" s="68"/>
      <c r="AB735" s="68"/>
      <c r="AC735" s="68"/>
      <c r="AD735" s="68"/>
      <c r="AE735" s="68"/>
      <c r="AF735" s="68"/>
      <c r="AG735" s="68"/>
      <c r="AH735" s="68"/>
      <c r="AI735" s="68"/>
    </row>
    <row r="736" spans="1:35" ht="12.75" customHeight="1" x14ac:dyDescent="0.2">
      <c r="A736" s="68"/>
      <c r="P736" s="68"/>
      <c r="Q736" s="68"/>
      <c r="R736" s="68"/>
      <c r="S736" s="68"/>
      <c r="T736" s="68"/>
      <c r="U736" s="68"/>
      <c r="V736" s="68"/>
      <c r="W736" s="68"/>
      <c r="X736" s="68"/>
      <c r="Y736" s="68"/>
      <c r="Z736" s="68"/>
      <c r="AA736" s="68"/>
      <c r="AB736" s="68"/>
      <c r="AC736" s="68"/>
      <c r="AD736" s="68"/>
      <c r="AE736" s="68"/>
      <c r="AF736" s="68"/>
      <c r="AG736" s="68"/>
      <c r="AH736" s="68"/>
      <c r="AI736" s="68"/>
    </row>
    <row r="737" spans="1:35" ht="12.75" customHeight="1" x14ac:dyDescent="0.2">
      <c r="A737" s="68"/>
      <c r="P737" s="68"/>
      <c r="Q737" s="68"/>
      <c r="R737" s="68"/>
      <c r="S737" s="68"/>
      <c r="T737" s="68"/>
      <c r="U737" s="68"/>
      <c r="V737" s="68"/>
      <c r="W737" s="68"/>
      <c r="X737" s="68"/>
      <c r="Y737" s="68"/>
      <c r="Z737" s="68"/>
      <c r="AA737" s="68"/>
      <c r="AB737" s="68"/>
      <c r="AC737" s="68"/>
      <c r="AD737" s="68"/>
      <c r="AE737" s="68"/>
      <c r="AF737" s="68"/>
      <c r="AG737" s="68"/>
      <c r="AH737" s="68"/>
      <c r="AI737" s="68"/>
    </row>
    <row r="738" spans="1:35" ht="12.75" customHeight="1" x14ac:dyDescent="0.2">
      <c r="A738" s="68"/>
      <c r="P738" s="68"/>
      <c r="Q738" s="68"/>
      <c r="R738" s="68"/>
      <c r="S738" s="68"/>
      <c r="T738" s="68"/>
      <c r="U738" s="68"/>
      <c r="V738" s="68"/>
      <c r="W738" s="68"/>
      <c r="X738" s="68"/>
      <c r="Y738" s="68"/>
      <c r="Z738" s="68"/>
      <c r="AA738" s="68"/>
      <c r="AB738" s="68"/>
      <c r="AC738" s="68"/>
      <c r="AD738" s="68"/>
      <c r="AE738" s="68"/>
      <c r="AF738" s="68"/>
      <c r="AG738" s="68"/>
      <c r="AH738" s="68"/>
      <c r="AI738" s="68"/>
    </row>
    <row r="739" spans="1:35" ht="12.75" customHeight="1" x14ac:dyDescent="0.2">
      <c r="A739" s="68"/>
      <c r="P739" s="68"/>
      <c r="Q739" s="68"/>
      <c r="R739" s="68"/>
      <c r="S739" s="68"/>
      <c r="T739" s="68"/>
      <c r="U739" s="68"/>
      <c r="V739" s="68"/>
      <c r="W739" s="68"/>
      <c r="X739" s="68"/>
      <c r="Y739" s="68"/>
      <c r="Z739" s="68"/>
      <c r="AA739" s="68"/>
      <c r="AB739" s="68"/>
      <c r="AC739" s="68"/>
      <c r="AD739" s="68"/>
      <c r="AE739" s="68"/>
      <c r="AF739" s="68"/>
      <c r="AG739" s="68"/>
      <c r="AH739" s="68"/>
      <c r="AI739" s="68"/>
    </row>
    <row r="740" spans="1:35" ht="12.75" customHeight="1" x14ac:dyDescent="0.2">
      <c r="A740" s="68"/>
      <c r="P740" s="68"/>
      <c r="Q740" s="68"/>
      <c r="R740" s="68"/>
      <c r="S740" s="68"/>
      <c r="T740" s="68"/>
      <c r="U740" s="68"/>
      <c r="V740" s="68"/>
      <c r="W740" s="68"/>
      <c r="X740" s="68"/>
      <c r="Y740" s="68"/>
      <c r="Z740" s="68"/>
      <c r="AA740" s="68"/>
      <c r="AB740" s="68"/>
      <c r="AC740" s="68"/>
      <c r="AD740" s="68"/>
      <c r="AE740" s="68"/>
      <c r="AF740" s="68"/>
      <c r="AG740" s="68"/>
      <c r="AH740" s="68"/>
      <c r="AI740" s="68"/>
    </row>
    <row r="741" spans="1:35" ht="12.75" customHeight="1" x14ac:dyDescent="0.2">
      <c r="A741" s="68"/>
      <c r="P741" s="68"/>
      <c r="Q741" s="68"/>
      <c r="R741" s="68"/>
      <c r="S741" s="68"/>
      <c r="T741" s="68"/>
      <c r="U741" s="68"/>
      <c r="V741" s="68"/>
      <c r="W741" s="68"/>
      <c r="X741" s="68"/>
      <c r="Y741" s="68"/>
      <c r="Z741" s="68"/>
      <c r="AA741" s="68"/>
      <c r="AB741" s="68"/>
      <c r="AC741" s="68"/>
      <c r="AD741" s="68"/>
      <c r="AE741" s="68"/>
      <c r="AF741" s="68"/>
      <c r="AG741" s="68"/>
      <c r="AH741" s="68"/>
      <c r="AI741" s="68"/>
    </row>
    <row r="742" spans="1:35" ht="12.75" customHeight="1" x14ac:dyDescent="0.2">
      <c r="A742" s="68"/>
      <c r="P742" s="68"/>
      <c r="Q742" s="68"/>
      <c r="R742" s="68"/>
      <c r="S742" s="68"/>
      <c r="T742" s="68"/>
      <c r="U742" s="68"/>
      <c r="V742" s="68"/>
      <c r="W742" s="68"/>
      <c r="X742" s="68"/>
      <c r="Y742" s="68"/>
      <c r="Z742" s="68"/>
      <c r="AA742" s="68"/>
      <c r="AB742" s="68"/>
      <c r="AC742" s="68"/>
      <c r="AD742" s="68"/>
      <c r="AE742" s="68"/>
      <c r="AF742" s="68"/>
      <c r="AG742" s="68"/>
      <c r="AH742" s="68"/>
      <c r="AI742" s="68"/>
    </row>
    <row r="743" spans="1:35" ht="12.75" customHeight="1" x14ac:dyDescent="0.2">
      <c r="A743" s="68"/>
      <c r="P743" s="68"/>
      <c r="Q743" s="68"/>
      <c r="R743" s="68"/>
      <c r="S743" s="68"/>
      <c r="T743" s="68"/>
      <c r="U743" s="68"/>
      <c r="V743" s="68"/>
      <c r="W743" s="68"/>
      <c r="X743" s="68"/>
      <c r="Y743" s="68"/>
      <c r="Z743" s="68"/>
      <c r="AA743" s="68"/>
      <c r="AB743" s="68"/>
      <c r="AC743" s="68"/>
      <c r="AD743" s="68"/>
      <c r="AE743" s="68"/>
      <c r="AF743" s="68"/>
      <c r="AG743" s="68"/>
      <c r="AH743" s="68"/>
      <c r="AI743" s="68"/>
    </row>
    <row r="744" spans="1:35" ht="12.75" customHeight="1" x14ac:dyDescent="0.2">
      <c r="A744" s="68"/>
      <c r="P744" s="68"/>
      <c r="Q744" s="68"/>
      <c r="R744" s="68"/>
      <c r="S744" s="68"/>
      <c r="T744" s="68"/>
      <c r="U744" s="68"/>
      <c r="V744" s="68"/>
      <c r="W744" s="68"/>
      <c r="X744" s="68"/>
      <c r="Y744" s="68"/>
      <c r="Z744" s="68"/>
      <c r="AA744" s="68"/>
      <c r="AB744" s="68"/>
      <c r="AC744" s="68"/>
      <c r="AD744" s="68"/>
      <c r="AE744" s="68"/>
      <c r="AF744" s="68"/>
      <c r="AG744" s="68"/>
      <c r="AH744" s="68"/>
      <c r="AI744" s="68"/>
    </row>
    <row r="745" spans="1:35" ht="12.75" customHeight="1" x14ac:dyDescent="0.2">
      <c r="A745" s="68"/>
      <c r="P745" s="68"/>
      <c r="Q745" s="68"/>
      <c r="R745" s="68"/>
      <c r="S745" s="68"/>
      <c r="T745" s="68"/>
      <c r="U745" s="68"/>
      <c r="V745" s="68"/>
      <c r="W745" s="68"/>
      <c r="X745" s="68"/>
      <c r="Y745" s="68"/>
      <c r="Z745" s="68"/>
      <c r="AA745" s="68"/>
      <c r="AB745" s="68"/>
      <c r="AC745" s="68"/>
      <c r="AD745" s="68"/>
      <c r="AE745" s="68"/>
      <c r="AF745" s="68"/>
      <c r="AG745" s="68"/>
      <c r="AH745" s="68"/>
      <c r="AI745" s="68"/>
    </row>
    <row r="746" spans="1:35" ht="12.75" customHeight="1" x14ac:dyDescent="0.2">
      <c r="A746" s="68"/>
      <c r="P746" s="68"/>
      <c r="Q746" s="68"/>
      <c r="R746" s="68"/>
      <c r="S746" s="68"/>
      <c r="T746" s="68"/>
      <c r="U746" s="68"/>
      <c r="V746" s="68"/>
      <c r="W746" s="68"/>
      <c r="X746" s="68"/>
      <c r="Y746" s="68"/>
      <c r="Z746" s="68"/>
      <c r="AA746" s="68"/>
      <c r="AB746" s="68"/>
      <c r="AC746" s="68"/>
      <c r="AD746" s="68"/>
      <c r="AE746" s="68"/>
      <c r="AF746" s="68"/>
      <c r="AG746" s="68"/>
      <c r="AH746" s="68"/>
      <c r="AI746" s="68"/>
    </row>
    <row r="747" spans="1:35" ht="12.75" customHeight="1" x14ac:dyDescent="0.2">
      <c r="A747" s="68"/>
      <c r="P747" s="68"/>
      <c r="Q747" s="68"/>
      <c r="R747" s="68"/>
      <c r="S747" s="68"/>
      <c r="T747" s="68"/>
      <c r="U747" s="68"/>
      <c r="V747" s="68"/>
      <c r="W747" s="68"/>
      <c r="X747" s="68"/>
      <c r="Y747" s="68"/>
      <c r="Z747" s="68"/>
      <c r="AA747" s="68"/>
      <c r="AB747" s="68"/>
      <c r="AC747" s="68"/>
      <c r="AD747" s="68"/>
      <c r="AE747" s="68"/>
      <c r="AF747" s="68"/>
      <c r="AG747" s="68"/>
      <c r="AH747" s="68"/>
      <c r="AI747" s="68"/>
    </row>
    <row r="748" spans="1:35" ht="12.75" customHeight="1" x14ac:dyDescent="0.2">
      <c r="A748" s="68"/>
      <c r="P748" s="68"/>
      <c r="Q748" s="68"/>
      <c r="R748" s="68"/>
      <c r="S748" s="68"/>
      <c r="T748" s="68"/>
      <c r="U748" s="68"/>
      <c r="V748" s="68"/>
      <c r="W748" s="68"/>
      <c r="X748" s="68"/>
      <c r="Y748" s="68"/>
      <c r="Z748" s="68"/>
      <c r="AA748" s="68"/>
      <c r="AB748" s="68"/>
      <c r="AC748" s="68"/>
      <c r="AD748" s="68"/>
      <c r="AE748" s="68"/>
      <c r="AF748" s="68"/>
      <c r="AG748" s="68"/>
      <c r="AH748" s="68"/>
      <c r="AI748" s="68"/>
    </row>
    <row r="749" spans="1:35" ht="12.75" customHeight="1" x14ac:dyDescent="0.2">
      <c r="A749" s="68"/>
      <c r="P749" s="68"/>
      <c r="Q749" s="68"/>
      <c r="R749" s="68"/>
      <c r="S749" s="68"/>
      <c r="T749" s="68"/>
      <c r="U749" s="68"/>
      <c r="V749" s="68"/>
      <c r="W749" s="68"/>
      <c r="X749" s="68"/>
      <c r="Y749" s="68"/>
      <c r="Z749" s="68"/>
      <c r="AA749" s="68"/>
      <c r="AB749" s="68"/>
      <c r="AC749" s="68"/>
      <c r="AD749" s="68"/>
      <c r="AE749" s="68"/>
      <c r="AF749" s="68"/>
      <c r="AG749" s="68"/>
      <c r="AH749" s="68"/>
      <c r="AI749" s="68"/>
    </row>
    <row r="750" spans="1:35" ht="12.75" customHeight="1" x14ac:dyDescent="0.2">
      <c r="A750" s="68"/>
      <c r="P750" s="68"/>
      <c r="Q750" s="68"/>
      <c r="R750" s="68"/>
      <c r="S750" s="68"/>
      <c r="T750" s="68"/>
      <c r="U750" s="68"/>
      <c r="V750" s="68"/>
      <c r="W750" s="68"/>
      <c r="X750" s="68"/>
      <c r="Y750" s="68"/>
      <c r="Z750" s="68"/>
      <c r="AA750" s="68"/>
      <c r="AB750" s="68"/>
      <c r="AC750" s="68"/>
      <c r="AD750" s="68"/>
      <c r="AE750" s="68"/>
      <c r="AF750" s="68"/>
      <c r="AG750" s="68"/>
      <c r="AH750" s="68"/>
      <c r="AI750" s="68"/>
    </row>
    <row r="751" spans="1:35" ht="12.75" customHeight="1" x14ac:dyDescent="0.2">
      <c r="A751" s="68"/>
      <c r="P751" s="68"/>
      <c r="Q751" s="68"/>
      <c r="R751" s="68"/>
      <c r="S751" s="68"/>
      <c r="T751" s="68"/>
      <c r="U751" s="68"/>
      <c r="V751" s="68"/>
      <c r="W751" s="68"/>
      <c r="X751" s="68"/>
      <c r="Y751" s="68"/>
      <c r="Z751" s="68"/>
      <c r="AA751" s="68"/>
      <c r="AB751" s="68"/>
      <c r="AC751" s="68"/>
      <c r="AD751" s="68"/>
      <c r="AE751" s="68"/>
      <c r="AF751" s="68"/>
      <c r="AG751" s="68"/>
      <c r="AH751" s="68"/>
      <c r="AI751" s="68"/>
    </row>
    <row r="752" spans="1:35" ht="12.75" customHeight="1" x14ac:dyDescent="0.2">
      <c r="A752" s="68"/>
      <c r="P752" s="68"/>
      <c r="Q752" s="68"/>
      <c r="R752" s="68"/>
      <c r="S752" s="68"/>
      <c r="T752" s="68"/>
      <c r="U752" s="68"/>
      <c r="V752" s="68"/>
      <c r="W752" s="68"/>
      <c r="X752" s="68"/>
      <c r="Y752" s="68"/>
      <c r="Z752" s="68"/>
      <c r="AA752" s="68"/>
      <c r="AB752" s="68"/>
      <c r="AC752" s="68"/>
      <c r="AD752" s="68"/>
      <c r="AE752" s="68"/>
      <c r="AF752" s="68"/>
      <c r="AG752" s="68"/>
      <c r="AH752" s="68"/>
      <c r="AI752" s="68"/>
    </row>
    <row r="753" spans="1:35" ht="12.75" customHeight="1" x14ac:dyDescent="0.2">
      <c r="A753" s="68"/>
      <c r="P753" s="68"/>
      <c r="Q753" s="68"/>
      <c r="R753" s="68"/>
      <c r="S753" s="68"/>
      <c r="T753" s="68"/>
      <c r="U753" s="68"/>
      <c r="V753" s="68"/>
      <c r="W753" s="68"/>
      <c r="X753" s="68"/>
      <c r="Y753" s="68"/>
      <c r="Z753" s="68"/>
      <c r="AA753" s="68"/>
      <c r="AB753" s="68"/>
      <c r="AC753" s="68"/>
      <c r="AD753" s="68"/>
      <c r="AE753" s="68"/>
      <c r="AF753" s="68"/>
      <c r="AG753" s="68"/>
      <c r="AH753" s="68"/>
      <c r="AI753" s="68"/>
    </row>
    <row r="754" spans="1:35" ht="12.75" customHeight="1" x14ac:dyDescent="0.2">
      <c r="A754" s="68"/>
      <c r="P754" s="68"/>
      <c r="Q754" s="68"/>
      <c r="R754" s="68"/>
      <c r="S754" s="68"/>
      <c r="T754" s="68"/>
      <c r="U754" s="68"/>
      <c r="V754" s="68"/>
      <c r="W754" s="68"/>
      <c r="X754" s="68"/>
      <c r="Y754" s="68"/>
      <c r="Z754" s="68"/>
      <c r="AA754" s="68"/>
      <c r="AB754" s="68"/>
      <c r="AC754" s="68"/>
      <c r="AD754" s="68"/>
      <c r="AE754" s="68"/>
      <c r="AF754" s="68"/>
      <c r="AG754" s="68"/>
      <c r="AH754" s="68"/>
      <c r="AI754" s="68"/>
    </row>
    <row r="755" spans="1:35" ht="12.75" customHeight="1" x14ac:dyDescent="0.2">
      <c r="A755" s="68"/>
      <c r="P755" s="68"/>
      <c r="Q755" s="68"/>
      <c r="R755" s="68"/>
      <c r="S755" s="68"/>
      <c r="T755" s="68"/>
      <c r="U755" s="68"/>
      <c r="V755" s="68"/>
      <c r="W755" s="68"/>
      <c r="X755" s="68"/>
      <c r="Y755" s="68"/>
      <c r="Z755" s="68"/>
      <c r="AA755" s="68"/>
      <c r="AB755" s="68"/>
      <c r="AC755" s="68"/>
      <c r="AD755" s="68"/>
      <c r="AE755" s="68"/>
      <c r="AF755" s="68"/>
      <c r="AG755" s="68"/>
      <c r="AH755" s="68"/>
      <c r="AI755" s="68"/>
    </row>
    <row r="756" spans="1:35" ht="12.75" customHeight="1" x14ac:dyDescent="0.2">
      <c r="A756" s="68"/>
      <c r="P756" s="68"/>
      <c r="Q756" s="68"/>
      <c r="R756" s="68"/>
      <c r="S756" s="68"/>
      <c r="T756" s="68"/>
      <c r="U756" s="68"/>
      <c r="V756" s="68"/>
      <c r="W756" s="68"/>
      <c r="X756" s="68"/>
      <c r="Y756" s="68"/>
      <c r="Z756" s="68"/>
      <c r="AA756" s="68"/>
      <c r="AB756" s="68"/>
      <c r="AC756" s="68"/>
      <c r="AD756" s="68"/>
      <c r="AE756" s="68"/>
      <c r="AF756" s="68"/>
      <c r="AG756" s="68"/>
      <c r="AH756" s="68"/>
      <c r="AI756" s="68"/>
    </row>
    <row r="757" spans="1:35" ht="12.75" customHeight="1" x14ac:dyDescent="0.2">
      <c r="A757" s="68"/>
      <c r="P757" s="68"/>
      <c r="Q757" s="68"/>
      <c r="R757" s="68"/>
      <c r="S757" s="68"/>
      <c r="T757" s="68"/>
      <c r="U757" s="68"/>
      <c r="V757" s="68"/>
      <c r="W757" s="68"/>
      <c r="X757" s="68"/>
      <c r="Y757" s="68"/>
      <c r="Z757" s="68"/>
      <c r="AA757" s="68"/>
      <c r="AB757" s="68"/>
      <c r="AC757" s="68"/>
      <c r="AD757" s="68"/>
      <c r="AE757" s="68"/>
      <c r="AF757" s="68"/>
      <c r="AG757" s="68"/>
      <c r="AH757" s="68"/>
      <c r="AI757" s="68"/>
    </row>
    <row r="758" spans="1:35" ht="12.75" customHeight="1" x14ac:dyDescent="0.2">
      <c r="A758" s="68"/>
      <c r="P758" s="68"/>
      <c r="Q758" s="68"/>
      <c r="R758" s="68"/>
      <c r="S758" s="68"/>
      <c r="T758" s="68"/>
      <c r="U758" s="68"/>
      <c r="V758" s="68"/>
      <c r="W758" s="68"/>
      <c r="X758" s="68"/>
      <c r="Y758" s="68"/>
      <c r="Z758" s="68"/>
      <c r="AA758" s="68"/>
      <c r="AB758" s="68"/>
      <c r="AC758" s="68"/>
      <c r="AD758" s="68"/>
      <c r="AE758" s="68"/>
      <c r="AF758" s="68"/>
      <c r="AG758" s="68"/>
      <c r="AH758" s="68"/>
      <c r="AI758" s="68"/>
    </row>
    <row r="759" spans="1:35" ht="12.75" customHeight="1" x14ac:dyDescent="0.2">
      <c r="A759" s="68"/>
      <c r="P759" s="68"/>
      <c r="Q759" s="68"/>
      <c r="R759" s="68"/>
      <c r="S759" s="68"/>
      <c r="T759" s="68"/>
      <c r="U759" s="68"/>
      <c r="V759" s="68"/>
      <c r="W759" s="68"/>
      <c r="X759" s="68"/>
      <c r="Y759" s="68"/>
      <c r="Z759" s="68"/>
      <c r="AA759" s="68"/>
      <c r="AB759" s="68"/>
      <c r="AC759" s="68"/>
      <c r="AD759" s="68"/>
      <c r="AE759" s="68"/>
      <c r="AF759" s="68"/>
      <c r="AG759" s="68"/>
      <c r="AH759" s="68"/>
      <c r="AI759" s="68"/>
    </row>
    <row r="760" spans="1:35" ht="12.75" customHeight="1" x14ac:dyDescent="0.2">
      <c r="A760" s="68"/>
      <c r="P760" s="68"/>
      <c r="Q760" s="68"/>
      <c r="R760" s="68"/>
      <c r="S760" s="68"/>
      <c r="T760" s="68"/>
      <c r="U760" s="68"/>
      <c r="V760" s="68"/>
      <c r="W760" s="68"/>
      <c r="X760" s="68"/>
      <c r="Y760" s="68"/>
      <c r="Z760" s="68"/>
      <c r="AA760" s="68"/>
      <c r="AB760" s="68"/>
      <c r="AC760" s="68"/>
      <c r="AD760" s="68"/>
      <c r="AE760" s="68"/>
      <c r="AF760" s="68"/>
      <c r="AG760" s="68"/>
      <c r="AH760" s="68"/>
      <c r="AI760" s="68"/>
    </row>
    <row r="761" spans="1:35" ht="12.75" customHeight="1" x14ac:dyDescent="0.2">
      <c r="A761" s="68"/>
      <c r="P761" s="68"/>
      <c r="Q761" s="68"/>
      <c r="R761" s="68"/>
      <c r="S761" s="68"/>
      <c r="T761" s="68"/>
      <c r="U761" s="68"/>
      <c r="V761" s="68"/>
      <c r="W761" s="68"/>
      <c r="X761" s="68"/>
      <c r="Y761" s="68"/>
      <c r="Z761" s="68"/>
      <c r="AA761" s="68"/>
      <c r="AB761" s="68"/>
      <c r="AC761" s="68"/>
      <c r="AD761" s="68"/>
      <c r="AE761" s="68"/>
      <c r="AF761" s="68"/>
      <c r="AG761" s="68"/>
      <c r="AH761" s="68"/>
      <c r="AI761" s="68"/>
    </row>
    <row r="762" spans="1:35" ht="12.75" customHeight="1" x14ac:dyDescent="0.2">
      <c r="A762" s="68"/>
      <c r="P762" s="68"/>
      <c r="Q762" s="68"/>
      <c r="R762" s="68"/>
      <c r="S762" s="68"/>
      <c r="T762" s="68"/>
      <c r="U762" s="68"/>
      <c r="V762" s="68"/>
      <c r="W762" s="68"/>
      <c r="X762" s="68"/>
      <c r="Y762" s="68"/>
      <c r="Z762" s="68"/>
      <c r="AA762" s="68"/>
      <c r="AB762" s="68"/>
      <c r="AC762" s="68"/>
      <c r="AD762" s="68"/>
      <c r="AE762" s="68"/>
      <c r="AF762" s="68"/>
      <c r="AG762" s="68"/>
      <c r="AH762" s="68"/>
      <c r="AI762" s="68"/>
    </row>
    <row r="763" spans="1:35" ht="12.75" customHeight="1" x14ac:dyDescent="0.2">
      <c r="A763" s="68"/>
      <c r="P763" s="68"/>
      <c r="Q763" s="68"/>
      <c r="R763" s="68"/>
      <c r="S763" s="68"/>
      <c r="T763" s="68"/>
      <c r="U763" s="68"/>
      <c r="V763" s="68"/>
      <c r="W763" s="68"/>
      <c r="X763" s="68"/>
      <c r="Y763" s="68"/>
      <c r="Z763" s="68"/>
      <c r="AA763" s="68"/>
      <c r="AB763" s="68"/>
      <c r="AC763" s="68"/>
      <c r="AD763" s="68"/>
      <c r="AE763" s="68"/>
      <c r="AF763" s="68"/>
      <c r="AG763" s="68"/>
      <c r="AH763" s="68"/>
      <c r="AI763" s="68"/>
    </row>
    <row r="764" spans="1:35" ht="12.75" customHeight="1" x14ac:dyDescent="0.2">
      <c r="A764" s="68"/>
      <c r="P764" s="68"/>
      <c r="Q764" s="68"/>
      <c r="R764" s="68"/>
      <c r="S764" s="68"/>
      <c r="T764" s="68"/>
      <c r="U764" s="68"/>
      <c r="V764" s="68"/>
      <c r="W764" s="68"/>
      <c r="X764" s="68"/>
      <c r="Y764" s="68"/>
      <c r="Z764" s="68"/>
      <c r="AA764" s="68"/>
      <c r="AB764" s="68"/>
      <c r="AC764" s="68"/>
      <c r="AD764" s="68"/>
      <c r="AE764" s="68"/>
      <c r="AF764" s="68"/>
      <c r="AG764" s="68"/>
      <c r="AH764" s="68"/>
      <c r="AI764" s="68"/>
    </row>
    <row r="765" spans="1:35" ht="12.75" customHeight="1" x14ac:dyDescent="0.2">
      <c r="A765" s="68"/>
      <c r="P765" s="68"/>
      <c r="Q765" s="68"/>
      <c r="R765" s="68"/>
      <c r="S765" s="68"/>
      <c r="T765" s="68"/>
      <c r="U765" s="68"/>
      <c r="V765" s="68"/>
      <c r="W765" s="68"/>
      <c r="X765" s="68"/>
      <c r="Y765" s="68"/>
      <c r="Z765" s="68"/>
      <c r="AA765" s="68"/>
      <c r="AB765" s="68"/>
      <c r="AC765" s="68"/>
      <c r="AD765" s="68"/>
      <c r="AE765" s="68"/>
      <c r="AF765" s="68"/>
      <c r="AG765" s="68"/>
      <c r="AH765" s="68"/>
      <c r="AI765" s="68"/>
    </row>
    <row r="766" spans="1:35" ht="12.75" customHeight="1" x14ac:dyDescent="0.2">
      <c r="A766" s="68"/>
      <c r="P766" s="68"/>
      <c r="Q766" s="68"/>
      <c r="R766" s="68"/>
      <c r="S766" s="68"/>
      <c r="T766" s="68"/>
      <c r="U766" s="68"/>
      <c r="V766" s="68"/>
      <c r="W766" s="68"/>
      <c r="X766" s="68"/>
      <c r="Y766" s="68"/>
      <c r="Z766" s="68"/>
      <c r="AA766" s="68"/>
      <c r="AB766" s="68"/>
      <c r="AC766" s="68"/>
      <c r="AD766" s="68"/>
      <c r="AE766" s="68"/>
      <c r="AF766" s="68"/>
      <c r="AG766" s="68"/>
      <c r="AH766" s="68"/>
      <c r="AI766" s="68"/>
    </row>
    <row r="767" spans="1:35" ht="12.75" customHeight="1" x14ac:dyDescent="0.2">
      <c r="A767" s="68"/>
      <c r="P767" s="68"/>
      <c r="Q767" s="68"/>
      <c r="R767" s="68"/>
      <c r="S767" s="68"/>
      <c r="T767" s="68"/>
      <c r="U767" s="68"/>
      <c r="V767" s="68"/>
      <c r="W767" s="68"/>
      <c r="X767" s="68"/>
      <c r="Y767" s="68"/>
      <c r="Z767" s="68"/>
      <c r="AA767" s="68"/>
      <c r="AB767" s="68"/>
      <c r="AC767" s="68"/>
      <c r="AD767" s="68"/>
      <c r="AE767" s="68"/>
      <c r="AF767" s="68"/>
      <c r="AG767" s="68"/>
      <c r="AH767" s="68"/>
      <c r="AI767" s="68"/>
    </row>
    <row r="768" spans="1:35" ht="12.75" customHeight="1" x14ac:dyDescent="0.2">
      <c r="A768" s="68"/>
      <c r="P768" s="68"/>
      <c r="Q768" s="68"/>
      <c r="R768" s="68"/>
      <c r="S768" s="68"/>
      <c r="T768" s="68"/>
      <c r="U768" s="68"/>
      <c r="V768" s="68"/>
      <c r="W768" s="68"/>
      <c r="X768" s="68"/>
      <c r="Y768" s="68"/>
      <c r="Z768" s="68"/>
      <c r="AA768" s="68"/>
      <c r="AB768" s="68"/>
      <c r="AC768" s="68"/>
      <c r="AD768" s="68"/>
      <c r="AE768" s="68"/>
      <c r="AF768" s="68"/>
      <c r="AG768" s="68"/>
      <c r="AH768" s="68"/>
      <c r="AI768" s="68"/>
    </row>
    <row r="769" spans="1:35" ht="12.75" customHeight="1" x14ac:dyDescent="0.2">
      <c r="A769" s="68"/>
      <c r="P769" s="68"/>
      <c r="Q769" s="68"/>
      <c r="R769" s="68"/>
      <c r="S769" s="68"/>
      <c r="T769" s="68"/>
      <c r="U769" s="68"/>
      <c r="V769" s="68"/>
      <c r="W769" s="68"/>
      <c r="X769" s="68"/>
      <c r="Y769" s="68"/>
      <c r="Z769" s="68"/>
      <c r="AA769" s="68"/>
      <c r="AB769" s="68"/>
      <c r="AC769" s="68"/>
      <c r="AD769" s="68"/>
      <c r="AE769" s="68"/>
      <c r="AF769" s="68"/>
      <c r="AG769" s="68"/>
      <c r="AH769" s="68"/>
      <c r="AI769" s="68"/>
    </row>
    <row r="770" spans="1:35" ht="12.75" customHeight="1" x14ac:dyDescent="0.2">
      <c r="A770" s="68"/>
      <c r="P770" s="68"/>
      <c r="Q770" s="68"/>
      <c r="R770" s="68"/>
      <c r="S770" s="68"/>
      <c r="T770" s="68"/>
      <c r="U770" s="68"/>
      <c r="V770" s="68"/>
      <c r="W770" s="68"/>
      <c r="X770" s="68"/>
      <c r="Y770" s="68"/>
      <c r="Z770" s="68"/>
      <c r="AA770" s="68"/>
      <c r="AB770" s="68"/>
      <c r="AC770" s="68"/>
      <c r="AD770" s="68"/>
      <c r="AE770" s="68"/>
      <c r="AF770" s="68"/>
      <c r="AG770" s="68"/>
      <c r="AH770" s="68"/>
      <c r="AI770" s="68"/>
    </row>
    <row r="771" spans="1:35" ht="12.75" customHeight="1" x14ac:dyDescent="0.2">
      <c r="A771" s="68"/>
      <c r="P771" s="68"/>
      <c r="Q771" s="68"/>
      <c r="R771" s="68"/>
      <c r="S771" s="68"/>
      <c r="T771" s="68"/>
      <c r="U771" s="68"/>
      <c r="V771" s="68"/>
      <c r="W771" s="68"/>
      <c r="X771" s="68"/>
      <c r="Y771" s="68"/>
      <c r="Z771" s="68"/>
      <c r="AA771" s="68"/>
      <c r="AB771" s="68"/>
      <c r="AC771" s="68"/>
      <c r="AD771" s="68"/>
      <c r="AE771" s="68"/>
      <c r="AF771" s="68"/>
      <c r="AG771" s="68"/>
      <c r="AH771" s="68"/>
      <c r="AI771" s="68"/>
    </row>
    <row r="772" spans="1:35" ht="12.75" customHeight="1" x14ac:dyDescent="0.2">
      <c r="A772" s="68"/>
      <c r="P772" s="68"/>
      <c r="Q772" s="68"/>
      <c r="R772" s="68"/>
      <c r="S772" s="68"/>
      <c r="T772" s="68"/>
      <c r="U772" s="68"/>
      <c r="V772" s="68"/>
      <c r="W772" s="68"/>
      <c r="X772" s="68"/>
      <c r="Y772" s="68"/>
      <c r="Z772" s="68"/>
      <c r="AA772" s="68"/>
      <c r="AB772" s="68"/>
      <c r="AC772" s="68"/>
      <c r="AD772" s="68"/>
      <c r="AE772" s="68"/>
      <c r="AF772" s="68"/>
      <c r="AG772" s="68"/>
      <c r="AH772" s="68"/>
      <c r="AI772" s="68"/>
    </row>
    <row r="773" spans="1:35" ht="12.75" customHeight="1" x14ac:dyDescent="0.2">
      <c r="A773" s="68"/>
      <c r="P773" s="68"/>
      <c r="Q773" s="68"/>
      <c r="R773" s="68"/>
      <c r="S773" s="68"/>
      <c r="T773" s="68"/>
      <c r="U773" s="68"/>
      <c r="V773" s="68"/>
      <c r="W773" s="68"/>
      <c r="X773" s="68"/>
      <c r="Y773" s="68"/>
      <c r="Z773" s="68"/>
      <c r="AA773" s="68"/>
      <c r="AB773" s="68"/>
      <c r="AC773" s="68"/>
      <c r="AD773" s="68"/>
      <c r="AE773" s="68"/>
      <c r="AF773" s="68"/>
      <c r="AG773" s="68"/>
      <c r="AH773" s="68"/>
      <c r="AI773" s="68"/>
    </row>
    <row r="774" spans="1:35" ht="12.75" customHeight="1" x14ac:dyDescent="0.2">
      <c r="A774" s="68"/>
      <c r="P774" s="68"/>
      <c r="Q774" s="68"/>
      <c r="R774" s="68"/>
      <c r="S774" s="68"/>
      <c r="T774" s="68"/>
      <c r="U774" s="68"/>
      <c r="V774" s="68"/>
      <c r="W774" s="68"/>
      <c r="X774" s="68"/>
      <c r="Y774" s="68"/>
      <c r="Z774" s="68"/>
      <c r="AA774" s="68"/>
      <c r="AB774" s="68"/>
      <c r="AC774" s="68"/>
      <c r="AD774" s="68"/>
      <c r="AE774" s="68"/>
      <c r="AF774" s="68"/>
      <c r="AG774" s="68"/>
      <c r="AH774" s="68"/>
      <c r="AI774" s="68"/>
    </row>
    <row r="775" spans="1:35" ht="12.75" customHeight="1" x14ac:dyDescent="0.2">
      <c r="A775" s="68"/>
      <c r="P775" s="68"/>
      <c r="Q775" s="68"/>
      <c r="R775" s="68"/>
      <c r="S775" s="68"/>
      <c r="T775" s="68"/>
      <c r="U775" s="68"/>
      <c r="V775" s="68"/>
      <c r="W775" s="68"/>
      <c r="X775" s="68"/>
      <c r="Y775" s="68"/>
      <c r="Z775" s="68"/>
      <c r="AA775" s="68"/>
      <c r="AB775" s="68"/>
      <c r="AC775" s="68"/>
      <c r="AD775" s="68"/>
      <c r="AE775" s="68"/>
      <c r="AF775" s="68"/>
      <c r="AG775" s="68"/>
      <c r="AH775" s="68"/>
      <c r="AI775" s="68"/>
    </row>
    <row r="776" spans="1:35" ht="12.75" customHeight="1" x14ac:dyDescent="0.2">
      <c r="A776" s="68"/>
      <c r="P776" s="68"/>
      <c r="Q776" s="68"/>
      <c r="R776" s="68"/>
      <c r="S776" s="68"/>
      <c r="T776" s="68"/>
      <c r="U776" s="68"/>
      <c r="V776" s="68"/>
      <c r="W776" s="68"/>
      <c r="X776" s="68"/>
      <c r="Y776" s="68"/>
      <c r="Z776" s="68"/>
      <c r="AA776" s="68"/>
      <c r="AB776" s="68"/>
      <c r="AC776" s="68"/>
      <c r="AD776" s="68"/>
      <c r="AE776" s="68"/>
      <c r="AF776" s="68"/>
      <c r="AG776" s="68"/>
      <c r="AH776" s="68"/>
      <c r="AI776" s="68"/>
    </row>
    <row r="777" spans="1:35" ht="12.75" customHeight="1" x14ac:dyDescent="0.2">
      <c r="A777" s="68"/>
      <c r="P777" s="68"/>
      <c r="Q777" s="68"/>
      <c r="R777" s="68"/>
      <c r="S777" s="68"/>
      <c r="T777" s="68"/>
      <c r="U777" s="68"/>
      <c r="V777" s="68"/>
      <c r="W777" s="68"/>
      <c r="X777" s="68"/>
      <c r="Y777" s="68"/>
      <c r="Z777" s="68"/>
      <c r="AA777" s="68"/>
      <c r="AB777" s="68"/>
      <c r="AC777" s="68"/>
      <c r="AD777" s="68"/>
      <c r="AE777" s="68"/>
      <c r="AF777" s="68"/>
      <c r="AG777" s="68"/>
      <c r="AH777" s="68"/>
      <c r="AI777" s="68"/>
    </row>
    <row r="778" spans="1:35" ht="12.75" customHeight="1" x14ac:dyDescent="0.2">
      <c r="A778" s="68"/>
      <c r="P778" s="68"/>
      <c r="Q778" s="68"/>
      <c r="R778" s="68"/>
      <c r="S778" s="68"/>
      <c r="T778" s="68"/>
      <c r="U778" s="68"/>
      <c r="V778" s="68"/>
      <c r="W778" s="68"/>
      <c r="X778" s="68"/>
      <c r="Y778" s="68"/>
      <c r="Z778" s="68"/>
      <c r="AA778" s="68"/>
      <c r="AB778" s="68"/>
      <c r="AC778" s="68"/>
      <c r="AD778" s="68"/>
      <c r="AE778" s="68"/>
      <c r="AF778" s="68"/>
      <c r="AG778" s="68"/>
      <c r="AH778" s="68"/>
      <c r="AI778" s="68"/>
    </row>
    <row r="779" spans="1:35" ht="12.75" customHeight="1" x14ac:dyDescent="0.2">
      <c r="A779" s="68"/>
      <c r="P779" s="68"/>
      <c r="Q779" s="68"/>
      <c r="R779" s="68"/>
      <c r="S779" s="68"/>
      <c r="T779" s="68"/>
      <c r="U779" s="68"/>
      <c r="V779" s="68"/>
      <c r="W779" s="68"/>
      <c r="X779" s="68"/>
      <c r="Y779" s="68"/>
      <c r="Z779" s="68"/>
      <c r="AA779" s="68"/>
      <c r="AB779" s="68"/>
      <c r="AC779" s="68"/>
      <c r="AD779" s="68"/>
      <c r="AE779" s="68"/>
      <c r="AF779" s="68"/>
      <c r="AG779" s="68"/>
      <c r="AH779" s="68"/>
      <c r="AI779" s="68"/>
    </row>
    <row r="780" spans="1:35" ht="12.75" customHeight="1" x14ac:dyDescent="0.2">
      <c r="A780" s="68"/>
      <c r="P780" s="68"/>
      <c r="Q780" s="68"/>
      <c r="R780" s="68"/>
      <c r="S780" s="68"/>
      <c r="T780" s="68"/>
      <c r="U780" s="68"/>
      <c r="V780" s="68"/>
      <c r="W780" s="68"/>
      <c r="X780" s="68"/>
      <c r="Y780" s="68"/>
      <c r="Z780" s="68"/>
      <c r="AA780" s="68"/>
      <c r="AB780" s="68"/>
      <c r="AC780" s="68"/>
      <c r="AD780" s="68"/>
      <c r="AE780" s="68"/>
      <c r="AF780" s="68"/>
      <c r="AG780" s="68"/>
      <c r="AH780" s="68"/>
      <c r="AI780" s="68"/>
    </row>
    <row r="781" spans="1:35" ht="12.75" customHeight="1" x14ac:dyDescent="0.2">
      <c r="A781" s="68"/>
      <c r="P781" s="68"/>
      <c r="Q781" s="68"/>
      <c r="R781" s="68"/>
      <c r="S781" s="68"/>
      <c r="T781" s="68"/>
      <c r="U781" s="68"/>
      <c r="V781" s="68"/>
      <c r="W781" s="68"/>
      <c r="X781" s="68"/>
      <c r="Y781" s="68"/>
      <c r="Z781" s="68"/>
      <c r="AA781" s="68"/>
      <c r="AB781" s="68"/>
      <c r="AC781" s="68"/>
      <c r="AD781" s="68"/>
      <c r="AE781" s="68"/>
      <c r="AF781" s="68"/>
      <c r="AG781" s="68"/>
      <c r="AH781" s="68"/>
      <c r="AI781" s="68"/>
    </row>
    <row r="782" spans="1:35" ht="12.75" customHeight="1" x14ac:dyDescent="0.2">
      <c r="A782" s="68"/>
      <c r="P782" s="68"/>
      <c r="Q782" s="68"/>
      <c r="R782" s="68"/>
      <c r="S782" s="68"/>
      <c r="T782" s="68"/>
      <c r="U782" s="68"/>
      <c r="V782" s="68"/>
      <c r="W782" s="68"/>
      <c r="X782" s="68"/>
      <c r="Y782" s="68"/>
      <c r="Z782" s="68"/>
      <c r="AA782" s="68"/>
      <c r="AB782" s="68"/>
      <c r="AC782" s="68"/>
      <c r="AD782" s="68"/>
      <c r="AE782" s="68"/>
      <c r="AF782" s="68"/>
      <c r="AG782" s="68"/>
      <c r="AH782" s="68"/>
      <c r="AI782" s="68"/>
    </row>
    <row r="783" spans="1:35" ht="12.75" customHeight="1" x14ac:dyDescent="0.2">
      <c r="A783" s="68"/>
      <c r="P783" s="68"/>
      <c r="Q783" s="68"/>
      <c r="R783" s="68"/>
      <c r="S783" s="68"/>
      <c r="T783" s="68"/>
      <c r="U783" s="68"/>
      <c r="V783" s="68"/>
      <c r="W783" s="68"/>
      <c r="X783" s="68"/>
      <c r="Y783" s="68"/>
      <c r="Z783" s="68"/>
      <c r="AA783" s="68"/>
      <c r="AB783" s="68"/>
      <c r="AC783" s="68"/>
      <c r="AD783" s="68"/>
      <c r="AE783" s="68"/>
      <c r="AF783" s="68"/>
      <c r="AG783" s="68"/>
      <c r="AH783" s="68"/>
      <c r="AI783" s="68"/>
    </row>
    <row r="784" spans="1:35" ht="12.75" customHeight="1" x14ac:dyDescent="0.2">
      <c r="A784" s="68"/>
      <c r="P784" s="68"/>
      <c r="Q784" s="68"/>
      <c r="R784" s="68"/>
      <c r="S784" s="68"/>
      <c r="T784" s="68"/>
      <c r="U784" s="68"/>
      <c r="V784" s="68"/>
      <c r="W784" s="68"/>
      <c r="X784" s="68"/>
      <c r="Y784" s="68"/>
      <c r="Z784" s="68"/>
      <c r="AA784" s="68"/>
      <c r="AB784" s="68"/>
      <c r="AC784" s="68"/>
      <c r="AD784" s="68"/>
      <c r="AE784" s="68"/>
      <c r="AF784" s="68"/>
      <c r="AG784" s="68"/>
      <c r="AH784" s="68"/>
      <c r="AI784" s="68"/>
    </row>
    <row r="785" spans="1:35" ht="12.75" customHeight="1" x14ac:dyDescent="0.2">
      <c r="A785" s="68"/>
      <c r="P785" s="68"/>
      <c r="Q785" s="68"/>
      <c r="R785" s="68"/>
      <c r="S785" s="68"/>
      <c r="T785" s="68"/>
      <c r="U785" s="68"/>
      <c r="V785" s="68"/>
      <c r="W785" s="68"/>
      <c r="X785" s="68"/>
      <c r="Y785" s="68"/>
      <c r="Z785" s="68"/>
      <c r="AA785" s="68"/>
      <c r="AB785" s="68"/>
      <c r="AC785" s="68"/>
      <c r="AD785" s="68"/>
      <c r="AE785" s="68"/>
      <c r="AF785" s="68"/>
      <c r="AG785" s="68"/>
      <c r="AH785" s="68"/>
      <c r="AI785" s="68"/>
    </row>
    <row r="786" spans="1:35" ht="12.75" customHeight="1" x14ac:dyDescent="0.2">
      <c r="A786" s="68"/>
      <c r="P786" s="68"/>
      <c r="Q786" s="68"/>
      <c r="R786" s="68"/>
      <c r="S786" s="68"/>
      <c r="T786" s="68"/>
      <c r="U786" s="68"/>
      <c r="V786" s="68"/>
      <c r="W786" s="68"/>
      <c r="X786" s="68"/>
      <c r="Y786" s="68"/>
      <c r="Z786" s="68"/>
      <c r="AA786" s="68"/>
      <c r="AB786" s="68"/>
      <c r="AC786" s="68"/>
      <c r="AD786" s="68"/>
      <c r="AE786" s="68"/>
      <c r="AF786" s="68"/>
      <c r="AG786" s="68"/>
      <c r="AH786" s="68"/>
      <c r="AI786" s="68"/>
    </row>
    <row r="787" spans="1:35" ht="12.75" customHeight="1" x14ac:dyDescent="0.2">
      <c r="A787" s="68"/>
      <c r="P787" s="68"/>
      <c r="Q787" s="68"/>
      <c r="R787" s="68"/>
      <c r="S787" s="68"/>
      <c r="T787" s="68"/>
      <c r="U787" s="68"/>
      <c r="V787" s="68"/>
      <c r="W787" s="68"/>
      <c r="X787" s="68"/>
      <c r="Y787" s="68"/>
      <c r="Z787" s="68"/>
      <c r="AA787" s="68"/>
      <c r="AB787" s="68"/>
      <c r="AC787" s="68"/>
      <c r="AD787" s="68"/>
      <c r="AE787" s="68"/>
      <c r="AF787" s="68"/>
      <c r="AG787" s="68"/>
      <c r="AH787" s="68"/>
      <c r="AI787" s="68"/>
    </row>
    <row r="788" spans="1:35" ht="12.75" customHeight="1" x14ac:dyDescent="0.2">
      <c r="A788" s="68"/>
      <c r="P788" s="68"/>
      <c r="Q788" s="68"/>
      <c r="R788" s="68"/>
      <c r="S788" s="68"/>
      <c r="T788" s="68"/>
      <c r="U788" s="68"/>
      <c r="V788" s="68"/>
      <c r="W788" s="68"/>
      <c r="X788" s="68"/>
      <c r="Y788" s="68"/>
      <c r="Z788" s="68"/>
      <c r="AA788" s="68"/>
      <c r="AB788" s="68"/>
      <c r="AC788" s="68"/>
      <c r="AD788" s="68"/>
      <c r="AE788" s="68"/>
      <c r="AF788" s="68"/>
      <c r="AG788" s="68"/>
      <c r="AH788" s="68"/>
      <c r="AI788" s="68"/>
    </row>
    <row r="789" spans="1:35" ht="12.75" customHeight="1" x14ac:dyDescent="0.2">
      <c r="A789" s="68"/>
      <c r="P789" s="68"/>
      <c r="Q789" s="68"/>
      <c r="R789" s="68"/>
      <c r="S789" s="68"/>
      <c r="T789" s="68"/>
      <c r="U789" s="68"/>
      <c r="V789" s="68"/>
      <c r="W789" s="68"/>
      <c r="X789" s="68"/>
      <c r="Y789" s="68"/>
      <c r="Z789" s="68"/>
      <c r="AA789" s="68"/>
      <c r="AB789" s="68"/>
      <c r="AC789" s="68"/>
      <c r="AD789" s="68"/>
      <c r="AE789" s="68"/>
      <c r="AF789" s="68"/>
      <c r="AG789" s="68"/>
      <c r="AH789" s="68"/>
      <c r="AI789" s="68"/>
    </row>
    <row r="790" spans="1:35" ht="12.75" customHeight="1" x14ac:dyDescent="0.2">
      <c r="A790" s="68"/>
      <c r="P790" s="68"/>
      <c r="Q790" s="68"/>
      <c r="R790" s="68"/>
      <c r="S790" s="68"/>
      <c r="T790" s="68"/>
      <c r="U790" s="68"/>
      <c r="V790" s="68"/>
      <c r="W790" s="68"/>
      <c r="X790" s="68"/>
      <c r="Y790" s="68"/>
      <c r="Z790" s="68"/>
      <c r="AA790" s="68"/>
      <c r="AB790" s="68"/>
      <c r="AC790" s="68"/>
      <c r="AD790" s="68"/>
      <c r="AE790" s="68"/>
      <c r="AF790" s="68"/>
      <c r="AG790" s="68"/>
      <c r="AH790" s="68"/>
      <c r="AI790" s="68"/>
    </row>
    <row r="791" spans="1:35" ht="12.75" customHeight="1" x14ac:dyDescent="0.2">
      <c r="A791" s="68"/>
      <c r="P791" s="68"/>
      <c r="Q791" s="68"/>
      <c r="R791" s="68"/>
      <c r="S791" s="68"/>
      <c r="T791" s="68"/>
      <c r="U791" s="68"/>
      <c r="V791" s="68"/>
      <c r="W791" s="68"/>
      <c r="X791" s="68"/>
      <c r="Y791" s="68"/>
      <c r="Z791" s="68"/>
      <c r="AA791" s="68"/>
      <c r="AB791" s="68"/>
      <c r="AC791" s="68"/>
      <c r="AD791" s="68"/>
      <c r="AE791" s="68"/>
      <c r="AF791" s="68"/>
      <c r="AG791" s="68"/>
      <c r="AH791" s="68"/>
      <c r="AI791" s="68"/>
    </row>
    <row r="792" spans="1:35" ht="12.75" customHeight="1" x14ac:dyDescent="0.2">
      <c r="A792" s="68"/>
      <c r="P792" s="68"/>
      <c r="Q792" s="68"/>
      <c r="R792" s="68"/>
      <c r="S792" s="68"/>
      <c r="T792" s="68"/>
      <c r="U792" s="68"/>
      <c r="V792" s="68"/>
      <c r="W792" s="68"/>
      <c r="X792" s="68"/>
      <c r="Y792" s="68"/>
      <c r="Z792" s="68"/>
      <c r="AA792" s="68"/>
      <c r="AB792" s="68"/>
      <c r="AC792" s="68"/>
      <c r="AD792" s="68"/>
      <c r="AE792" s="68"/>
      <c r="AF792" s="68"/>
      <c r="AG792" s="68"/>
      <c r="AH792" s="68"/>
      <c r="AI792" s="68"/>
    </row>
    <row r="793" spans="1:35" ht="12.75" customHeight="1" x14ac:dyDescent="0.2">
      <c r="A793" s="68"/>
      <c r="P793" s="68"/>
      <c r="Q793" s="68"/>
      <c r="R793" s="68"/>
      <c r="S793" s="68"/>
      <c r="T793" s="68"/>
      <c r="U793" s="68"/>
      <c r="V793" s="68"/>
      <c r="W793" s="68"/>
      <c r="X793" s="68"/>
      <c r="Y793" s="68"/>
      <c r="Z793" s="68"/>
      <c r="AA793" s="68"/>
      <c r="AB793" s="68"/>
      <c r="AC793" s="68"/>
      <c r="AD793" s="68"/>
      <c r="AE793" s="68"/>
      <c r="AF793" s="68"/>
      <c r="AG793" s="68"/>
      <c r="AH793" s="68"/>
      <c r="AI793" s="68"/>
    </row>
    <row r="794" spans="1:35" ht="12.75" customHeight="1" x14ac:dyDescent="0.2">
      <c r="A794" s="68"/>
      <c r="P794" s="68"/>
      <c r="Q794" s="68"/>
      <c r="R794" s="68"/>
      <c r="S794" s="68"/>
      <c r="T794" s="68"/>
      <c r="U794" s="68"/>
      <c r="V794" s="68"/>
      <c r="W794" s="68"/>
      <c r="X794" s="68"/>
      <c r="Y794" s="68"/>
      <c r="Z794" s="68"/>
      <c r="AA794" s="68"/>
      <c r="AB794" s="68"/>
      <c r="AC794" s="68"/>
      <c r="AD794" s="68"/>
      <c r="AE794" s="68"/>
      <c r="AF794" s="68"/>
      <c r="AG794" s="68"/>
      <c r="AH794" s="68"/>
      <c r="AI794" s="68"/>
    </row>
    <row r="795" spans="1:35" ht="12.75" customHeight="1" x14ac:dyDescent="0.2">
      <c r="A795" s="68"/>
      <c r="P795" s="68"/>
      <c r="Q795" s="68"/>
      <c r="R795" s="68"/>
      <c r="S795" s="68"/>
      <c r="T795" s="68"/>
      <c r="U795" s="68"/>
      <c r="V795" s="68"/>
      <c r="W795" s="68"/>
      <c r="X795" s="68"/>
      <c r="Y795" s="68"/>
      <c r="Z795" s="68"/>
      <c r="AA795" s="68"/>
      <c r="AB795" s="68"/>
      <c r="AC795" s="68"/>
      <c r="AD795" s="68"/>
      <c r="AE795" s="68"/>
      <c r="AF795" s="68"/>
      <c r="AG795" s="68"/>
      <c r="AH795" s="68"/>
      <c r="AI795" s="68"/>
    </row>
    <row r="796" spans="1:35" ht="12.75" customHeight="1" x14ac:dyDescent="0.2">
      <c r="A796" s="68"/>
      <c r="P796" s="68"/>
      <c r="Q796" s="68"/>
      <c r="R796" s="68"/>
      <c r="S796" s="68"/>
      <c r="T796" s="68"/>
      <c r="U796" s="68"/>
      <c r="V796" s="68"/>
      <c r="W796" s="68"/>
      <c r="X796" s="68"/>
      <c r="Y796" s="68"/>
      <c r="Z796" s="68"/>
      <c r="AA796" s="68"/>
      <c r="AB796" s="68"/>
      <c r="AC796" s="68"/>
      <c r="AD796" s="68"/>
      <c r="AE796" s="68"/>
      <c r="AF796" s="68"/>
      <c r="AG796" s="68"/>
      <c r="AH796" s="68"/>
      <c r="AI796" s="68"/>
    </row>
    <row r="797" spans="1:35" ht="12.75" customHeight="1" x14ac:dyDescent="0.2">
      <c r="A797" s="68"/>
      <c r="P797" s="68"/>
      <c r="Q797" s="68"/>
      <c r="R797" s="68"/>
      <c r="S797" s="68"/>
      <c r="T797" s="68"/>
      <c r="U797" s="68"/>
      <c r="V797" s="68"/>
      <c r="W797" s="68"/>
      <c r="X797" s="68"/>
      <c r="Y797" s="68"/>
      <c r="Z797" s="68"/>
      <c r="AA797" s="68"/>
      <c r="AB797" s="68"/>
      <c r="AC797" s="68"/>
      <c r="AD797" s="68"/>
      <c r="AE797" s="68"/>
      <c r="AF797" s="68"/>
      <c r="AG797" s="68"/>
      <c r="AH797" s="68"/>
      <c r="AI797" s="68"/>
    </row>
    <row r="798" spans="1:35" ht="12.75" customHeight="1" x14ac:dyDescent="0.2">
      <c r="A798" s="68"/>
      <c r="P798" s="68"/>
      <c r="Q798" s="68"/>
      <c r="R798" s="68"/>
      <c r="S798" s="68"/>
      <c r="T798" s="68"/>
      <c r="U798" s="68"/>
      <c r="V798" s="68"/>
      <c r="W798" s="68"/>
      <c r="X798" s="68"/>
      <c r="Y798" s="68"/>
      <c r="Z798" s="68"/>
      <c r="AA798" s="68"/>
      <c r="AB798" s="68"/>
      <c r="AC798" s="68"/>
      <c r="AD798" s="68"/>
      <c r="AE798" s="68"/>
      <c r="AF798" s="68"/>
      <c r="AG798" s="68"/>
      <c r="AH798" s="68"/>
      <c r="AI798" s="68"/>
    </row>
    <row r="799" spans="1:35" ht="12.75" customHeight="1" x14ac:dyDescent="0.2">
      <c r="A799" s="68"/>
      <c r="P799" s="68"/>
      <c r="Q799" s="68"/>
      <c r="R799" s="68"/>
      <c r="S799" s="68"/>
      <c r="T799" s="68"/>
      <c r="U799" s="68"/>
      <c r="V799" s="68"/>
      <c r="W799" s="68"/>
      <c r="X799" s="68"/>
      <c r="Y799" s="68"/>
      <c r="Z799" s="68"/>
      <c r="AA799" s="68"/>
      <c r="AB799" s="68"/>
      <c r="AC799" s="68"/>
      <c r="AD799" s="68"/>
      <c r="AE799" s="68"/>
      <c r="AF799" s="68"/>
      <c r="AG799" s="68"/>
      <c r="AH799" s="68"/>
      <c r="AI799" s="68"/>
    </row>
    <row r="800" spans="1:35" ht="12.75" customHeight="1" x14ac:dyDescent="0.2">
      <c r="A800" s="68"/>
      <c r="P800" s="68"/>
      <c r="Q800" s="68"/>
      <c r="R800" s="68"/>
      <c r="S800" s="68"/>
      <c r="T800" s="68"/>
      <c r="U800" s="68"/>
      <c r="V800" s="68"/>
      <c r="W800" s="68"/>
      <c r="X800" s="68"/>
      <c r="Y800" s="68"/>
      <c r="Z800" s="68"/>
      <c r="AA800" s="68"/>
      <c r="AB800" s="68"/>
      <c r="AC800" s="68"/>
      <c r="AD800" s="68"/>
      <c r="AE800" s="68"/>
      <c r="AF800" s="68"/>
      <c r="AG800" s="68"/>
      <c r="AH800" s="68"/>
      <c r="AI800" s="68"/>
    </row>
    <row r="801" spans="1:35" ht="12.75" customHeight="1" x14ac:dyDescent="0.2">
      <c r="A801" s="68"/>
      <c r="P801" s="68"/>
      <c r="Q801" s="68"/>
      <c r="R801" s="68"/>
      <c r="S801" s="68"/>
      <c r="T801" s="68"/>
      <c r="U801" s="68"/>
      <c r="V801" s="68"/>
      <c r="W801" s="68"/>
      <c r="X801" s="68"/>
      <c r="Y801" s="68"/>
      <c r="Z801" s="68"/>
      <c r="AA801" s="68"/>
      <c r="AB801" s="68"/>
      <c r="AC801" s="68"/>
      <c r="AD801" s="68"/>
      <c r="AE801" s="68"/>
      <c r="AF801" s="68"/>
      <c r="AG801" s="68"/>
      <c r="AH801" s="68"/>
      <c r="AI801" s="68"/>
    </row>
    <row r="802" spans="1:35" ht="12.75" customHeight="1" x14ac:dyDescent="0.2">
      <c r="A802" s="68"/>
      <c r="P802" s="68"/>
      <c r="Q802" s="68"/>
      <c r="R802" s="68"/>
      <c r="S802" s="68"/>
      <c r="T802" s="68"/>
      <c r="U802" s="68"/>
      <c r="V802" s="68"/>
      <c r="W802" s="68"/>
      <c r="X802" s="68"/>
      <c r="Y802" s="68"/>
      <c r="Z802" s="68"/>
      <c r="AA802" s="68"/>
      <c r="AB802" s="68"/>
      <c r="AC802" s="68"/>
      <c r="AD802" s="68"/>
      <c r="AE802" s="68"/>
      <c r="AF802" s="68"/>
      <c r="AG802" s="68"/>
      <c r="AH802" s="68"/>
      <c r="AI802" s="68"/>
    </row>
    <row r="803" spans="1:35" ht="12.75" customHeight="1" x14ac:dyDescent="0.2">
      <c r="A803" s="68"/>
      <c r="P803" s="68"/>
      <c r="Q803" s="68"/>
      <c r="R803" s="68"/>
      <c r="S803" s="68"/>
      <c r="T803" s="68"/>
      <c r="U803" s="68"/>
      <c r="V803" s="68"/>
      <c r="W803" s="68"/>
      <c r="X803" s="68"/>
      <c r="Y803" s="68"/>
      <c r="Z803" s="68"/>
      <c r="AA803" s="68"/>
      <c r="AB803" s="68"/>
      <c r="AC803" s="68"/>
      <c r="AD803" s="68"/>
      <c r="AE803" s="68"/>
      <c r="AF803" s="68"/>
      <c r="AG803" s="68"/>
      <c r="AH803" s="68"/>
      <c r="AI803" s="68"/>
    </row>
    <row r="804" spans="1:35" ht="12.75" customHeight="1" x14ac:dyDescent="0.2">
      <c r="A804" s="68"/>
      <c r="P804" s="68"/>
      <c r="Q804" s="68"/>
      <c r="R804" s="68"/>
      <c r="S804" s="68"/>
      <c r="T804" s="68"/>
      <c r="U804" s="68"/>
      <c r="V804" s="68"/>
      <c r="W804" s="68"/>
      <c r="X804" s="68"/>
      <c r="Y804" s="68"/>
      <c r="Z804" s="68"/>
      <c r="AA804" s="68"/>
      <c r="AB804" s="68"/>
      <c r="AC804" s="68"/>
      <c r="AD804" s="68"/>
      <c r="AE804" s="68"/>
      <c r="AF804" s="68"/>
      <c r="AG804" s="68"/>
      <c r="AH804" s="68"/>
      <c r="AI804" s="68"/>
    </row>
    <row r="805" spans="1:35" ht="12.75" customHeight="1" x14ac:dyDescent="0.2">
      <c r="A805" s="68"/>
      <c r="P805" s="68"/>
      <c r="Q805" s="68"/>
      <c r="R805" s="68"/>
      <c r="S805" s="68"/>
      <c r="T805" s="68"/>
      <c r="U805" s="68"/>
      <c r="V805" s="68"/>
      <c r="W805" s="68"/>
      <c r="X805" s="68"/>
      <c r="Y805" s="68"/>
      <c r="Z805" s="68"/>
      <c r="AA805" s="68"/>
      <c r="AB805" s="68"/>
      <c r="AC805" s="68"/>
      <c r="AD805" s="68"/>
      <c r="AE805" s="68"/>
      <c r="AF805" s="68"/>
      <c r="AG805" s="68"/>
      <c r="AH805" s="68"/>
      <c r="AI805" s="68"/>
    </row>
    <row r="806" spans="1:35" ht="12.75" customHeight="1" x14ac:dyDescent="0.2">
      <c r="A806" s="68"/>
      <c r="P806" s="68"/>
      <c r="Q806" s="68"/>
      <c r="R806" s="68"/>
      <c r="S806" s="68"/>
      <c r="T806" s="68"/>
      <c r="U806" s="68"/>
      <c r="V806" s="68"/>
      <c r="W806" s="68"/>
      <c r="X806" s="68"/>
      <c r="Y806" s="68"/>
      <c r="Z806" s="68"/>
      <c r="AA806" s="68"/>
      <c r="AB806" s="68"/>
      <c r="AC806" s="68"/>
      <c r="AD806" s="68"/>
      <c r="AE806" s="68"/>
      <c r="AF806" s="68"/>
      <c r="AG806" s="68"/>
      <c r="AH806" s="68"/>
      <c r="AI806" s="68"/>
    </row>
    <row r="807" spans="1:35" ht="12.75" customHeight="1" x14ac:dyDescent="0.2">
      <c r="A807" s="68"/>
      <c r="P807" s="68"/>
      <c r="Q807" s="68"/>
      <c r="R807" s="68"/>
      <c r="S807" s="68"/>
      <c r="T807" s="68"/>
      <c r="U807" s="68"/>
      <c r="V807" s="68"/>
      <c r="W807" s="68"/>
      <c r="X807" s="68"/>
      <c r="Y807" s="68"/>
      <c r="Z807" s="68"/>
      <c r="AA807" s="68"/>
      <c r="AB807" s="68"/>
      <c r="AC807" s="68"/>
      <c r="AD807" s="68"/>
      <c r="AE807" s="68"/>
      <c r="AF807" s="68"/>
      <c r="AG807" s="68"/>
      <c r="AH807" s="68"/>
      <c r="AI807" s="68"/>
    </row>
    <row r="808" spans="1:35" ht="12.75" customHeight="1" x14ac:dyDescent="0.2">
      <c r="A808" s="68"/>
      <c r="P808" s="68"/>
      <c r="Q808" s="68"/>
      <c r="R808" s="68"/>
      <c r="S808" s="68"/>
      <c r="T808" s="68"/>
      <c r="U808" s="68"/>
      <c r="V808" s="68"/>
      <c r="W808" s="68"/>
      <c r="X808" s="68"/>
      <c r="Y808" s="68"/>
      <c r="Z808" s="68"/>
      <c r="AA808" s="68"/>
      <c r="AB808" s="68"/>
      <c r="AC808" s="68"/>
      <c r="AD808" s="68"/>
      <c r="AE808" s="68"/>
      <c r="AF808" s="68"/>
      <c r="AG808" s="68"/>
      <c r="AH808" s="68"/>
      <c r="AI808" s="68"/>
    </row>
    <row r="809" spans="1:35" ht="12.75" customHeight="1" x14ac:dyDescent="0.2">
      <c r="A809" s="68"/>
      <c r="P809" s="68"/>
      <c r="Q809" s="68"/>
      <c r="R809" s="68"/>
      <c r="S809" s="68"/>
      <c r="T809" s="68"/>
      <c r="U809" s="68"/>
      <c r="V809" s="68"/>
      <c r="W809" s="68"/>
      <c r="X809" s="68"/>
      <c r="Y809" s="68"/>
      <c r="Z809" s="68"/>
      <c r="AA809" s="68"/>
      <c r="AB809" s="68"/>
      <c r="AC809" s="68"/>
      <c r="AD809" s="68"/>
      <c r="AE809" s="68"/>
      <c r="AF809" s="68"/>
      <c r="AG809" s="68"/>
      <c r="AH809" s="68"/>
      <c r="AI809" s="68"/>
    </row>
    <row r="810" spans="1:35" ht="12.75" customHeight="1" x14ac:dyDescent="0.2">
      <c r="A810" s="68"/>
      <c r="P810" s="68"/>
      <c r="Q810" s="68"/>
      <c r="R810" s="68"/>
      <c r="S810" s="68"/>
      <c r="T810" s="68"/>
      <c r="U810" s="68"/>
      <c r="V810" s="68"/>
      <c r="W810" s="68"/>
      <c r="X810" s="68"/>
      <c r="Y810" s="68"/>
      <c r="Z810" s="68"/>
      <c r="AA810" s="68"/>
      <c r="AB810" s="68"/>
      <c r="AC810" s="68"/>
      <c r="AD810" s="68"/>
      <c r="AE810" s="68"/>
      <c r="AF810" s="68"/>
      <c r="AG810" s="68"/>
      <c r="AH810" s="68"/>
      <c r="AI810" s="68"/>
    </row>
    <row r="811" spans="1:35" ht="12.75" customHeight="1" x14ac:dyDescent="0.2">
      <c r="A811" s="68"/>
      <c r="P811" s="68"/>
      <c r="Q811" s="68"/>
      <c r="R811" s="68"/>
      <c r="S811" s="68"/>
      <c r="T811" s="68"/>
      <c r="U811" s="68"/>
      <c r="V811" s="68"/>
      <c r="W811" s="68"/>
      <c r="X811" s="68"/>
      <c r="Y811" s="68"/>
      <c r="Z811" s="68"/>
      <c r="AA811" s="68"/>
      <c r="AB811" s="68"/>
      <c r="AC811" s="68"/>
      <c r="AD811" s="68"/>
      <c r="AE811" s="68"/>
      <c r="AF811" s="68"/>
      <c r="AG811" s="68"/>
      <c r="AH811" s="68"/>
      <c r="AI811" s="68"/>
    </row>
    <row r="812" spans="1:35" ht="12.75" customHeight="1" x14ac:dyDescent="0.2">
      <c r="A812" s="68"/>
      <c r="P812" s="68"/>
      <c r="Q812" s="68"/>
      <c r="R812" s="68"/>
      <c r="S812" s="68"/>
      <c r="T812" s="68"/>
      <c r="U812" s="68"/>
      <c r="V812" s="68"/>
      <c r="W812" s="68"/>
      <c r="X812" s="68"/>
      <c r="Y812" s="68"/>
      <c r="Z812" s="68"/>
      <c r="AA812" s="68"/>
      <c r="AB812" s="68"/>
      <c r="AC812" s="68"/>
      <c r="AD812" s="68"/>
      <c r="AE812" s="68"/>
      <c r="AF812" s="68"/>
      <c r="AG812" s="68"/>
      <c r="AH812" s="68"/>
      <c r="AI812" s="68"/>
    </row>
    <row r="813" spans="1:35" ht="12.75" customHeight="1" x14ac:dyDescent="0.2">
      <c r="A813" s="68"/>
      <c r="P813" s="68"/>
      <c r="Q813" s="68"/>
      <c r="R813" s="68"/>
      <c r="S813" s="68"/>
      <c r="T813" s="68"/>
      <c r="U813" s="68"/>
      <c r="V813" s="68"/>
      <c r="W813" s="68"/>
      <c r="X813" s="68"/>
      <c r="Y813" s="68"/>
      <c r="Z813" s="68"/>
      <c r="AA813" s="68"/>
      <c r="AB813" s="68"/>
      <c r="AC813" s="68"/>
      <c r="AD813" s="68"/>
      <c r="AE813" s="68"/>
      <c r="AF813" s="68"/>
      <c r="AG813" s="68"/>
      <c r="AH813" s="68"/>
      <c r="AI813" s="68"/>
    </row>
    <row r="814" spans="1:35" ht="12.75" customHeight="1" x14ac:dyDescent="0.2">
      <c r="A814" s="68"/>
      <c r="P814" s="68"/>
      <c r="Q814" s="68"/>
      <c r="R814" s="68"/>
      <c r="S814" s="68"/>
      <c r="T814" s="68"/>
      <c r="U814" s="68"/>
      <c r="V814" s="68"/>
      <c r="W814" s="68"/>
      <c r="X814" s="68"/>
      <c r="Y814" s="68"/>
      <c r="Z814" s="68"/>
      <c r="AA814" s="68"/>
      <c r="AB814" s="68"/>
      <c r="AC814" s="68"/>
      <c r="AD814" s="68"/>
      <c r="AE814" s="68"/>
      <c r="AF814" s="68"/>
      <c r="AG814" s="68"/>
      <c r="AH814" s="68"/>
      <c r="AI814" s="68"/>
    </row>
    <row r="815" spans="1:35" ht="12.75" customHeight="1" x14ac:dyDescent="0.2">
      <c r="A815" s="68"/>
      <c r="P815" s="68"/>
      <c r="Q815" s="68"/>
      <c r="R815" s="68"/>
      <c r="S815" s="68"/>
      <c r="T815" s="68"/>
      <c r="U815" s="68"/>
      <c r="V815" s="68"/>
      <c r="W815" s="68"/>
      <c r="X815" s="68"/>
      <c r="Y815" s="68"/>
      <c r="Z815" s="68"/>
      <c r="AA815" s="68"/>
      <c r="AB815" s="68"/>
      <c r="AC815" s="68"/>
      <c r="AD815" s="68"/>
      <c r="AE815" s="68"/>
      <c r="AF815" s="68"/>
      <c r="AG815" s="68"/>
      <c r="AH815" s="68"/>
      <c r="AI815" s="68"/>
    </row>
    <row r="816" spans="1:35" ht="12.75" customHeight="1" x14ac:dyDescent="0.2">
      <c r="A816" s="68"/>
      <c r="P816" s="68"/>
      <c r="Q816" s="68"/>
      <c r="R816" s="68"/>
      <c r="S816" s="68"/>
      <c r="T816" s="68"/>
      <c r="U816" s="68"/>
      <c r="V816" s="68"/>
      <c r="W816" s="68"/>
      <c r="X816" s="68"/>
      <c r="Y816" s="68"/>
      <c r="Z816" s="68"/>
      <c r="AA816" s="68"/>
      <c r="AB816" s="68"/>
      <c r="AC816" s="68"/>
      <c r="AD816" s="68"/>
      <c r="AE816" s="68"/>
      <c r="AF816" s="68"/>
      <c r="AG816" s="68"/>
      <c r="AH816" s="68"/>
      <c r="AI816" s="68"/>
    </row>
    <row r="817" spans="1:35" ht="12.75" customHeight="1" x14ac:dyDescent="0.2">
      <c r="A817" s="68"/>
      <c r="P817" s="68"/>
      <c r="Q817" s="68"/>
      <c r="R817" s="68"/>
      <c r="S817" s="68"/>
      <c r="T817" s="68"/>
      <c r="U817" s="68"/>
      <c r="V817" s="68"/>
      <c r="W817" s="68"/>
      <c r="X817" s="68"/>
      <c r="Y817" s="68"/>
      <c r="Z817" s="68"/>
      <c r="AA817" s="68"/>
      <c r="AB817" s="68"/>
      <c r="AC817" s="68"/>
      <c r="AD817" s="68"/>
      <c r="AE817" s="68"/>
      <c r="AF817" s="68"/>
      <c r="AG817" s="68"/>
      <c r="AH817" s="68"/>
      <c r="AI817" s="68"/>
    </row>
    <row r="818" spans="1:35" ht="12.75" customHeight="1" x14ac:dyDescent="0.2">
      <c r="A818" s="68"/>
      <c r="P818" s="68"/>
      <c r="Q818" s="68"/>
      <c r="R818" s="68"/>
      <c r="S818" s="68"/>
      <c r="T818" s="68"/>
      <c r="U818" s="68"/>
      <c r="V818" s="68"/>
      <c r="W818" s="68"/>
      <c r="X818" s="68"/>
      <c r="Y818" s="68"/>
      <c r="Z818" s="68"/>
      <c r="AA818" s="68"/>
      <c r="AB818" s="68"/>
      <c r="AC818" s="68"/>
      <c r="AD818" s="68"/>
      <c r="AE818" s="68"/>
      <c r="AF818" s="68"/>
      <c r="AG818" s="68"/>
      <c r="AH818" s="68"/>
      <c r="AI818" s="68"/>
    </row>
    <row r="819" spans="1:35" ht="12.75" customHeight="1" x14ac:dyDescent="0.2">
      <c r="A819" s="68"/>
      <c r="P819" s="68"/>
      <c r="Q819" s="68"/>
      <c r="R819" s="68"/>
      <c r="S819" s="68"/>
      <c r="T819" s="68"/>
      <c r="U819" s="68"/>
      <c r="V819" s="68"/>
      <c r="W819" s="68"/>
      <c r="X819" s="68"/>
      <c r="Y819" s="68"/>
      <c r="Z819" s="68"/>
      <c r="AA819" s="68"/>
      <c r="AB819" s="68"/>
      <c r="AC819" s="68"/>
      <c r="AD819" s="68"/>
      <c r="AE819" s="68"/>
      <c r="AF819" s="68"/>
      <c r="AG819" s="68"/>
      <c r="AH819" s="68"/>
      <c r="AI819" s="68"/>
    </row>
    <row r="820" spans="1:35" ht="12.75" customHeight="1" x14ac:dyDescent="0.2">
      <c r="A820" s="68"/>
      <c r="P820" s="68"/>
      <c r="Q820" s="68"/>
      <c r="R820" s="68"/>
      <c r="S820" s="68"/>
      <c r="T820" s="68"/>
      <c r="U820" s="68"/>
      <c r="V820" s="68"/>
      <c r="W820" s="68"/>
      <c r="X820" s="68"/>
      <c r="Y820" s="68"/>
      <c r="Z820" s="68"/>
      <c r="AA820" s="68"/>
      <c r="AB820" s="68"/>
      <c r="AC820" s="68"/>
      <c r="AD820" s="68"/>
      <c r="AE820" s="68"/>
      <c r="AF820" s="68"/>
      <c r="AG820" s="68"/>
      <c r="AH820" s="68"/>
      <c r="AI820" s="68"/>
    </row>
    <row r="821" spans="1:35" ht="12.75" customHeight="1" x14ac:dyDescent="0.2">
      <c r="A821" s="68"/>
      <c r="P821" s="68"/>
      <c r="Q821" s="68"/>
      <c r="R821" s="68"/>
      <c r="S821" s="68"/>
      <c r="T821" s="68"/>
      <c r="U821" s="68"/>
      <c r="V821" s="68"/>
      <c r="W821" s="68"/>
      <c r="X821" s="68"/>
      <c r="Y821" s="68"/>
      <c r="Z821" s="68"/>
      <c r="AA821" s="68"/>
      <c r="AB821" s="68"/>
      <c r="AC821" s="68"/>
      <c r="AD821" s="68"/>
      <c r="AE821" s="68"/>
      <c r="AF821" s="68"/>
      <c r="AG821" s="68"/>
      <c r="AH821" s="68"/>
      <c r="AI821" s="68"/>
    </row>
    <row r="822" spans="1:35" ht="12.75" customHeight="1" x14ac:dyDescent="0.2">
      <c r="A822" s="68"/>
      <c r="P822" s="68"/>
      <c r="Q822" s="68"/>
      <c r="R822" s="68"/>
      <c r="S822" s="68"/>
      <c r="T822" s="68"/>
      <c r="U822" s="68"/>
      <c r="V822" s="68"/>
      <c r="W822" s="68"/>
      <c r="X822" s="68"/>
      <c r="Y822" s="68"/>
      <c r="Z822" s="68"/>
      <c r="AA822" s="68"/>
      <c r="AB822" s="68"/>
      <c r="AC822" s="68"/>
      <c r="AD822" s="68"/>
      <c r="AE822" s="68"/>
      <c r="AF822" s="68"/>
      <c r="AG822" s="68"/>
      <c r="AH822" s="68"/>
      <c r="AI822" s="68"/>
    </row>
    <row r="823" spans="1:35" ht="12.75" customHeight="1" x14ac:dyDescent="0.2">
      <c r="A823" s="68"/>
      <c r="P823" s="68"/>
      <c r="Q823" s="68"/>
      <c r="R823" s="68"/>
      <c r="S823" s="68"/>
      <c r="T823" s="68"/>
      <c r="U823" s="68"/>
      <c r="V823" s="68"/>
      <c r="W823" s="68"/>
      <c r="X823" s="68"/>
      <c r="Y823" s="68"/>
      <c r="Z823" s="68"/>
      <c r="AA823" s="68"/>
      <c r="AB823" s="68"/>
      <c r="AC823" s="68"/>
      <c r="AD823" s="68"/>
      <c r="AE823" s="68"/>
      <c r="AF823" s="68"/>
      <c r="AG823" s="68"/>
      <c r="AH823" s="68"/>
      <c r="AI823" s="68"/>
    </row>
    <row r="824" spans="1:35" ht="12.75" customHeight="1" x14ac:dyDescent="0.2">
      <c r="A824" s="68"/>
      <c r="P824" s="68"/>
      <c r="Q824" s="68"/>
      <c r="R824" s="68"/>
      <c r="S824" s="68"/>
      <c r="T824" s="68"/>
      <c r="U824" s="68"/>
      <c r="V824" s="68"/>
      <c r="W824" s="68"/>
      <c r="X824" s="68"/>
      <c r="Y824" s="68"/>
      <c r="Z824" s="68"/>
      <c r="AA824" s="68"/>
      <c r="AB824" s="68"/>
      <c r="AC824" s="68"/>
      <c r="AD824" s="68"/>
      <c r="AE824" s="68"/>
      <c r="AF824" s="68"/>
      <c r="AG824" s="68"/>
      <c r="AH824" s="68"/>
      <c r="AI824" s="68"/>
    </row>
    <row r="825" spans="1:35" ht="12.75" customHeight="1" x14ac:dyDescent="0.2">
      <c r="A825" s="68"/>
      <c r="P825" s="68"/>
      <c r="Q825" s="68"/>
      <c r="R825" s="68"/>
      <c r="S825" s="68"/>
      <c r="T825" s="68"/>
      <c r="U825" s="68"/>
      <c r="V825" s="68"/>
      <c r="W825" s="68"/>
      <c r="X825" s="68"/>
      <c r="Y825" s="68"/>
      <c r="Z825" s="68"/>
      <c r="AA825" s="68"/>
      <c r="AB825" s="68"/>
      <c r="AC825" s="68"/>
      <c r="AD825" s="68"/>
      <c r="AE825" s="68"/>
      <c r="AF825" s="68"/>
      <c r="AG825" s="68"/>
      <c r="AH825" s="68"/>
      <c r="AI825" s="68"/>
    </row>
    <row r="826" spans="1:35" ht="12.75" customHeight="1" x14ac:dyDescent="0.2">
      <c r="A826" s="68"/>
      <c r="P826" s="68"/>
      <c r="Q826" s="68"/>
      <c r="R826" s="68"/>
      <c r="S826" s="68"/>
      <c r="T826" s="68"/>
      <c r="U826" s="68"/>
      <c r="V826" s="68"/>
      <c r="W826" s="68"/>
      <c r="X826" s="68"/>
      <c r="Y826" s="68"/>
      <c r="Z826" s="68"/>
      <c r="AA826" s="68"/>
      <c r="AB826" s="68"/>
      <c r="AC826" s="68"/>
      <c r="AD826" s="68"/>
      <c r="AE826" s="68"/>
      <c r="AF826" s="68"/>
      <c r="AG826" s="68"/>
      <c r="AH826" s="68"/>
      <c r="AI826" s="68"/>
    </row>
    <row r="827" spans="1:35" ht="12.75" customHeight="1" x14ac:dyDescent="0.2">
      <c r="A827" s="68"/>
      <c r="P827" s="68"/>
      <c r="Q827" s="68"/>
      <c r="R827" s="68"/>
      <c r="S827" s="68"/>
      <c r="T827" s="68"/>
      <c r="U827" s="68"/>
      <c r="V827" s="68"/>
      <c r="W827" s="68"/>
      <c r="X827" s="68"/>
      <c r="Y827" s="68"/>
      <c r="Z827" s="68"/>
      <c r="AA827" s="68"/>
      <c r="AB827" s="68"/>
      <c r="AC827" s="68"/>
      <c r="AD827" s="68"/>
      <c r="AE827" s="68"/>
      <c r="AF827" s="68"/>
      <c r="AG827" s="68"/>
      <c r="AH827" s="68"/>
      <c r="AI827" s="68"/>
    </row>
    <row r="828" spans="1:35" ht="12.75" customHeight="1" x14ac:dyDescent="0.2">
      <c r="A828" s="68"/>
      <c r="P828" s="68"/>
      <c r="Q828" s="68"/>
      <c r="R828" s="68"/>
      <c r="S828" s="68"/>
      <c r="T828" s="68"/>
      <c r="U828" s="68"/>
      <c r="V828" s="68"/>
      <c r="W828" s="68"/>
      <c r="X828" s="68"/>
      <c r="Y828" s="68"/>
      <c r="Z828" s="68"/>
      <c r="AA828" s="68"/>
      <c r="AB828" s="68"/>
      <c r="AC828" s="68"/>
      <c r="AD828" s="68"/>
      <c r="AE828" s="68"/>
      <c r="AF828" s="68"/>
      <c r="AG828" s="68"/>
      <c r="AH828" s="68"/>
      <c r="AI828" s="68"/>
    </row>
    <row r="829" spans="1:35" ht="12.75" customHeight="1" x14ac:dyDescent="0.2">
      <c r="A829" s="68"/>
      <c r="P829" s="68"/>
      <c r="Q829" s="68"/>
      <c r="R829" s="68"/>
      <c r="S829" s="68"/>
      <c r="T829" s="68"/>
      <c r="U829" s="68"/>
      <c r="V829" s="68"/>
      <c r="W829" s="68"/>
      <c r="X829" s="68"/>
      <c r="Y829" s="68"/>
      <c r="Z829" s="68"/>
      <c r="AA829" s="68"/>
      <c r="AB829" s="68"/>
      <c r="AC829" s="68"/>
      <c r="AD829" s="68"/>
      <c r="AE829" s="68"/>
      <c r="AF829" s="68"/>
      <c r="AG829" s="68"/>
      <c r="AH829" s="68"/>
      <c r="AI829" s="68"/>
    </row>
    <row r="830" spans="1:35" ht="12.75" customHeight="1" x14ac:dyDescent="0.2">
      <c r="A830" s="68"/>
      <c r="P830" s="68"/>
      <c r="Q830" s="68"/>
      <c r="R830" s="68"/>
      <c r="S830" s="68"/>
      <c r="T830" s="68"/>
      <c r="U830" s="68"/>
      <c r="V830" s="68"/>
      <c r="W830" s="68"/>
      <c r="X830" s="68"/>
      <c r="Y830" s="68"/>
      <c r="Z830" s="68"/>
      <c r="AA830" s="68"/>
      <c r="AB830" s="68"/>
      <c r="AC830" s="68"/>
      <c r="AD830" s="68"/>
      <c r="AE830" s="68"/>
      <c r="AF830" s="68"/>
      <c r="AG830" s="68"/>
      <c r="AH830" s="68"/>
      <c r="AI830" s="68"/>
    </row>
    <row r="831" spans="1:35" ht="12.75" customHeight="1" x14ac:dyDescent="0.2">
      <c r="A831" s="68"/>
      <c r="P831" s="68"/>
      <c r="Q831" s="68"/>
      <c r="R831" s="68"/>
      <c r="S831" s="68"/>
      <c r="T831" s="68"/>
      <c r="U831" s="68"/>
      <c r="V831" s="68"/>
      <c r="W831" s="68"/>
      <c r="X831" s="68"/>
      <c r="Y831" s="68"/>
      <c r="Z831" s="68"/>
      <c r="AA831" s="68"/>
      <c r="AB831" s="68"/>
      <c r="AC831" s="68"/>
      <c r="AD831" s="68"/>
      <c r="AE831" s="68"/>
      <c r="AF831" s="68"/>
      <c r="AG831" s="68"/>
      <c r="AH831" s="68"/>
      <c r="AI831" s="68"/>
    </row>
    <row r="832" spans="1:35" ht="12.75" customHeight="1" x14ac:dyDescent="0.2">
      <c r="A832" s="68"/>
      <c r="P832" s="68"/>
      <c r="Q832" s="68"/>
      <c r="R832" s="68"/>
      <c r="S832" s="68"/>
      <c r="T832" s="68"/>
      <c r="U832" s="68"/>
      <c r="V832" s="68"/>
      <c r="W832" s="68"/>
      <c r="X832" s="68"/>
      <c r="Y832" s="68"/>
      <c r="Z832" s="68"/>
      <c r="AA832" s="68"/>
      <c r="AB832" s="68"/>
      <c r="AC832" s="68"/>
      <c r="AD832" s="68"/>
      <c r="AE832" s="68"/>
      <c r="AF832" s="68"/>
      <c r="AG832" s="68"/>
      <c r="AH832" s="68"/>
      <c r="AI832" s="68"/>
    </row>
    <row r="833" spans="1:35" ht="12.75" customHeight="1" x14ac:dyDescent="0.2">
      <c r="A833" s="68"/>
      <c r="P833" s="68"/>
      <c r="Q833" s="68"/>
      <c r="R833" s="68"/>
      <c r="S833" s="68"/>
      <c r="T833" s="68"/>
      <c r="U833" s="68"/>
      <c r="V833" s="68"/>
      <c r="W833" s="68"/>
      <c r="X833" s="68"/>
      <c r="Y833" s="68"/>
      <c r="Z833" s="68"/>
      <c r="AA833" s="68"/>
      <c r="AB833" s="68"/>
      <c r="AC833" s="68"/>
      <c r="AD833" s="68"/>
      <c r="AE833" s="68"/>
      <c r="AF833" s="68"/>
      <c r="AG833" s="68"/>
      <c r="AH833" s="68"/>
      <c r="AI833" s="68"/>
    </row>
    <row r="834" spans="1:35" ht="12.75" customHeight="1" x14ac:dyDescent="0.2">
      <c r="A834" s="68"/>
      <c r="P834" s="68"/>
      <c r="Q834" s="68"/>
      <c r="R834" s="68"/>
      <c r="S834" s="68"/>
      <c r="T834" s="68"/>
      <c r="U834" s="68"/>
      <c r="V834" s="68"/>
      <c r="W834" s="68"/>
      <c r="X834" s="68"/>
      <c r="Y834" s="68"/>
      <c r="Z834" s="68"/>
      <c r="AA834" s="68"/>
      <c r="AB834" s="68"/>
      <c r="AC834" s="68"/>
      <c r="AD834" s="68"/>
      <c r="AE834" s="68"/>
      <c r="AF834" s="68"/>
      <c r="AG834" s="68"/>
      <c r="AH834" s="68"/>
      <c r="AI834" s="68"/>
    </row>
    <row r="835" spans="1:35" ht="12.75" customHeight="1" x14ac:dyDescent="0.2">
      <c r="A835" s="68"/>
      <c r="P835" s="68"/>
      <c r="Q835" s="68"/>
      <c r="R835" s="68"/>
      <c r="S835" s="68"/>
      <c r="T835" s="68"/>
      <c r="U835" s="68"/>
      <c r="V835" s="68"/>
      <c r="W835" s="68"/>
      <c r="X835" s="68"/>
      <c r="Y835" s="68"/>
      <c r="Z835" s="68"/>
      <c r="AA835" s="68"/>
      <c r="AB835" s="68"/>
      <c r="AC835" s="68"/>
      <c r="AD835" s="68"/>
      <c r="AE835" s="68"/>
      <c r="AF835" s="68"/>
      <c r="AG835" s="68"/>
      <c r="AH835" s="68"/>
      <c r="AI835" s="68"/>
    </row>
    <row r="836" spans="1:35" ht="12.75" customHeight="1" x14ac:dyDescent="0.2">
      <c r="A836" s="68"/>
      <c r="P836" s="68"/>
      <c r="Q836" s="68"/>
      <c r="R836" s="68"/>
      <c r="S836" s="68"/>
      <c r="T836" s="68"/>
      <c r="U836" s="68"/>
      <c r="V836" s="68"/>
      <c r="W836" s="68"/>
      <c r="X836" s="68"/>
      <c r="Y836" s="68"/>
      <c r="Z836" s="68"/>
      <c r="AA836" s="68"/>
      <c r="AB836" s="68"/>
      <c r="AC836" s="68"/>
      <c r="AD836" s="68"/>
      <c r="AE836" s="68"/>
      <c r="AF836" s="68"/>
      <c r="AG836" s="68"/>
      <c r="AH836" s="68"/>
      <c r="AI836" s="68"/>
    </row>
    <row r="837" spans="1:35" ht="12.75" customHeight="1" x14ac:dyDescent="0.2">
      <c r="A837" s="68"/>
      <c r="P837" s="68"/>
      <c r="Q837" s="68"/>
      <c r="R837" s="68"/>
      <c r="S837" s="68"/>
      <c r="T837" s="68"/>
      <c r="U837" s="68"/>
      <c r="V837" s="68"/>
      <c r="W837" s="68"/>
      <c r="X837" s="68"/>
      <c r="Y837" s="68"/>
      <c r="Z837" s="68"/>
      <c r="AA837" s="68"/>
      <c r="AB837" s="68"/>
      <c r="AC837" s="68"/>
      <c r="AD837" s="68"/>
      <c r="AE837" s="68"/>
      <c r="AF837" s="68"/>
      <c r="AG837" s="68"/>
      <c r="AH837" s="68"/>
      <c r="AI837" s="68"/>
    </row>
    <row r="838" spans="1:35" ht="12.75" customHeight="1" x14ac:dyDescent="0.2">
      <c r="A838" s="68"/>
      <c r="P838" s="68"/>
      <c r="Q838" s="68"/>
      <c r="R838" s="68"/>
      <c r="S838" s="68"/>
      <c r="T838" s="68"/>
      <c r="U838" s="68"/>
      <c r="V838" s="68"/>
      <c r="W838" s="68"/>
      <c r="X838" s="68"/>
      <c r="Y838" s="68"/>
      <c r="Z838" s="68"/>
      <c r="AA838" s="68"/>
      <c r="AB838" s="68"/>
      <c r="AC838" s="68"/>
      <c r="AD838" s="68"/>
      <c r="AE838" s="68"/>
      <c r="AF838" s="68"/>
      <c r="AG838" s="68"/>
      <c r="AH838" s="68"/>
      <c r="AI838" s="68"/>
    </row>
    <row r="839" spans="1:35" ht="12.75" customHeight="1" x14ac:dyDescent="0.2">
      <c r="A839" s="68"/>
      <c r="P839" s="68"/>
      <c r="Q839" s="68"/>
      <c r="R839" s="68"/>
      <c r="S839" s="68"/>
      <c r="T839" s="68"/>
      <c r="U839" s="68"/>
      <c r="V839" s="68"/>
      <c r="W839" s="68"/>
      <c r="X839" s="68"/>
      <c r="Y839" s="68"/>
      <c r="Z839" s="68"/>
      <c r="AA839" s="68"/>
      <c r="AB839" s="68"/>
      <c r="AC839" s="68"/>
      <c r="AD839" s="68"/>
      <c r="AE839" s="68"/>
      <c r="AF839" s="68"/>
      <c r="AG839" s="68"/>
      <c r="AH839" s="68"/>
      <c r="AI839" s="68"/>
    </row>
    <row r="840" spans="1:35" ht="12.75" customHeight="1" x14ac:dyDescent="0.2">
      <c r="A840" s="68"/>
      <c r="P840" s="68"/>
      <c r="Q840" s="68"/>
      <c r="R840" s="68"/>
      <c r="S840" s="68"/>
      <c r="T840" s="68"/>
      <c r="U840" s="68"/>
      <c r="V840" s="68"/>
      <c r="W840" s="68"/>
      <c r="X840" s="68"/>
      <c r="Y840" s="68"/>
      <c r="Z840" s="68"/>
      <c r="AA840" s="68"/>
      <c r="AB840" s="68"/>
      <c r="AC840" s="68"/>
      <c r="AD840" s="68"/>
      <c r="AE840" s="68"/>
      <c r="AF840" s="68"/>
      <c r="AG840" s="68"/>
      <c r="AH840" s="68"/>
      <c r="AI840" s="68"/>
    </row>
    <row r="841" spans="1:35" ht="12.75" customHeight="1" x14ac:dyDescent="0.2">
      <c r="A841" s="68"/>
      <c r="P841" s="68"/>
      <c r="Q841" s="68"/>
      <c r="R841" s="68"/>
      <c r="S841" s="68"/>
      <c r="T841" s="68"/>
      <c r="U841" s="68"/>
      <c r="V841" s="68"/>
      <c r="W841" s="68"/>
      <c r="X841" s="68"/>
      <c r="Y841" s="68"/>
      <c r="Z841" s="68"/>
      <c r="AA841" s="68"/>
      <c r="AB841" s="68"/>
      <c r="AC841" s="68"/>
      <c r="AD841" s="68"/>
      <c r="AE841" s="68"/>
      <c r="AF841" s="68"/>
      <c r="AG841" s="68"/>
      <c r="AH841" s="68"/>
      <c r="AI841" s="68"/>
    </row>
    <row r="842" spans="1:35" ht="12.75" customHeight="1" x14ac:dyDescent="0.2">
      <c r="A842" s="68"/>
      <c r="P842" s="68"/>
      <c r="Q842" s="68"/>
      <c r="R842" s="68"/>
      <c r="S842" s="68"/>
      <c r="T842" s="68"/>
      <c r="U842" s="68"/>
      <c r="V842" s="68"/>
      <c r="W842" s="68"/>
      <c r="X842" s="68"/>
      <c r="Y842" s="68"/>
      <c r="Z842" s="68"/>
      <c r="AA842" s="68"/>
      <c r="AB842" s="68"/>
      <c r="AC842" s="68"/>
      <c r="AD842" s="68"/>
      <c r="AE842" s="68"/>
      <c r="AF842" s="68"/>
      <c r="AG842" s="68"/>
      <c r="AH842" s="68"/>
      <c r="AI842" s="68"/>
    </row>
    <row r="843" spans="1:35" ht="12.75" customHeight="1" x14ac:dyDescent="0.2">
      <c r="A843" s="68"/>
      <c r="P843" s="68"/>
      <c r="Q843" s="68"/>
      <c r="R843" s="68"/>
      <c r="S843" s="68"/>
      <c r="T843" s="68"/>
      <c r="U843" s="68"/>
      <c r="V843" s="68"/>
      <c r="W843" s="68"/>
      <c r="X843" s="68"/>
      <c r="Y843" s="68"/>
      <c r="Z843" s="68"/>
      <c r="AA843" s="68"/>
      <c r="AB843" s="68"/>
      <c r="AC843" s="68"/>
      <c r="AD843" s="68"/>
      <c r="AE843" s="68"/>
      <c r="AF843" s="68"/>
      <c r="AG843" s="68"/>
      <c r="AH843" s="68"/>
      <c r="AI843" s="68"/>
    </row>
    <row r="844" spans="1:35" ht="12.75" customHeight="1" x14ac:dyDescent="0.2">
      <c r="A844" s="68"/>
      <c r="P844" s="68"/>
      <c r="Q844" s="68"/>
      <c r="R844" s="68"/>
      <c r="S844" s="68"/>
      <c r="T844" s="68"/>
      <c r="U844" s="68"/>
      <c r="V844" s="68"/>
      <c r="W844" s="68"/>
      <c r="X844" s="68"/>
      <c r="Y844" s="68"/>
      <c r="Z844" s="68"/>
      <c r="AA844" s="68"/>
      <c r="AB844" s="68"/>
      <c r="AC844" s="68"/>
      <c r="AD844" s="68"/>
      <c r="AE844" s="68"/>
      <c r="AF844" s="68"/>
      <c r="AG844" s="68"/>
      <c r="AH844" s="68"/>
      <c r="AI844" s="68"/>
    </row>
    <row r="845" spans="1:35" ht="12.75" customHeight="1" x14ac:dyDescent="0.2">
      <c r="A845" s="68"/>
      <c r="P845" s="68"/>
      <c r="Q845" s="68"/>
      <c r="R845" s="68"/>
      <c r="S845" s="68"/>
      <c r="T845" s="68"/>
      <c r="U845" s="68"/>
      <c r="V845" s="68"/>
      <c r="W845" s="68"/>
      <c r="X845" s="68"/>
      <c r="Y845" s="68"/>
      <c r="Z845" s="68"/>
      <c r="AA845" s="68"/>
      <c r="AB845" s="68"/>
      <c r="AC845" s="68"/>
      <c r="AD845" s="68"/>
      <c r="AE845" s="68"/>
      <c r="AF845" s="68"/>
      <c r="AG845" s="68"/>
      <c r="AH845" s="68"/>
      <c r="AI845" s="68"/>
    </row>
    <row r="846" spans="1:35" ht="12.75" customHeight="1" x14ac:dyDescent="0.2">
      <c r="A846" s="68"/>
      <c r="P846" s="68"/>
      <c r="Q846" s="68"/>
      <c r="R846" s="68"/>
      <c r="S846" s="68"/>
      <c r="T846" s="68"/>
      <c r="U846" s="68"/>
      <c r="V846" s="68"/>
      <c r="W846" s="68"/>
      <c r="X846" s="68"/>
      <c r="Y846" s="68"/>
      <c r="Z846" s="68"/>
      <c r="AA846" s="68"/>
      <c r="AB846" s="68"/>
      <c r="AC846" s="68"/>
      <c r="AD846" s="68"/>
      <c r="AE846" s="68"/>
      <c r="AF846" s="68"/>
      <c r="AG846" s="68"/>
      <c r="AH846" s="68"/>
      <c r="AI846" s="68"/>
    </row>
    <row r="847" spans="1:35" ht="12.75" customHeight="1" x14ac:dyDescent="0.2">
      <c r="A847" s="68"/>
      <c r="P847" s="68"/>
      <c r="Q847" s="68"/>
      <c r="R847" s="68"/>
      <c r="S847" s="68"/>
      <c r="T847" s="68"/>
      <c r="U847" s="68"/>
      <c r="V847" s="68"/>
      <c r="W847" s="68"/>
      <c r="X847" s="68"/>
      <c r="Y847" s="68"/>
      <c r="Z847" s="68"/>
      <c r="AA847" s="68"/>
      <c r="AB847" s="68"/>
      <c r="AC847" s="68"/>
      <c r="AD847" s="68"/>
      <c r="AE847" s="68"/>
      <c r="AF847" s="68"/>
      <c r="AG847" s="68"/>
      <c r="AH847" s="68"/>
      <c r="AI847" s="68"/>
    </row>
    <row r="848" spans="1:35" ht="12.75" customHeight="1" x14ac:dyDescent="0.2">
      <c r="A848" s="68"/>
      <c r="P848" s="68"/>
      <c r="Q848" s="68"/>
      <c r="R848" s="68"/>
      <c r="S848" s="68"/>
      <c r="T848" s="68"/>
      <c r="U848" s="68"/>
      <c r="V848" s="68"/>
      <c r="W848" s="68"/>
      <c r="X848" s="68"/>
      <c r="Y848" s="68"/>
      <c r="Z848" s="68"/>
      <c r="AA848" s="68"/>
      <c r="AB848" s="68"/>
      <c r="AC848" s="68"/>
      <c r="AD848" s="68"/>
      <c r="AE848" s="68"/>
      <c r="AF848" s="68"/>
      <c r="AG848" s="68"/>
      <c r="AH848" s="68"/>
      <c r="AI848" s="68"/>
    </row>
    <row r="849" spans="1:35" ht="12.75" customHeight="1" x14ac:dyDescent="0.2">
      <c r="A849" s="68"/>
      <c r="P849" s="68"/>
      <c r="Q849" s="68"/>
      <c r="R849" s="68"/>
      <c r="S849" s="68"/>
      <c r="T849" s="68"/>
      <c r="U849" s="68"/>
      <c r="V849" s="68"/>
      <c r="W849" s="68"/>
      <c r="X849" s="68"/>
      <c r="Y849" s="68"/>
      <c r="Z849" s="68"/>
      <c r="AA849" s="68"/>
      <c r="AB849" s="68"/>
      <c r="AC849" s="68"/>
      <c r="AD849" s="68"/>
      <c r="AE849" s="68"/>
      <c r="AF849" s="68"/>
      <c r="AG849" s="68"/>
      <c r="AH849" s="68"/>
      <c r="AI849" s="68"/>
    </row>
    <row r="850" spans="1:35" ht="12.75" customHeight="1" x14ac:dyDescent="0.2">
      <c r="A850" s="68"/>
      <c r="P850" s="68"/>
      <c r="Q850" s="68"/>
      <c r="R850" s="68"/>
      <c r="S850" s="68"/>
      <c r="T850" s="68"/>
      <c r="U850" s="68"/>
      <c r="V850" s="68"/>
      <c r="W850" s="68"/>
      <c r="X850" s="68"/>
      <c r="Y850" s="68"/>
      <c r="Z850" s="68"/>
      <c r="AA850" s="68"/>
      <c r="AB850" s="68"/>
      <c r="AC850" s="68"/>
      <c r="AD850" s="68"/>
      <c r="AE850" s="68"/>
      <c r="AF850" s="68"/>
      <c r="AG850" s="68"/>
      <c r="AH850" s="68"/>
      <c r="AI850" s="68"/>
    </row>
    <row r="851" spans="1:35" ht="12.75" customHeight="1" x14ac:dyDescent="0.2">
      <c r="A851" s="68"/>
      <c r="P851" s="68"/>
      <c r="Q851" s="68"/>
      <c r="R851" s="68"/>
      <c r="S851" s="68"/>
      <c r="T851" s="68"/>
      <c r="U851" s="68"/>
      <c r="V851" s="68"/>
      <c r="W851" s="68"/>
      <c r="X851" s="68"/>
      <c r="Y851" s="68"/>
      <c r="Z851" s="68"/>
      <c r="AA851" s="68"/>
      <c r="AB851" s="68"/>
      <c r="AC851" s="68"/>
      <c r="AD851" s="68"/>
      <c r="AE851" s="68"/>
      <c r="AF851" s="68"/>
      <c r="AG851" s="68"/>
      <c r="AH851" s="68"/>
      <c r="AI851" s="68"/>
    </row>
    <row r="852" spans="1:35" ht="12.75" customHeight="1" x14ac:dyDescent="0.2">
      <c r="A852" s="68"/>
      <c r="P852" s="68"/>
      <c r="Q852" s="68"/>
      <c r="R852" s="68"/>
      <c r="S852" s="68"/>
      <c r="T852" s="68"/>
      <c r="U852" s="68"/>
      <c r="V852" s="68"/>
      <c r="W852" s="68"/>
      <c r="X852" s="68"/>
      <c r="Y852" s="68"/>
      <c r="Z852" s="68"/>
      <c r="AA852" s="68"/>
      <c r="AB852" s="68"/>
      <c r="AC852" s="68"/>
      <c r="AD852" s="68"/>
      <c r="AE852" s="68"/>
      <c r="AF852" s="68"/>
      <c r="AG852" s="68"/>
      <c r="AH852" s="68"/>
      <c r="AI852" s="68"/>
    </row>
    <row r="853" spans="1:35" ht="12.75" customHeight="1" x14ac:dyDescent="0.2">
      <c r="A853" s="68"/>
      <c r="P853" s="68"/>
      <c r="Q853" s="68"/>
      <c r="R853" s="68"/>
      <c r="S853" s="68"/>
      <c r="T853" s="68"/>
      <c r="U853" s="68"/>
      <c r="V853" s="68"/>
      <c r="W853" s="68"/>
      <c r="X853" s="68"/>
      <c r="Y853" s="68"/>
      <c r="Z853" s="68"/>
      <c r="AA853" s="68"/>
      <c r="AB853" s="68"/>
      <c r="AC853" s="68"/>
      <c r="AD853" s="68"/>
      <c r="AE853" s="68"/>
      <c r="AF853" s="68"/>
      <c r="AG853" s="68"/>
      <c r="AH853" s="68"/>
      <c r="AI853" s="68"/>
    </row>
    <row r="854" spans="1:35" ht="12.75" customHeight="1" x14ac:dyDescent="0.2">
      <c r="A854" s="68"/>
      <c r="P854" s="68"/>
      <c r="Q854" s="68"/>
      <c r="R854" s="68"/>
      <c r="S854" s="68"/>
      <c r="T854" s="68"/>
      <c r="U854" s="68"/>
      <c r="V854" s="68"/>
      <c r="W854" s="68"/>
      <c r="X854" s="68"/>
      <c r="Y854" s="68"/>
      <c r="Z854" s="68"/>
      <c r="AA854" s="68"/>
      <c r="AB854" s="68"/>
      <c r="AC854" s="68"/>
      <c r="AD854" s="68"/>
      <c r="AE854" s="68"/>
      <c r="AF854" s="68"/>
      <c r="AG854" s="68"/>
      <c r="AH854" s="68"/>
      <c r="AI854" s="68"/>
    </row>
    <row r="855" spans="1:35" ht="12.75" customHeight="1" x14ac:dyDescent="0.2">
      <c r="A855" s="68"/>
      <c r="P855" s="68"/>
      <c r="Q855" s="68"/>
      <c r="R855" s="68"/>
      <c r="S855" s="68"/>
      <c r="T855" s="68"/>
      <c r="U855" s="68"/>
      <c r="V855" s="68"/>
      <c r="W855" s="68"/>
      <c r="X855" s="68"/>
      <c r="Y855" s="68"/>
      <c r="Z855" s="68"/>
      <c r="AA855" s="68"/>
      <c r="AB855" s="68"/>
      <c r="AC855" s="68"/>
      <c r="AD855" s="68"/>
      <c r="AE855" s="68"/>
      <c r="AF855" s="68"/>
      <c r="AG855" s="68"/>
      <c r="AH855" s="68"/>
      <c r="AI855" s="68"/>
    </row>
    <row r="856" spans="1:35" ht="12.75" customHeight="1" x14ac:dyDescent="0.2">
      <c r="A856" s="68"/>
      <c r="P856" s="68"/>
      <c r="Q856" s="68"/>
      <c r="R856" s="68"/>
      <c r="S856" s="68"/>
      <c r="T856" s="68"/>
      <c r="U856" s="68"/>
      <c r="V856" s="68"/>
      <c r="W856" s="68"/>
      <c r="X856" s="68"/>
      <c r="Y856" s="68"/>
      <c r="Z856" s="68"/>
      <c r="AA856" s="68"/>
      <c r="AB856" s="68"/>
      <c r="AC856" s="68"/>
      <c r="AD856" s="68"/>
      <c r="AE856" s="68"/>
      <c r="AF856" s="68"/>
      <c r="AG856" s="68"/>
      <c r="AH856" s="68"/>
      <c r="AI856" s="68"/>
    </row>
    <row r="857" spans="1:35" ht="12.75" customHeight="1" x14ac:dyDescent="0.2">
      <c r="A857" s="68"/>
      <c r="P857" s="68"/>
      <c r="Q857" s="68"/>
      <c r="R857" s="68"/>
      <c r="S857" s="68"/>
      <c r="T857" s="68"/>
      <c r="U857" s="68"/>
      <c r="V857" s="68"/>
      <c r="W857" s="68"/>
      <c r="X857" s="68"/>
      <c r="Y857" s="68"/>
      <c r="Z857" s="68"/>
      <c r="AA857" s="68"/>
      <c r="AB857" s="68"/>
      <c r="AC857" s="68"/>
      <c r="AD857" s="68"/>
      <c r="AE857" s="68"/>
      <c r="AF857" s="68"/>
      <c r="AG857" s="68"/>
      <c r="AH857" s="68"/>
      <c r="AI857" s="68"/>
    </row>
    <row r="858" spans="1:35" ht="12.75" customHeight="1" x14ac:dyDescent="0.2">
      <c r="A858" s="68"/>
      <c r="P858" s="68"/>
      <c r="Q858" s="68"/>
      <c r="R858" s="68"/>
      <c r="S858" s="68"/>
      <c r="T858" s="68"/>
      <c r="U858" s="68"/>
      <c r="V858" s="68"/>
      <c r="W858" s="68"/>
      <c r="X858" s="68"/>
      <c r="Y858" s="68"/>
      <c r="Z858" s="68"/>
      <c r="AA858" s="68"/>
      <c r="AB858" s="68"/>
      <c r="AC858" s="68"/>
      <c r="AD858" s="68"/>
      <c r="AE858" s="68"/>
      <c r="AF858" s="68"/>
      <c r="AG858" s="68"/>
      <c r="AH858" s="68"/>
      <c r="AI858" s="68"/>
    </row>
    <row r="859" spans="1:35" ht="12.75" customHeight="1" x14ac:dyDescent="0.2">
      <c r="A859" s="68"/>
      <c r="P859" s="68"/>
      <c r="Q859" s="68"/>
      <c r="R859" s="68"/>
      <c r="S859" s="68"/>
      <c r="T859" s="68"/>
      <c r="U859" s="68"/>
      <c r="V859" s="68"/>
      <c r="W859" s="68"/>
      <c r="X859" s="68"/>
      <c r="Y859" s="68"/>
      <c r="Z859" s="68"/>
      <c r="AA859" s="68"/>
      <c r="AB859" s="68"/>
      <c r="AC859" s="68"/>
      <c r="AD859" s="68"/>
      <c r="AE859" s="68"/>
      <c r="AF859" s="68"/>
      <c r="AG859" s="68"/>
      <c r="AH859" s="68"/>
      <c r="AI859" s="68"/>
    </row>
    <row r="860" spans="1:35" ht="12.75" customHeight="1" x14ac:dyDescent="0.2">
      <c r="A860" s="68"/>
      <c r="P860" s="68"/>
      <c r="Q860" s="68"/>
      <c r="R860" s="68"/>
      <c r="S860" s="68"/>
      <c r="T860" s="68"/>
      <c r="U860" s="68"/>
      <c r="V860" s="68"/>
      <c r="W860" s="68"/>
      <c r="X860" s="68"/>
      <c r="Y860" s="68"/>
      <c r="Z860" s="68"/>
      <c r="AA860" s="68"/>
      <c r="AB860" s="68"/>
      <c r="AC860" s="68"/>
      <c r="AD860" s="68"/>
      <c r="AE860" s="68"/>
      <c r="AF860" s="68"/>
      <c r="AG860" s="68"/>
      <c r="AH860" s="68"/>
      <c r="AI860" s="68"/>
    </row>
    <row r="861" spans="1:35" ht="12.75" customHeight="1" x14ac:dyDescent="0.2">
      <c r="A861" s="68"/>
      <c r="P861" s="68"/>
      <c r="Q861" s="68"/>
      <c r="R861" s="68"/>
      <c r="S861" s="68"/>
      <c r="T861" s="68"/>
      <c r="U861" s="68"/>
      <c r="V861" s="68"/>
      <c r="W861" s="68"/>
      <c r="X861" s="68"/>
      <c r="Y861" s="68"/>
      <c r="Z861" s="68"/>
      <c r="AA861" s="68"/>
      <c r="AB861" s="68"/>
      <c r="AC861" s="68"/>
      <c r="AD861" s="68"/>
      <c r="AE861" s="68"/>
      <c r="AF861" s="68"/>
      <c r="AG861" s="68"/>
      <c r="AH861" s="68"/>
      <c r="AI861" s="68"/>
    </row>
    <row r="862" spans="1:35" ht="12.75" customHeight="1" x14ac:dyDescent="0.2">
      <c r="A862" s="68"/>
      <c r="P862" s="68"/>
      <c r="Q862" s="68"/>
      <c r="R862" s="68"/>
      <c r="S862" s="68"/>
      <c r="T862" s="68"/>
      <c r="U862" s="68"/>
      <c r="V862" s="68"/>
      <c r="W862" s="68"/>
      <c r="X862" s="68"/>
      <c r="Y862" s="68"/>
      <c r="Z862" s="68"/>
      <c r="AA862" s="68"/>
      <c r="AB862" s="68"/>
      <c r="AC862" s="68"/>
      <c r="AD862" s="68"/>
      <c r="AE862" s="68"/>
      <c r="AF862" s="68"/>
      <c r="AG862" s="68"/>
      <c r="AH862" s="68"/>
      <c r="AI862" s="68"/>
    </row>
    <row r="863" spans="1:35" ht="12.75" customHeight="1" x14ac:dyDescent="0.2">
      <c r="A863" s="68"/>
      <c r="P863" s="68"/>
      <c r="Q863" s="68"/>
      <c r="R863" s="68"/>
      <c r="S863" s="68"/>
      <c r="T863" s="68"/>
      <c r="U863" s="68"/>
      <c r="V863" s="68"/>
      <c r="W863" s="68"/>
      <c r="X863" s="68"/>
      <c r="Y863" s="68"/>
      <c r="Z863" s="68"/>
      <c r="AA863" s="68"/>
      <c r="AB863" s="68"/>
      <c r="AC863" s="68"/>
      <c r="AD863" s="68"/>
      <c r="AE863" s="68"/>
      <c r="AF863" s="68"/>
      <c r="AG863" s="68"/>
      <c r="AH863" s="68"/>
      <c r="AI863" s="68"/>
    </row>
    <row r="864" spans="1:35" ht="12.75" customHeight="1" x14ac:dyDescent="0.2">
      <c r="A864" s="68"/>
      <c r="P864" s="68"/>
      <c r="Q864" s="68"/>
      <c r="R864" s="68"/>
      <c r="S864" s="68"/>
      <c r="T864" s="68"/>
      <c r="U864" s="68"/>
      <c r="V864" s="68"/>
      <c r="W864" s="68"/>
      <c r="X864" s="68"/>
      <c r="Y864" s="68"/>
      <c r="Z864" s="68"/>
      <c r="AA864" s="68"/>
      <c r="AB864" s="68"/>
      <c r="AC864" s="68"/>
      <c r="AD864" s="68"/>
      <c r="AE864" s="68"/>
      <c r="AF864" s="68"/>
      <c r="AG864" s="68"/>
      <c r="AH864" s="68"/>
      <c r="AI864" s="68"/>
    </row>
    <row r="865" spans="1:35" ht="12.75" customHeight="1" x14ac:dyDescent="0.2">
      <c r="A865" s="68"/>
      <c r="P865" s="68"/>
      <c r="Q865" s="68"/>
      <c r="R865" s="68"/>
      <c r="S865" s="68"/>
      <c r="T865" s="68"/>
      <c r="U865" s="68"/>
      <c r="V865" s="68"/>
      <c r="W865" s="68"/>
      <c r="X865" s="68"/>
      <c r="Y865" s="68"/>
      <c r="Z865" s="68"/>
      <c r="AA865" s="68"/>
      <c r="AB865" s="68"/>
      <c r="AC865" s="68"/>
      <c r="AD865" s="68"/>
      <c r="AE865" s="68"/>
      <c r="AF865" s="68"/>
      <c r="AG865" s="68"/>
      <c r="AH865" s="68"/>
      <c r="AI865" s="68"/>
    </row>
    <row r="866" spans="1:35" ht="12.75" customHeight="1" x14ac:dyDescent="0.2">
      <c r="A866" s="68"/>
      <c r="P866" s="68"/>
      <c r="Q866" s="68"/>
      <c r="R866" s="68"/>
      <c r="S866" s="68"/>
      <c r="T866" s="68"/>
      <c r="U866" s="68"/>
      <c r="V866" s="68"/>
      <c r="W866" s="68"/>
      <c r="X866" s="68"/>
      <c r="Y866" s="68"/>
      <c r="Z866" s="68"/>
      <c r="AA866" s="68"/>
      <c r="AB866" s="68"/>
      <c r="AC866" s="68"/>
      <c r="AD866" s="68"/>
      <c r="AE866" s="68"/>
      <c r="AF866" s="68"/>
      <c r="AG866" s="68"/>
      <c r="AH866" s="68"/>
      <c r="AI866" s="68"/>
    </row>
    <row r="867" spans="1:35" ht="12.75" customHeight="1" x14ac:dyDescent="0.2">
      <c r="A867" s="68"/>
      <c r="P867" s="68"/>
      <c r="Q867" s="68"/>
      <c r="R867" s="68"/>
      <c r="S867" s="68"/>
      <c r="T867" s="68"/>
      <c r="U867" s="68"/>
      <c r="V867" s="68"/>
      <c r="W867" s="68"/>
      <c r="X867" s="68"/>
      <c r="Y867" s="68"/>
      <c r="Z867" s="68"/>
      <c r="AA867" s="68"/>
      <c r="AB867" s="68"/>
      <c r="AC867" s="68"/>
      <c r="AD867" s="68"/>
      <c r="AE867" s="68"/>
      <c r="AF867" s="68"/>
      <c r="AG867" s="68"/>
      <c r="AH867" s="68"/>
      <c r="AI867" s="68"/>
    </row>
    <row r="868" spans="1:35" ht="12.75" customHeight="1" x14ac:dyDescent="0.2">
      <c r="A868" s="68"/>
      <c r="P868" s="68"/>
      <c r="Q868" s="68"/>
      <c r="R868" s="68"/>
      <c r="S868" s="68"/>
      <c r="T868" s="68"/>
      <c r="U868" s="68"/>
      <c r="V868" s="68"/>
      <c r="W868" s="68"/>
      <c r="X868" s="68"/>
      <c r="Y868" s="68"/>
      <c r="Z868" s="68"/>
      <c r="AA868" s="68"/>
      <c r="AB868" s="68"/>
      <c r="AC868" s="68"/>
      <c r="AD868" s="68"/>
      <c r="AE868" s="68"/>
      <c r="AF868" s="68"/>
      <c r="AG868" s="68"/>
      <c r="AH868" s="68"/>
      <c r="AI868" s="68"/>
    </row>
    <row r="869" spans="1:35" ht="12.75" customHeight="1" x14ac:dyDescent="0.2">
      <c r="A869" s="68"/>
      <c r="P869" s="68"/>
      <c r="Q869" s="68"/>
      <c r="R869" s="68"/>
      <c r="S869" s="68"/>
      <c r="T869" s="68"/>
      <c r="U869" s="68"/>
      <c r="V869" s="68"/>
      <c r="W869" s="68"/>
      <c r="X869" s="68"/>
      <c r="Y869" s="68"/>
      <c r="Z869" s="68"/>
      <c r="AA869" s="68"/>
      <c r="AB869" s="68"/>
      <c r="AC869" s="68"/>
      <c r="AD869" s="68"/>
      <c r="AE869" s="68"/>
      <c r="AF869" s="68"/>
      <c r="AG869" s="68"/>
      <c r="AH869" s="68"/>
      <c r="AI869" s="68"/>
    </row>
    <row r="870" spans="1:35" ht="12.75" customHeight="1" x14ac:dyDescent="0.2">
      <c r="A870" s="68"/>
      <c r="P870" s="68"/>
      <c r="Q870" s="68"/>
      <c r="R870" s="68"/>
      <c r="S870" s="68"/>
      <c r="T870" s="68"/>
      <c r="U870" s="68"/>
      <c r="V870" s="68"/>
      <c r="W870" s="68"/>
      <c r="X870" s="68"/>
      <c r="Y870" s="68"/>
      <c r="Z870" s="68"/>
      <c r="AA870" s="68"/>
      <c r="AB870" s="68"/>
      <c r="AC870" s="68"/>
      <c r="AD870" s="68"/>
      <c r="AE870" s="68"/>
      <c r="AF870" s="68"/>
      <c r="AG870" s="68"/>
      <c r="AH870" s="68"/>
      <c r="AI870" s="68"/>
    </row>
    <row r="871" spans="1:35" ht="12.75" customHeight="1" x14ac:dyDescent="0.2">
      <c r="A871" s="68"/>
      <c r="P871" s="68"/>
      <c r="Q871" s="68"/>
      <c r="R871" s="68"/>
      <c r="S871" s="68"/>
      <c r="T871" s="68"/>
      <c r="U871" s="68"/>
      <c r="V871" s="68"/>
      <c r="W871" s="68"/>
      <c r="X871" s="68"/>
      <c r="Y871" s="68"/>
      <c r="Z871" s="68"/>
      <c r="AA871" s="68"/>
      <c r="AB871" s="68"/>
      <c r="AC871" s="68"/>
      <c r="AD871" s="68"/>
      <c r="AE871" s="68"/>
      <c r="AF871" s="68"/>
      <c r="AG871" s="68"/>
      <c r="AH871" s="68"/>
      <c r="AI871" s="68"/>
    </row>
    <row r="872" spans="1:35" ht="12.75" customHeight="1" x14ac:dyDescent="0.2">
      <c r="A872" s="68"/>
      <c r="P872" s="68"/>
      <c r="Q872" s="68"/>
      <c r="R872" s="68"/>
      <c r="S872" s="68"/>
      <c r="T872" s="68"/>
      <c r="U872" s="68"/>
      <c r="V872" s="68"/>
      <c r="W872" s="68"/>
      <c r="X872" s="68"/>
      <c r="Y872" s="68"/>
      <c r="Z872" s="68"/>
      <c r="AA872" s="68"/>
      <c r="AB872" s="68"/>
      <c r="AC872" s="68"/>
      <c r="AD872" s="68"/>
      <c r="AE872" s="68"/>
      <c r="AF872" s="68"/>
      <c r="AG872" s="68"/>
      <c r="AH872" s="68"/>
      <c r="AI872" s="68"/>
    </row>
    <row r="873" spans="1:35" ht="12.75" customHeight="1" x14ac:dyDescent="0.2">
      <c r="A873" s="68"/>
      <c r="P873" s="68"/>
      <c r="Q873" s="68"/>
      <c r="R873" s="68"/>
      <c r="S873" s="68"/>
      <c r="T873" s="68"/>
      <c r="U873" s="68"/>
      <c r="V873" s="68"/>
      <c r="W873" s="68"/>
      <c r="X873" s="68"/>
      <c r="Y873" s="68"/>
      <c r="Z873" s="68"/>
      <c r="AA873" s="68"/>
      <c r="AB873" s="68"/>
      <c r="AC873" s="68"/>
      <c r="AD873" s="68"/>
      <c r="AE873" s="68"/>
      <c r="AF873" s="68"/>
      <c r="AG873" s="68"/>
      <c r="AH873" s="68"/>
      <c r="AI873" s="68"/>
    </row>
    <row r="874" spans="1:35" ht="12.75" customHeight="1" x14ac:dyDescent="0.2">
      <c r="A874" s="68"/>
      <c r="P874" s="68"/>
      <c r="Q874" s="68"/>
      <c r="R874" s="68"/>
      <c r="S874" s="68"/>
      <c r="T874" s="68"/>
      <c r="U874" s="68"/>
      <c r="V874" s="68"/>
      <c r="W874" s="68"/>
      <c r="X874" s="68"/>
      <c r="Y874" s="68"/>
      <c r="Z874" s="68"/>
      <c r="AA874" s="68"/>
      <c r="AB874" s="68"/>
      <c r="AC874" s="68"/>
      <c r="AD874" s="68"/>
      <c r="AE874" s="68"/>
      <c r="AF874" s="68"/>
      <c r="AG874" s="68"/>
      <c r="AH874" s="68"/>
      <c r="AI874" s="68"/>
    </row>
    <row r="875" spans="1:35" ht="12.75" customHeight="1" x14ac:dyDescent="0.2">
      <c r="A875" s="68"/>
      <c r="P875" s="68"/>
      <c r="Q875" s="68"/>
      <c r="R875" s="68"/>
      <c r="S875" s="68"/>
      <c r="T875" s="68"/>
      <c r="U875" s="68"/>
      <c r="V875" s="68"/>
      <c r="W875" s="68"/>
      <c r="X875" s="68"/>
      <c r="Y875" s="68"/>
      <c r="Z875" s="68"/>
      <c r="AA875" s="68"/>
      <c r="AB875" s="68"/>
      <c r="AC875" s="68"/>
      <c r="AD875" s="68"/>
      <c r="AE875" s="68"/>
      <c r="AF875" s="68"/>
      <c r="AG875" s="68"/>
      <c r="AH875" s="68"/>
      <c r="AI875" s="68"/>
    </row>
    <row r="876" spans="1:35" ht="12.75" customHeight="1" x14ac:dyDescent="0.2">
      <c r="A876" s="68"/>
      <c r="P876" s="68"/>
      <c r="Q876" s="68"/>
      <c r="R876" s="68"/>
      <c r="S876" s="68"/>
      <c r="T876" s="68"/>
      <c r="U876" s="68"/>
      <c r="V876" s="68"/>
      <c r="W876" s="68"/>
      <c r="X876" s="68"/>
      <c r="Y876" s="68"/>
      <c r="Z876" s="68"/>
      <c r="AA876" s="68"/>
      <c r="AB876" s="68"/>
      <c r="AC876" s="68"/>
      <c r="AD876" s="68"/>
      <c r="AE876" s="68"/>
      <c r="AF876" s="68"/>
      <c r="AG876" s="68"/>
      <c r="AH876" s="68"/>
      <c r="AI876" s="68"/>
    </row>
    <row r="877" spans="1:35" ht="12.75" customHeight="1" x14ac:dyDescent="0.2">
      <c r="A877" s="68"/>
      <c r="P877" s="68"/>
      <c r="Q877" s="68"/>
      <c r="R877" s="68"/>
      <c r="S877" s="68"/>
      <c r="T877" s="68"/>
      <c r="U877" s="68"/>
      <c r="V877" s="68"/>
      <c r="W877" s="68"/>
      <c r="X877" s="68"/>
      <c r="Y877" s="68"/>
      <c r="Z877" s="68"/>
      <c r="AA877" s="68"/>
      <c r="AB877" s="68"/>
      <c r="AC877" s="68"/>
      <c r="AD877" s="68"/>
      <c r="AE877" s="68"/>
      <c r="AF877" s="68"/>
      <c r="AG877" s="68"/>
      <c r="AH877" s="68"/>
      <c r="AI877" s="68"/>
    </row>
    <row r="878" spans="1:35" ht="12.75" customHeight="1" x14ac:dyDescent="0.2">
      <c r="A878" s="68"/>
      <c r="P878" s="68"/>
      <c r="Q878" s="68"/>
      <c r="R878" s="68"/>
      <c r="S878" s="68"/>
      <c r="T878" s="68"/>
      <c r="U878" s="68"/>
      <c r="V878" s="68"/>
      <c r="W878" s="68"/>
      <c r="X878" s="68"/>
      <c r="Y878" s="68"/>
      <c r="Z878" s="68"/>
      <c r="AA878" s="68"/>
      <c r="AB878" s="68"/>
      <c r="AC878" s="68"/>
      <c r="AD878" s="68"/>
      <c r="AE878" s="68"/>
      <c r="AF878" s="68"/>
      <c r="AG878" s="68"/>
      <c r="AH878" s="68"/>
      <c r="AI878" s="68"/>
    </row>
    <row r="879" spans="1:35" ht="12.75" customHeight="1" x14ac:dyDescent="0.2">
      <c r="A879" s="68"/>
      <c r="P879" s="68"/>
      <c r="Q879" s="68"/>
      <c r="R879" s="68"/>
      <c r="S879" s="68"/>
      <c r="T879" s="68"/>
      <c r="U879" s="68"/>
      <c r="V879" s="68"/>
      <c r="W879" s="68"/>
      <c r="X879" s="68"/>
      <c r="Y879" s="68"/>
      <c r="Z879" s="68"/>
      <c r="AA879" s="68"/>
      <c r="AB879" s="68"/>
      <c r="AC879" s="68"/>
      <c r="AD879" s="68"/>
      <c r="AE879" s="68"/>
      <c r="AF879" s="68"/>
      <c r="AG879" s="68"/>
      <c r="AH879" s="68"/>
      <c r="AI879" s="68"/>
    </row>
    <row r="880" spans="1:35" ht="12.75" customHeight="1" x14ac:dyDescent="0.2">
      <c r="A880" s="68"/>
      <c r="P880" s="68"/>
      <c r="Q880" s="68"/>
      <c r="R880" s="68"/>
      <c r="S880" s="68"/>
      <c r="T880" s="68"/>
      <c r="U880" s="68"/>
      <c r="V880" s="68"/>
      <c r="W880" s="68"/>
      <c r="X880" s="68"/>
      <c r="Y880" s="68"/>
      <c r="Z880" s="68"/>
      <c r="AA880" s="68"/>
      <c r="AB880" s="68"/>
      <c r="AC880" s="68"/>
      <c r="AD880" s="68"/>
      <c r="AE880" s="68"/>
      <c r="AF880" s="68"/>
      <c r="AG880" s="68"/>
      <c r="AH880" s="68"/>
      <c r="AI880" s="68"/>
    </row>
    <row r="881" spans="1:35" ht="12.75" customHeight="1" x14ac:dyDescent="0.2">
      <c r="A881" s="68"/>
      <c r="P881" s="68"/>
      <c r="Q881" s="68"/>
      <c r="R881" s="68"/>
      <c r="S881" s="68"/>
      <c r="T881" s="68"/>
      <c r="U881" s="68"/>
      <c r="V881" s="68"/>
      <c r="W881" s="68"/>
      <c r="X881" s="68"/>
      <c r="Y881" s="68"/>
      <c r="Z881" s="68"/>
      <c r="AA881" s="68"/>
      <c r="AB881" s="68"/>
      <c r="AC881" s="68"/>
      <c r="AD881" s="68"/>
      <c r="AE881" s="68"/>
      <c r="AF881" s="68"/>
      <c r="AG881" s="68"/>
      <c r="AH881" s="68"/>
      <c r="AI881" s="68"/>
    </row>
    <row r="882" spans="1:35" ht="12.75" customHeight="1" x14ac:dyDescent="0.2">
      <c r="A882" s="68"/>
      <c r="P882" s="68"/>
      <c r="Q882" s="68"/>
      <c r="R882" s="68"/>
      <c r="S882" s="68"/>
      <c r="T882" s="68"/>
      <c r="U882" s="68"/>
      <c r="V882" s="68"/>
      <c r="W882" s="68"/>
      <c r="X882" s="68"/>
      <c r="Y882" s="68"/>
      <c r="Z882" s="68"/>
      <c r="AA882" s="68"/>
      <c r="AB882" s="68"/>
      <c r="AC882" s="68"/>
      <c r="AD882" s="68"/>
      <c r="AE882" s="68"/>
      <c r="AF882" s="68"/>
      <c r="AG882" s="68"/>
      <c r="AH882" s="68"/>
      <c r="AI882" s="68"/>
    </row>
    <row r="883" spans="1:35" ht="12.75" customHeight="1" x14ac:dyDescent="0.2">
      <c r="A883" s="68"/>
      <c r="P883" s="68"/>
      <c r="Q883" s="68"/>
      <c r="R883" s="68"/>
      <c r="S883" s="68"/>
      <c r="T883" s="68"/>
      <c r="U883" s="68"/>
      <c r="V883" s="68"/>
      <c r="W883" s="68"/>
      <c r="X883" s="68"/>
      <c r="Y883" s="68"/>
      <c r="Z883" s="68"/>
      <c r="AA883" s="68"/>
      <c r="AB883" s="68"/>
      <c r="AC883" s="68"/>
      <c r="AD883" s="68"/>
      <c r="AE883" s="68"/>
      <c r="AF883" s="68"/>
      <c r="AG883" s="68"/>
      <c r="AH883" s="68"/>
      <c r="AI883" s="68"/>
    </row>
    <row r="884" spans="1:35" ht="12.75" customHeight="1" x14ac:dyDescent="0.2">
      <c r="A884" s="68"/>
      <c r="P884" s="68"/>
      <c r="Q884" s="68"/>
      <c r="R884" s="68"/>
      <c r="S884" s="68"/>
      <c r="T884" s="68"/>
      <c r="U884" s="68"/>
      <c r="V884" s="68"/>
      <c r="W884" s="68"/>
      <c r="X884" s="68"/>
      <c r="Y884" s="68"/>
      <c r="Z884" s="68"/>
      <c r="AA884" s="68"/>
      <c r="AB884" s="68"/>
      <c r="AC884" s="68"/>
      <c r="AD884" s="68"/>
      <c r="AE884" s="68"/>
      <c r="AF884" s="68"/>
      <c r="AG884" s="68"/>
      <c r="AH884" s="68"/>
      <c r="AI884" s="68"/>
    </row>
    <row r="885" spans="1:35" ht="12.75" customHeight="1" x14ac:dyDescent="0.2">
      <c r="A885" s="68"/>
      <c r="P885" s="68"/>
      <c r="Q885" s="68"/>
      <c r="R885" s="68"/>
      <c r="S885" s="68"/>
      <c r="T885" s="68"/>
      <c r="U885" s="68"/>
      <c r="V885" s="68"/>
      <c r="W885" s="68"/>
      <c r="X885" s="68"/>
      <c r="Y885" s="68"/>
      <c r="Z885" s="68"/>
      <c r="AA885" s="68"/>
      <c r="AB885" s="68"/>
      <c r="AC885" s="68"/>
      <c r="AD885" s="68"/>
      <c r="AE885" s="68"/>
      <c r="AF885" s="68"/>
      <c r="AG885" s="68"/>
      <c r="AH885" s="68"/>
      <c r="AI885" s="68"/>
    </row>
    <row r="886" spans="1:35" ht="12.75" customHeight="1" x14ac:dyDescent="0.2">
      <c r="A886" s="68"/>
      <c r="P886" s="68"/>
      <c r="Q886" s="68"/>
      <c r="R886" s="68"/>
      <c r="S886" s="68"/>
      <c r="T886" s="68"/>
      <c r="U886" s="68"/>
      <c r="V886" s="68"/>
      <c r="W886" s="68"/>
      <c r="X886" s="68"/>
      <c r="Y886" s="68"/>
      <c r="Z886" s="68"/>
      <c r="AA886" s="68"/>
      <c r="AB886" s="68"/>
      <c r="AC886" s="68"/>
      <c r="AD886" s="68"/>
      <c r="AE886" s="68"/>
      <c r="AF886" s="68"/>
      <c r="AG886" s="68"/>
      <c r="AH886" s="68"/>
      <c r="AI886" s="68"/>
    </row>
    <row r="887" spans="1:35" ht="12.75" customHeight="1" x14ac:dyDescent="0.2">
      <c r="A887" s="68"/>
      <c r="P887" s="68"/>
      <c r="Q887" s="68"/>
      <c r="R887" s="68"/>
      <c r="S887" s="68"/>
      <c r="T887" s="68"/>
      <c r="U887" s="68"/>
      <c r="V887" s="68"/>
      <c r="W887" s="68"/>
      <c r="X887" s="68"/>
      <c r="Y887" s="68"/>
      <c r="Z887" s="68"/>
      <c r="AA887" s="68"/>
      <c r="AB887" s="68"/>
      <c r="AC887" s="68"/>
      <c r="AD887" s="68"/>
      <c r="AE887" s="68"/>
      <c r="AF887" s="68"/>
      <c r="AG887" s="68"/>
      <c r="AH887" s="68"/>
      <c r="AI887" s="68"/>
    </row>
    <row r="888" spans="1:35" ht="12.75" customHeight="1" x14ac:dyDescent="0.2">
      <c r="A888" s="68"/>
      <c r="P888" s="68"/>
      <c r="Q888" s="68"/>
      <c r="R888" s="68"/>
      <c r="S888" s="68"/>
      <c r="T888" s="68"/>
      <c r="U888" s="68"/>
      <c r="V888" s="68"/>
      <c r="W888" s="68"/>
      <c r="X888" s="68"/>
      <c r="Y888" s="68"/>
      <c r="Z888" s="68"/>
      <c r="AA888" s="68"/>
      <c r="AB888" s="68"/>
      <c r="AC888" s="68"/>
      <c r="AD888" s="68"/>
      <c r="AE888" s="68"/>
      <c r="AF888" s="68"/>
      <c r="AG888" s="68"/>
      <c r="AH888" s="68"/>
      <c r="AI888" s="68"/>
    </row>
    <row r="889" spans="1:35" ht="12.75" customHeight="1" x14ac:dyDescent="0.2">
      <c r="A889" s="68"/>
      <c r="P889" s="68"/>
      <c r="Q889" s="68"/>
      <c r="R889" s="68"/>
      <c r="S889" s="68"/>
      <c r="T889" s="68"/>
      <c r="U889" s="68"/>
      <c r="V889" s="68"/>
      <c r="W889" s="68"/>
      <c r="X889" s="68"/>
      <c r="Y889" s="68"/>
      <c r="Z889" s="68"/>
      <c r="AA889" s="68"/>
      <c r="AB889" s="68"/>
      <c r="AC889" s="68"/>
      <c r="AD889" s="68"/>
      <c r="AE889" s="68"/>
      <c r="AF889" s="68"/>
      <c r="AG889" s="68"/>
      <c r="AH889" s="68"/>
      <c r="AI889" s="68"/>
    </row>
    <row r="890" spans="1:35" ht="12.75" customHeight="1" x14ac:dyDescent="0.2">
      <c r="A890" s="68"/>
      <c r="P890" s="68"/>
      <c r="Q890" s="68"/>
      <c r="R890" s="68"/>
      <c r="S890" s="68"/>
      <c r="T890" s="68"/>
      <c r="U890" s="68"/>
      <c r="V890" s="68"/>
      <c r="W890" s="68"/>
      <c r="X890" s="68"/>
      <c r="Y890" s="68"/>
      <c r="Z890" s="68"/>
      <c r="AA890" s="68"/>
      <c r="AB890" s="68"/>
      <c r="AC890" s="68"/>
      <c r="AD890" s="68"/>
      <c r="AE890" s="68"/>
      <c r="AF890" s="68"/>
      <c r="AG890" s="68"/>
      <c r="AH890" s="68"/>
      <c r="AI890" s="68"/>
    </row>
    <row r="891" spans="1:35" ht="12.75" customHeight="1" x14ac:dyDescent="0.2">
      <c r="A891" s="68"/>
      <c r="P891" s="68"/>
      <c r="Q891" s="68"/>
      <c r="R891" s="68"/>
      <c r="S891" s="68"/>
      <c r="T891" s="68"/>
      <c r="U891" s="68"/>
      <c r="V891" s="68"/>
      <c r="W891" s="68"/>
      <c r="X891" s="68"/>
      <c r="Y891" s="68"/>
      <c r="Z891" s="68"/>
      <c r="AA891" s="68"/>
      <c r="AB891" s="68"/>
      <c r="AC891" s="68"/>
      <c r="AD891" s="68"/>
      <c r="AE891" s="68"/>
      <c r="AF891" s="68"/>
      <c r="AG891" s="68"/>
      <c r="AH891" s="68"/>
      <c r="AI891" s="68"/>
    </row>
    <row r="892" spans="1:35" ht="12.75" customHeight="1" x14ac:dyDescent="0.2">
      <c r="A892" s="68"/>
      <c r="P892" s="68"/>
      <c r="Q892" s="68"/>
      <c r="R892" s="68"/>
      <c r="S892" s="68"/>
      <c r="T892" s="68"/>
      <c r="U892" s="68"/>
      <c r="V892" s="68"/>
      <c r="W892" s="68"/>
      <c r="X892" s="68"/>
      <c r="Y892" s="68"/>
      <c r="Z892" s="68"/>
      <c r="AA892" s="68"/>
      <c r="AB892" s="68"/>
      <c r="AC892" s="68"/>
      <c r="AD892" s="68"/>
      <c r="AE892" s="68"/>
      <c r="AF892" s="68"/>
      <c r="AG892" s="68"/>
      <c r="AH892" s="68"/>
      <c r="AI892" s="68"/>
    </row>
    <row r="893" spans="1:35" ht="12.75" customHeight="1" x14ac:dyDescent="0.2">
      <c r="A893" s="68"/>
      <c r="P893" s="68"/>
      <c r="Q893" s="68"/>
      <c r="R893" s="68"/>
      <c r="S893" s="68"/>
      <c r="T893" s="68"/>
      <c r="U893" s="68"/>
      <c r="V893" s="68"/>
      <c r="W893" s="68"/>
      <c r="X893" s="68"/>
      <c r="Y893" s="68"/>
      <c r="Z893" s="68"/>
      <c r="AA893" s="68"/>
      <c r="AB893" s="68"/>
      <c r="AC893" s="68"/>
      <c r="AD893" s="68"/>
      <c r="AE893" s="68"/>
      <c r="AF893" s="68"/>
      <c r="AG893" s="68"/>
      <c r="AH893" s="68"/>
      <c r="AI893" s="68"/>
    </row>
    <row r="894" spans="1:35" ht="12.75" customHeight="1" x14ac:dyDescent="0.2">
      <c r="A894" s="68"/>
      <c r="P894" s="68"/>
      <c r="Q894" s="68"/>
      <c r="R894" s="68"/>
      <c r="S894" s="68"/>
      <c r="T894" s="68"/>
      <c r="U894" s="68"/>
      <c r="V894" s="68"/>
      <c r="W894" s="68"/>
      <c r="X894" s="68"/>
      <c r="Y894" s="68"/>
      <c r="Z894" s="68"/>
      <c r="AA894" s="68"/>
      <c r="AB894" s="68"/>
      <c r="AC894" s="68"/>
      <c r="AD894" s="68"/>
      <c r="AE894" s="68"/>
      <c r="AF894" s="68"/>
      <c r="AG894" s="68"/>
      <c r="AH894" s="68"/>
      <c r="AI894" s="68"/>
    </row>
    <row r="895" spans="1:35" ht="12.75" customHeight="1" x14ac:dyDescent="0.2">
      <c r="A895" s="68"/>
      <c r="P895" s="68"/>
      <c r="Q895" s="68"/>
      <c r="R895" s="68"/>
      <c r="S895" s="68"/>
      <c r="T895" s="68"/>
      <c r="U895" s="68"/>
      <c r="V895" s="68"/>
      <c r="W895" s="68"/>
      <c r="X895" s="68"/>
      <c r="Y895" s="68"/>
      <c r="Z895" s="68"/>
      <c r="AA895" s="68"/>
      <c r="AB895" s="68"/>
      <c r="AC895" s="68"/>
      <c r="AD895" s="68"/>
      <c r="AE895" s="68"/>
      <c r="AF895" s="68"/>
      <c r="AG895" s="68"/>
      <c r="AH895" s="68"/>
      <c r="AI895" s="68"/>
    </row>
    <row r="896" spans="1:35" ht="12.75" customHeight="1" x14ac:dyDescent="0.2">
      <c r="A896" s="68"/>
      <c r="P896" s="68"/>
      <c r="Q896" s="68"/>
      <c r="R896" s="68"/>
      <c r="S896" s="68"/>
      <c r="T896" s="68"/>
      <c r="U896" s="68"/>
      <c r="V896" s="68"/>
      <c r="W896" s="68"/>
      <c r="X896" s="68"/>
      <c r="Y896" s="68"/>
      <c r="Z896" s="68"/>
      <c r="AA896" s="68"/>
      <c r="AB896" s="68"/>
      <c r="AC896" s="68"/>
      <c r="AD896" s="68"/>
      <c r="AE896" s="68"/>
      <c r="AF896" s="68"/>
      <c r="AG896" s="68"/>
      <c r="AH896" s="68"/>
      <c r="AI896" s="68"/>
    </row>
    <row r="897" spans="1:35" ht="12.75" customHeight="1" x14ac:dyDescent="0.2">
      <c r="A897" s="68"/>
      <c r="P897" s="68"/>
      <c r="Q897" s="68"/>
      <c r="R897" s="68"/>
      <c r="S897" s="68"/>
      <c r="T897" s="68"/>
      <c r="U897" s="68"/>
      <c r="V897" s="68"/>
      <c r="W897" s="68"/>
      <c r="X897" s="68"/>
      <c r="Y897" s="68"/>
      <c r="Z897" s="68"/>
      <c r="AA897" s="68"/>
      <c r="AB897" s="68"/>
      <c r="AC897" s="68"/>
      <c r="AD897" s="68"/>
      <c r="AE897" s="68"/>
      <c r="AF897" s="68"/>
      <c r="AG897" s="68"/>
      <c r="AH897" s="68"/>
      <c r="AI897" s="68"/>
    </row>
    <row r="898" spans="1:35" ht="12.75" customHeight="1" x14ac:dyDescent="0.2">
      <c r="A898" s="68"/>
      <c r="P898" s="68"/>
      <c r="Q898" s="68"/>
      <c r="R898" s="68"/>
      <c r="S898" s="68"/>
      <c r="T898" s="68"/>
      <c r="U898" s="68"/>
      <c r="V898" s="68"/>
      <c r="W898" s="68"/>
      <c r="X898" s="68"/>
      <c r="Y898" s="68"/>
      <c r="Z898" s="68"/>
      <c r="AA898" s="68"/>
      <c r="AB898" s="68"/>
      <c r="AC898" s="68"/>
      <c r="AD898" s="68"/>
      <c r="AE898" s="68"/>
      <c r="AF898" s="68"/>
      <c r="AG898" s="68"/>
      <c r="AH898" s="68"/>
      <c r="AI898" s="68"/>
    </row>
    <row r="899" spans="1:35" ht="12.75" customHeight="1" x14ac:dyDescent="0.2">
      <c r="A899" s="68"/>
      <c r="P899" s="68"/>
      <c r="Q899" s="68"/>
      <c r="R899" s="68"/>
      <c r="S899" s="68"/>
      <c r="T899" s="68"/>
      <c r="U899" s="68"/>
      <c r="V899" s="68"/>
      <c r="W899" s="68"/>
      <c r="X899" s="68"/>
      <c r="Y899" s="68"/>
      <c r="Z899" s="68"/>
      <c r="AA899" s="68"/>
      <c r="AB899" s="68"/>
      <c r="AC899" s="68"/>
      <c r="AD899" s="68"/>
      <c r="AE899" s="68"/>
      <c r="AF899" s="68"/>
      <c r="AG899" s="68"/>
      <c r="AH899" s="68"/>
      <c r="AI899" s="68"/>
    </row>
    <row r="900" spans="1:35" ht="12.75" customHeight="1" x14ac:dyDescent="0.2">
      <c r="A900" s="68"/>
      <c r="P900" s="68"/>
      <c r="Q900" s="68"/>
      <c r="R900" s="68"/>
      <c r="S900" s="68"/>
      <c r="T900" s="68"/>
      <c r="U900" s="68"/>
      <c r="V900" s="68"/>
      <c r="W900" s="68"/>
      <c r="X900" s="68"/>
      <c r="Y900" s="68"/>
      <c r="Z900" s="68"/>
      <c r="AA900" s="68"/>
      <c r="AB900" s="68"/>
      <c r="AC900" s="68"/>
      <c r="AD900" s="68"/>
      <c r="AE900" s="68"/>
      <c r="AF900" s="68"/>
      <c r="AG900" s="68"/>
      <c r="AH900" s="68"/>
      <c r="AI900" s="68"/>
    </row>
    <row r="901" spans="1:35" ht="12.75" customHeight="1" x14ac:dyDescent="0.2">
      <c r="A901" s="68"/>
      <c r="P901" s="68"/>
      <c r="Q901" s="68"/>
      <c r="R901" s="68"/>
      <c r="S901" s="68"/>
      <c r="T901" s="68"/>
      <c r="U901" s="68"/>
      <c r="V901" s="68"/>
      <c r="W901" s="68"/>
      <c r="X901" s="68"/>
      <c r="Y901" s="68"/>
      <c r="Z901" s="68"/>
      <c r="AA901" s="68"/>
      <c r="AB901" s="68"/>
      <c r="AC901" s="68"/>
      <c r="AD901" s="68"/>
      <c r="AE901" s="68"/>
      <c r="AF901" s="68"/>
      <c r="AG901" s="68"/>
      <c r="AH901" s="68"/>
      <c r="AI901" s="68"/>
    </row>
    <row r="902" spans="1:35" ht="12.75" customHeight="1" x14ac:dyDescent="0.2">
      <c r="A902" s="68"/>
      <c r="P902" s="68"/>
      <c r="Q902" s="68"/>
      <c r="R902" s="68"/>
      <c r="S902" s="68"/>
      <c r="T902" s="68"/>
      <c r="U902" s="68"/>
      <c r="V902" s="68"/>
      <c r="W902" s="68"/>
      <c r="X902" s="68"/>
      <c r="Y902" s="68"/>
      <c r="Z902" s="68"/>
      <c r="AA902" s="68"/>
      <c r="AB902" s="68"/>
      <c r="AC902" s="68"/>
      <c r="AD902" s="68"/>
      <c r="AE902" s="68"/>
      <c r="AF902" s="68"/>
      <c r="AG902" s="68"/>
      <c r="AH902" s="68"/>
      <c r="AI902" s="68"/>
    </row>
    <row r="903" spans="1:35" ht="12.75" customHeight="1" x14ac:dyDescent="0.2">
      <c r="A903" s="68"/>
      <c r="P903" s="68"/>
      <c r="Q903" s="68"/>
      <c r="R903" s="68"/>
      <c r="S903" s="68"/>
      <c r="T903" s="68"/>
      <c r="U903" s="68"/>
      <c r="V903" s="68"/>
      <c r="W903" s="68"/>
      <c r="X903" s="68"/>
      <c r="Y903" s="68"/>
      <c r="Z903" s="68"/>
      <c r="AA903" s="68"/>
      <c r="AB903" s="68"/>
      <c r="AC903" s="68"/>
      <c r="AD903" s="68"/>
      <c r="AE903" s="68"/>
      <c r="AF903" s="68"/>
      <c r="AG903" s="68"/>
      <c r="AH903" s="68"/>
      <c r="AI903" s="68"/>
    </row>
    <row r="904" spans="1:35" ht="12.75" customHeight="1" x14ac:dyDescent="0.2">
      <c r="A904" s="68"/>
      <c r="P904" s="68"/>
      <c r="Q904" s="68"/>
      <c r="R904" s="68"/>
      <c r="S904" s="68"/>
      <c r="T904" s="68"/>
      <c r="U904" s="68"/>
      <c r="V904" s="68"/>
      <c r="W904" s="68"/>
      <c r="X904" s="68"/>
      <c r="Y904" s="68"/>
      <c r="Z904" s="68"/>
      <c r="AA904" s="68"/>
      <c r="AB904" s="68"/>
      <c r="AC904" s="68"/>
      <c r="AD904" s="68"/>
      <c r="AE904" s="68"/>
      <c r="AF904" s="68"/>
      <c r="AG904" s="68"/>
      <c r="AH904" s="68"/>
      <c r="AI904" s="68"/>
    </row>
    <row r="905" spans="1:35" ht="12.75" customHeight="1" x14ac:dyDescent="0.2">
      <c r="A905" s="68"/>
      <c r="P905" s="68"/>
      <c r="Q905" s="68"/>
      <c r="R905" s="68"/>
      <c r="S905" s="68"/>
      <c r="T905" s="68"/>
      <c r="U905" s="68"/>
      <c r="V905" s="68"/>
      <c r="W905" s="68"/>
      <c r="X905" s="68"/>
      <c r="Y905" s="68"/>
      <c r="Z905" s="68"/>
      <c r="AA905" s="68"/>
      <c r="AB905" s="68"/>
      <c r="AC905" s="68"/>
      <c r="AD905" s="68"/>
      <c r="AE905" s="68"/>
      <c r="AF905" s="68"/>
      <c r="AG905" s="68"/>
      <c r="AH905" s="68"/>
      <c r="AI905" s="68"/>
    </row>
    <row r="906" spans="1:35" ht="12.75" customHeight="1" x14ac:dyDescent="0.2">
      <c r="A906" s="68"/>
      <c r="P906" s="68"/>
      <c r="Q906" s="68"/>
      <c r="R906" s="68"/>
      <c r="S906" s="68"/>
      <c r="T906" s="68"/>
      <c r="U906" s="68"/>
      <c r="V906" s="68"/>
      <c r="W906" s="68"/>
      <c r="X906" s="68"/>
      <c r="Y906" s="68"/>
      <c r="Z906" s="68"/>
      <c r="AA906" s="68"/>
      <c r="AB906" s="68"/>
      <c r="AC906" s="68"/>
      <c r="AD906" s="68"/>
      <c r="AE906" s="68"/>
      <c r="AF906" s="68"/>
      <c r="AG906" s="68"/>
      <c r="AH906" s="68"/>
      <c r="AI906" s="68"/>
    </row>
    <row r="907" spans="1:35" ht="12.75" customHeight="1" x14ac:dyDescent="0.2">
      <c r="A907" s="68"/>
      <c r="P907" s="68"/>
      <c r="Q907" s="68"/>
      <c r="R907" s="68"/>
      <c r="S907" s="68"/>
      <c r="T907" s="68"/>
      <c r="U907" s="68"/>
      <c r="V907" s="68"/>
      <c r="W907" s="68"/>
      <c r="X907" s="68"/>
      <c r="Y907" s="68"/>
      <c r="Z907" s="68"/>
      <c r="AA907" s="68"/>
      <c r="AB907" s="68"/>
      <c r="AC907" s="68"/>
      <c r="AD907" s="68"/>
      <c r="AE907" s="68"/>
      <c r="AF907" s="68"/>
      <c r="AG907" s="68"/>
      <c r="AH907" s="68"/>
      <c r="AI907" s="68"/>
    </row>
    <row r="908" spans="1:35" ht="12.75" customHeight="1" x14ac:dyDescent="0.2">
      <c r="A908" s="68"/>
      <c r="P908" s="68"/>
      <c r="Q908" s="68"/>
      <c r="R908" s="68"/>
      <c r="S908" s="68"/>
      <c r="T908" s="68"/>
      <c r="U908" s="68"/>
      <c r="V908" s="68"/>
      <c r="W908" s="68"/>
      <c r="X908" s="68"/>
      <c r="Y908" s="68"/>
      <c r="Z908" s="68"/>
      <c r="AA908" s="68"/>
      <c r="AB908" s="68"/>
      <c r="AC908" s="68"/>
      <c r="AD908" s="68"/>
      <c r="AE908" s="68"/>
      <c r="AF908" s="68"/>
      <c r="AG908" s="68"/>
      <c r="AH908" s="68"/>
      <c r="AI908" s="68"/>
    </row>
    <row r="909" spans="1:35" ht="12.75" customHeight="1" x14ac:dyDescent="0.2">
      <c r="A909" s="68"/>
      <c r="P909" s="68"/>
      <c r="Q909" s="68"/>
      <c r="R909" s="68"/>
      <c r="S909" s="68"/>
      <c r="T909" s="68"/>
      <c r="U909" s="68"/>
      <c r="V909" s="68"/>
      <c r="W909" s="68"/>
      <c r="X909" s="68"/>
      <c r="Y909" s="68"/>
      <c r="Z909" s="68"/>
      <c r="AA909" s="68"/>
      <c r="AB909" s="68"/>
      <c r="AC909" s="68"/>
      <c r="AD909" s="68"/>
      <c r="AE909" s="68"/>
      <c r="AF909" s="68"/>
      <c r="AG909" s="68"/>
      <c r="AH909" s="68"/>
      <c r="AI909" s="68"/>
    </row>
    <row r="910" spans="1:35" ht="12.75" customHeight="1" x14ac:dyDescent="0.2">
      <c r="A910" s="68"/>
      <c r="P910" s="68"/>
      <c r="Q910" s="68"/>
      <c r="R910" s="68"/>
      <c r="S910" s="68"/>
      <c r="T910" s="68"/>
      <c r="U910" s="68"/>
      <c r="V910" s="68"/>
      <c r="W910" s="68"/>
      <c r="X910" s="68"/>
      <c r="Y910" s="68"/>
      <c r="Z910" s="68"/>
      <c r="AA910" s="68"/>
      <c r="AB910" s="68"/>
      <c r="AC910" s="68"/>
      <c r="AD910" s="68"/>
      <c r="AE910" s="68"/>
      <c r="AF910" s="68"/>
      <c r="AG910" s="68"/>
      <c r="AH910" s="68"/>
      <c r="AI910" s="68"/>
    </row>
    <row r="911" spans="1:35" ht="12.75" customHeight="1" x14ac:dyDescent="0.2">
      <c r="A911" s="68"/>
      <c r="P911" s="68"/>
      <c r="Q911" s="68"/>
      <c r="R911" s="68"/>
      <c r="S911" s="68"/>
      <c r="T911" s="68"/>
      <c r="U911" s="68"/>
      <c r="V911" s="68"/>
      <c r="W911" s="68"/>
      <c r="X911" s="68"/>
      <c r="Y911" s="68"/>
      <c r="Z911" s="68"/>
      <c r="AA911" s="68"/>
      <c r="AB911" s="68"/>
      <c r="AC911" s="68"/>
      <c r="AD911" s="68"/>
      <c r="AE911" s="68"/>
      <c r="AF911" s="68"/>
      <c r="AG911" s="68"/>
      <c r="AH911" s="68"/>
      <c r="AI911" s="68"/>
    </row>
    <row r="912" spans="1:35" ht="12.75" customHeight="1" x14ac:dyDescent="0.2">
      <c r="A912" s="68"/>
      <c r="P912" s="68"/>
      <c r="Q912" s="68"/>
      <c r="R912" s="68"/>
      <c r="S912" s="68"/>
      <c r="T912" s="68"/>
      <c r="U912" s="68"/>
      <c r="V912" s="68"/>
      <c r="W912" s="68"/>
      <c r="X912" s="68"/>
      <c r="Y912" s="68"/>
      <c r="Z912" s="68"/>
      <c r="AA912" s="68"/>
      <c r="AB912" s="68"/>
      <c r="AC912" s="68"/>
      <c r="AD912" s="68"/>
      <c r="AE912" s="68"/>
      <c r="AF912" s="68"/>
      <c r="AG912" s="68"/>
      <c r="AH912" s="68"/>
      <c r="AI912" s="68"/>
    </row>
    <row r="913" spans="1:35" ht="12.75" customHeight="1" x14ac:dyDescent="0.2">
      <c r="A913" s="68"/>
      <c r="P913" s="68"/>
      <c r="Q913" s="68"/>
      <c r="R913" s="68"/>
      <c r="S913" s="68"/>
      <c r="T913" s="68"/>
      <c r="U913" s="68"/>
      <c r="V913" s="68"/>
      <c r="W913" s="68"/>
      <c r="X913" s="68"/>
      <c r="Y913" s="68"/>
      <c r="Z913" s="68"/>
      <c r="AA913" s="68"/>
      <c r="AB913" s="68"/>
      <c r="AC913" s="68"/>
      <c r="AD913" s="68"/>
      <c r="AE913" s="68"/>
      <c r="AF913" s="68"/>
      <c r="AG913" s="68"/>
      <c r="AH913" s="68"/>
      <c r="AI913" s="68"/>
    </row>
    <row r="914" spans="1:35" ht="12.75" customHeight="1" x14ac:dyDescent="0.2">
      <c r="A914" s="68"/>
      <c r="P914" s="68"/>
      <c r="Q914" s="68"/>
      <c r="R914" s="68"/>
      <c r="S914" s="68"/>
      <c r="T914" s="68"/>
      <c r="U914" s="68"/>
      <c r="V914" s="68"/>
      <c r="W914" s="68"/>
      <c r="X914" s="68"/>
      <c r="Y914" s="68"/>
      <c r="Z914" s="68"/>
      <c r="AA914" s="68"/>
      <c r="AB914" s="68"/>
      <c r="AC914" s="68"/>
      <c r="AD914" s="68"/>
      <c r="AE914" s="68"/>
      <c r="AF914" s="68"/>
      <c r="AG914" s="68"/>
      <c r="AH914" s="68"/>
      <c r="AI914" s="68"/>
    </row>
    <row r="915" spans="1:35" ht="12.75" customHeight="1" x14ac:dyDescent="0.2">
      <c r="A915" s="68"/>
      <c r="P915" s="68"/>
      <c r="Q915" s="68"/>
      <c r="R915" s="68"/>
      <c r="S915" s="68"/>
      <c r="T915" s="68"/>
      <c r="U915" s="68"/>
      <c r="V915" s="68"/>
      <c r="W915" s="68"/>
      <c r="X915" s="68"/>
      <c r="Y915" s="68"/>
      <c r="Z915" s="68"/>
      <c r="AA915" s="68"/>
      <c r="AB915" s="68"/>
      <c r="AC915" s="68"/>
      <c r="AD915" s="68"/>
      <c r="AE915" s="68"/>
      <c r="AF915" s="68"/>
      <c r="AG915" s="68"/>
      <c r="AH915" s="68"/>
      <c r="AI915" s="68"/>
    </row>
    <row r="916" spans="1:35" ht="12.75" customHeight="1" x14ac:dyDescent="0.2">
      <c r="A916" s="68"/>
      <c r="P916" s="68"/>
      <c r="Q916" s="68"/>
      <c r="R916" s="68"/>
      <c r="S916" s="68"/>
      <c r="T916" s="68"/>
      <c r="U916" s="68"/>
      <c r="V916" s="68"/>
      <c r="W916" s="68"/>
      <c r="X916" s="68"/>
      <c r="Y916" s="68"/>
      <c r="Z916" s="68"/>
      <c r="AA916" s="68"/>
      <c r="AB916" s="68"/>
      <c r="AC916" s="68"/>
      <c r="AD916" s="68"/>
      <c r="AE916" s="68"/>
      <c r="AF916" s="68"/>
      <c r="AG916" s="68"/>
      <c r="AH916" s="68"/>
      <c r="AI916" s="68"/>
    </row>
    <row r="917" spans="1:35" ht="12.75" customHeight="1" x14ac:dyDescent="0.2">
      <c r="A917" s="68"/>
      <c r="P917" s="68"/>
      <c r="Q917" s="68"/>
      <c r="R917" s="68"/>
      <c r="S917" s="68"/>
      <c r="T917" s="68"/>
      <c r="U917" s="68"/>
      <c r="V917" s="68"/>
      <c r="W917" s="68"/>
      <c r="X917" s="68"/>
      <c r="Y917" s="68"/>
      <c r="Z917" s="68"/>
      <c r="AA917" s="68"/>
      <c r="AB917" s="68"/>
      <c r="AC917" s="68"/>
      <c r="AD917" s="68"/>
      <c r="AE917" s="68"/>
      <c r="AF917" s="68"/>
      <c r="AG917" s="68"/>
      <c r="AH917" s="68"/>
      <c r="AI917" s="68"/>
    </row>
    <row r="918" spans="1:35" ht="12.75" customHeight="1" x14ac:dyDescent="0.2">
      <c r="A918" s="68"/>
      <c r="P918" s="68"/>
      <c r="Q918" s="68"/>
      <c r="R918" s="68"/>
      <c r="S918" s="68"/>
      <c r="T918" s="68"/>
      <c r="U918" s="68"/>
      <c r="V918" s="68"/>
      <c r="W918" s="68"/>
      <c r="X918" s="68"/>
      <c r="Y918" s="68"/>
      <c r="Z918" s="68"/>
      <c r="AA918" s="68"/>
      <c r="AB918" s="68"/>
      <c r="AC918" s="68"/>
      <c r="AD918" s="68"/>
      <c r="AE918" s="68"/>
      <c r="AF918" s="68"/>
      <c r="AG918" s="68"/>
      <c r="AH918" s="68"/>
      <c r="AI918" s="68"/>
    </row>
    <row r="919" spans="1:35" ht="12.75" customHeight="1" x14ac:dyDescent="0.2">
      <c r="A919" s="68"/>
      <c r="P919" s="68"/>
      <c r="Q919" s="68"/>
      <c r="R919" s="68"/>
      <c r="S919" s="68"/>
      <c r="T919" s="68"/>
      <c r="U919" s="68"/>
      <c r="V919" s="68"/>
      <c r="W919" s="68"/>
      <c r="X919" s="68"/>
      <c r="Y919" s="68"/>
      <c r="Z919" s="68"/>
      <c r="AA919" s="68"/>
      <c r="AB919" s="68"/>
      <c r="AC919" s="68"/>
      <c r="AD919" s="68"/>
      <c r="AE919" s="68"/>
      <c r="AF919" s="68"/>
      <c r="AG919" s="68"/>
      <c r="AH919" s="68"/>
      <c r="AI919" s="68"/>
    </row>
    <row r="920" spans="1:35" ht="12.75" customHeight="1" x14ac:dyDescent="0.2">
      <c r="A920" s="68"/>
      <c r="P920" s="68"/>
      <c r="Q920" s="68"/>
      <c r="R920" s="68"/>
      <c r="S920" s="68"/>
      <c r="T920" s="68"/>
      <c r="U920" s="68"/>
      <c r="V920" s="68"/>
      <c r="W920" s="68"/>
      <c r="X920" s="68"/>
      <c r="Y920" s="68"/>
      <c r="Z920" s="68"/>
      <c r="AA920" s="68"/>
      <c r="AB920" s="68"/>
      <c r="AC920" s="68"/>
      <c r="AD920" s="68"/>
      <c r="AE920" s="68"/>
      <c r="AF920" s="68"/>
      <c r="AG920" s="68"/>
      <c r="AH920" s="68"/>
      <c r="AI920" s="68"/>
    </row>
    <row r="921" spans="1:35" ht="12.75" customHeight="1" x14ac:dyDescent="0.2">
      <c r="A921" s="68"/>
      <c r="P921" s="68"/>
      <c r="Q921" s="68"/>
      <c r="R921" s="68"/>
      <c r="S921" s="68"/>
      <c r="T921" s="68"/>
      <c r="U921" s="68"/>
      <c r="V921" s="68"/>
      <c r="W921" s="68"/>
      <c r="X921" s="68"/>
      <c r="Y921" s="68"/>
      <c r="Z921" s="68"/>
      <c r="AA921" s="68"/>
      <c r="AB921" s="68"/>
      <c r="AC921" s="68"/>
      <c r="AD921" s="68"/>
      <c r="AE921" s="68"/>
      <c r="AF921" s="68"/>
      <c r="AG921" s="68"/>
      <c r="AH921" s="68"/>
      <c r="AI921" s="68"/>
    </row>
    <row r="922" spans="1:35" ht="12.75" customHeight="1" x14ac:dyDescent="0.2">
      <c r="A922" s="68"/>
      <c r="P922" s="68"/>
      <c r="Q922" s="68"/>
      <c r="R922" s="68"/>
      <c r="S922" s="68"/>
      <c r="T922" s="68"/>
      <c r="U922" s="68"/>
      <c r="V922" s="68"/>
      <c r="W922" s="68"/>
      <c r="X922" s="68"/>
      <c r="Y922" s="68"/>
      <c r="Z922" s="68"/>
      <c r="AA922" s="68"/>
      <c r="AB922" s="68"/>
      <c r="AC922" s="68"/>
      <c r="AD922" s="68"/>
      <c r="AE922" s="68"/>
      <c r="AF922" s="68"/>
      <c r="AG922" s="68"/>
      <c r="AH922" s="68"/>
      <c r="AI922" s="68"/>
    </row>
    <row r="923" spans="1:35" ht="12.75" customHeight="1" x14ac:dyDescent="0.2">
      <c r="A923" s="68"/>
      <c r="P923" s="68"/>
      <c r="Q923" s="68"/>
      <c r="R923" s="68"/>
      <c r="S923" s="68"/>
      <c r="T923" s="68"/>
      <c r="U923" s="68"/>
      <c r="V923" s="68"/>
      <c r="W923" s="68"/>
      <c r="X923" s="68"/>
      <c r="Y923" s="68"/>
      <c r="Z923" s="68"/>
      <c r="AA923" s="68"/>
      <c r="AB923" s="68"/>
      <c r="AC923" s="68"/>
      <c r="AD923" s="68"/>
      <c r="AE923" s="68"/>
      <c r="AF923" s="68"/>
      <c r="AG923" s="68"/>
      <c r="AH923" s="68"/>
      <c r="AI923" s="68"/>
    </row>
    <row r="924" spans="1:35" ht="12.75" customHeight="1" x14ac:dyDescent="0.2">
      <c r="A924" s="68"/>
      <c r="P924" s="68"/>
      <c r="Q924" s="68"/>
      <c r="R924" s="68"/>
      <c r="S924" s="68"/>
      <c r="T924" s="68"/>
      <c r="U924" s="68"/>
      <c r="V924" s="68"/>
      <c r="W924" s="68"/>
      <c r="X924" s="68"/>
      <c r="Y924" s="68"/>
      <c r="Z924" s="68"/>
      <c r="AA924" s="68"/>
      <c r="AB924" s="68"/>
      <c r="AC924" s="68"/>
      <c r="AD924" s="68"/>
      <c r="AE924" s="68"/>
      <c r="AF924" s="68"/>
      <c r="AG924" s="68"/>
      <c r="AH924" s="68"/>
      <c r="AI924" s="68"/>
    </row>
    <row r="925" spans="1:35" ht="12.75" customHeight="1" x14ac:dyDescent="0.2">
      <c r="A925" s="68"/>
      <c r="P925" s="68"/>
      <c r="Q925" s="68"/>
      <c r="R925" s="68"/>
      <c r="S925" s="68"/>
      <c r="T925" s="68"/>
      <c r="U925" s="68"/>
      <c r="V925" s="68"/>
      <c r="W925" s="68"/>
      <c r="X925" s="68"/>
      <c r="Y925" s="68"/>
      <c r="Z925" s="68"/>
      <c r="AA925" s="68"/>
      <c r="AB925" s="68"/>
      <c r="AC925" s="68"/>
      <c r="AD925" s="68"/>
      <c r="AE925" s="68"/>
      <c r="AF925" s="68"/>
      <c r="AG925" s="68"/>
      <c r="AH925" s="68"/>
      <c r="AI925" s="68"/>
    </row>
    <row r="926" spans="1:35" ht="12.75" customHeight="1" x14ac:dyDescent="0.2">
      <c r="A926" s="68"/>
      <c r="P926" s="68"/>
      <c r="Q926" s="68"/>
      <c r="R926" s="68"/>
      <c r="S926" s="68"/>
      <c r="T926" s="68"/>
      <c r="U926" s="68"/>
      <c r="V926" s="68"/>
      <c r="W926" s="68"/>
      <c r="X926" s="68"/>
      <c r="Y926" s="68"/>
      <c r="Z926" s="68"/>
      <c r="AA926" s="68"/>
      <c r="AB926" s="68"/>
      <c r="AC926" s="68"/>
      <c r="AD926" s="68"/>
      <c r="AE926" s="68"/>
      <c r="AF926" s="68"/>
      <c r="AG926" s="68"/>
      <c r="AH926" s="68"/>
      <c r="AI926" s="68"/>
    </row>
    <row r="927" spans="1:35" ht="12.75" customHeight="1" x14ac:dyDescent="0.2">
      <c r="A927" s="68"/>
      <c r="P927" s="68"/>
      <c r="Q927" s="68"/>
      <c r="R927" s="68"/>
      <c r="S927" s="68"/>
      <c r="T927" s="68"/>
      <c r="U927" s="68"/>
      <c r="V927" s="68"/>
      <c r="W927" s="68"/>
      <c r="X927" s="68"/>
      <c r="Y927" s="68"/>
      <c r="Z927" s="68"/>
      <c r="AA927" s="68"/>
      <c r="AB927" s="68"/>
      <c r="AC927" s="68"/>
      <c r="AD927" s="68"/>
      <c r="AE927" s="68"/>
      <c r="AF927" s="68"/>
      <c r="AG927" s="68"/>
      <c r="AH927" s="68"/>
      <c r="AI927" s="68"/>
    </row>
    <row r="928" spans="1:35" ht="12.75" customHeight="1" x14ac:dyDescent="0.2">
      <c r="A928" s="68"/>
      <c r="P928" s="68"/>
      <c r="Q928" s="68"/>
      <c r="R928" s="68"/>
      <c r="S928" s="68"/>
      <c r="T928" s="68"/>
      <c r="U928" s="68"/>
      <c r="V928" s="68"/>
      <c r="W928" s="68"/>
      <c r="X928" s="68"/>
      <c r="Y928" s="68"/>
      <c r="Z928" s="68"/>
      <c r="AA928" s="68"/>
      <c r="AB928" s="68"/>
      <c r="AC928" s="68"/>
      <c r="AD928" s="68"/>
      <c r="AE928" s="68"/>
      <c r="AF928" s="68"/>
      <c r="AG928" s="68"/>
      <c r="AH928" s="68"/>
      <c r="AI928" s="68"/>
    </row>
    <row r="929" spans="1:35" ht="12.75" customHeight="1" x14ac:dyDescent="0.2">
      <c r="A929" s="68"/>
      <c r="P929" s="68"/>
      <c r="Q929" s="68"/>
      <c r="R929" s="68"/>
      <c r="S929" s="68"/>
      <c r="T929" s="68"/>
      <c r="U929" s="68"/>
      <c r="V929" s="68"/>
      <c r="W929" s="68"/>
      <c r="X929" s="68"/>
      <c r="Y929" s="68"/>
      <c r="Z929" s="68"/>
      <c r="AA929" s="68"/>
      <c r="AB929" s="68"/>
      <c r="AC929" s="68"/>
      <c r="AD929" s="68"/>
      <c r="AE929" s="68"/>
      <c r="AF929" s="68"/>
      <c r="AG929" s="68"/>
      <c r="AH929" s="68"/>
      <c r="AI929" s="68"/>
    </row>
    <row r="930" spans="1:35" ht="12.75" customHeight="1" x14ac:dyDescent="0.2">
      <c r="A930" s="68"/>
      <c r="P930" s="68"/>
      <c r="Q930" s="68"/>
      <c r="R930" s="68"/>
      <c r="S930" s="68"/>
      <c r="T930" s="68"/>
      <c r="U930" s="68"/>
      <c r="V930" s="68"/>
      <c r="W930" s="68"/>
      <c r="X930" s="68"/>
      <c r="Y930" s="68"/>
      <c r="Z930" s="68"/>
      <c r="AA930" s="68"/>
      <c r="AB930" s="68"/>
      <c r="AC930" s="68"/>
      <c r="AD930" s="68"/>
      <c r="AE930" s="68"/>
      <c r="AF930" s="68"/>
      <c r="AG930" s="68"/>
      <c r="AH930" s="68"/>
      <c r="AI930" s="68"/>
    </row>
    <row r="931" spans="1:35" ht="12.75" customHeight="1" x14ac:dyDescent="0.2">
      <c r="A931" s="68"/>
      <c r="P931" s="68"/>
      <c r="Q931" s="68"/>
      <c r="R931" s="68"/>
      <c r="S931" s="68"/>
      <c r="T931" s="68"/>
      <c r="U931" s="68"/>
      <c r="V931" s="68"/>
      <c r="W931" s="68"/>
      <c r="X931" s="68"/>
      <c r="Y931" s="68"/>
      <c r="Z931" s="68"/>
      <c r="AA931" s="68"/>
      <c r="AB931" s="68"/>
      <c r="AC931" s="68"/>
      <c r="AD931" s="68"/>
      <c r="AE931" s="68"/>
      <c r="AF931" s="68"/>
      <c r="AG931" s="68"/>
      <c r="AH931" s="68"/>
      <c r="AI931" s="68"/>
    </row>
    <row r="932" spans="1:35" ht="12.75" customHeight="1" x14ac:dyDescent="0.2">
      <c r="A932" s="68"/>
      <c r="P932" s="68"/>
      <c r="Q932" s="68"/>
      <c r="R932" s="68"/>
      <c r="S932" s="68"/>
      <c r="T932" s="68"/>
      <c r="U932" s="68"/>
      <c r="V932" s="68"/>
      <c r="W932" s="68"/>
      <c r="X932" s="68"/>
      <c r="Y932" s="68"/>
      <c r="Z932" s="68"/>
      <c r="AA932" s="68"/>
      <c r="AB932" s="68"/>
      <c r="AC932" s="68"/>
      <c r="AD932" s="68"/>
      <c r="AE932" s="68"/>
      <c r="AF932" s="68"/>
      <c r="AG932" s="68"/>
      <c r="AH932" s="68"/>
      <c r="AI932" s="68"/>
    </row>
    <row r="933" spans="1:35" ht="12.75" customHeight="1" x14ac:dyDescent="0.2">
      <c r="A933" s="68"/>
      <c r="P933" s="68"/>
      <c r="Q933" s="68"/>
      <c r="R933" s="68"/>
      <c r="S933" s="68"/>
      <c r="T933" s="68"/>
      <c r="U933" s="68"/>
      <c r="V933" s="68"/>
      <c r="W933" s="68"/>
      <c r="X933" s="68"/>
      <c r="Y933" s="68"/>
      <c r="Z933" s="68"/>
      <c r="AA933" s="68"/>
      <c r="AB933" s="68"/>
      <c r="AC933" s="68"/>
      <c r="AD933" s="68"/>
      <c r="AE933" s="68"/>
      <c r="AF933" s="68"/>
      <c r="AG933" s="68"/>
      <c r="AH933" s="68"/>
      <c r="AI933" s="68"/>
    </row>
    <row r="934" spans="1:35" ht="12.75" customHeight="1" x14ac:dyDescent="0.2">
      <c r="A934" s="68"/>
      <c r="P934" s="68"/>
      <c r="Q934" s="68"/>
      <c r="R934" s="68"/>
      <c r="S934" s="68"/>
      <c r="T934" s="68"/>
      <c r="U934" s="68"/>
      <c r="V934" s="68"/>
      <c r="W934" s="68"/>
      <c r="X934" s="68"/>
      <c r="Y934" s="68"/>
      <c r="Z934" s="68"/>
      <c r="AA934" s="68"/>
      <c r="AB934" s="68"/>
      <c r="AC934" s="68"/>
      <c r="AD934" s="68"/>
      <c r="AE934" s="68"/>
      <c r="AF934" s="68"/>
      <c r="AG934" s="68"/>
      <c r="AH934" s="68"/>
      <c r="AI934" s="68"/>
    </row>
    <row r="935" spans="1:35" ht="12.75" customHeight="1" x14ac:dyDescent="0.2">
      <c r="A935" s="68"/>
      <c r="P935" s="68"/>
      <c r="Q935" s="68"/>
      <c r="R935" s="68"/>
      <c r="S935" s="68"/>
      <c r="T935" s="68"/>
      <c r="U935" s="68"/>
      <c r="V935" s="68"/>
      <c r="W935" s="68"/>
      <c r="X935" s="68"/>
      <c r="Y935" s="68"/>
      <c r="Z935" s="68"/>
      <c r="AA935" s="68"/>
      <c r="AB935" s="68"/>
      <c r="AC935" s="68"/>
      <c r="AD935" s="68"/>
      <c r="AE935" s="68"/>
      <c r="AF935" s="68"/>
      <c r="AG935" s="68"/>
      <c r="AH935" s="68"/>
      <c r="AI935" s="68"/>
    </row>
    <row r="936" spans="1:35" ht="12.75" customHeight="1" x14ac:dyDescent="0.2">
      <c r="A936" s="68"/>
      <c r="P936" s="68"/>
      <c r="Q936" s="68"/>
      <c r="R936" s="68"/>
      <c r="S936" s="68"/>
      <c r="T936" s="68"/>
      <c r="U936" s="68"/>
      <c r="V936" s="68"/>
      <c r="W936" s="68"/>
      <c r="X936" s="68"/>
      <c r="Y936" s="68"/>
      <c r="Z936" s="68"/>
      <c r="AA936" s="68"/>
      <c r="AB936" s="68"/>
      <c r="AC936" s="68"/>
      <c r="AD936" s="68"/>
      <c r="AE936" s="68"/>
      <c r="AF936" s="68"/>
      <c r="AG936" s="68"/>
      <c r="AH936" s="68"/>
      <c r="AI936" s="68"/>
    </row>
    <row r="937" spans="1:35" ht="12.75" customHeight="1" x14ac:dyDescent="0.2">
      <c r="A937" s="68"/>
      <c r="P937" s="68"/>
      <c r="Q937" s="68"/>
      <c r="R937" s="68"/>
      <c r="S937" s="68"/>
      <c r="T937" s="68"/>
      <c r="U937" s="68"/>
      <c r="V937" s="68"/>
      <c r="W937" s="68"/>
      <c r="X937" s="68"/>
      <c r="Y937" s="68"/>
      <c r="Z937" s="68"/>
      <c r="AA937" s="68"/>
      <c r="AB937" s="68"/>
      <c r="AC937" s="68"/>
      <c r="AD937" s="68"/>
      <c r="AE937" s="68"/>
      <c r="AF937" s="68"/>
      <c r="AG937" s="68"/>
      <c r="AH937" s="68"/>
      <c r="AI937" s="68"/>
    </row>
    <row r="938" spans="1:35" ht="12.75" customHeight="1" x14ac:dyDescent="0.2">
      <c r="A938" s="68"/>
      <c r="P938" s="68"/>
      <c r="Q938" s="68"/>
      <c r="R938" s="68"/>
      <c r="S938" s="68"/>
      <c r="T938" s="68"/>
      <c r="U938" s="68"/>
      <c r="V938" s="68"/>
      <c r="W938" s="68"/>
      <c r="X938" s="68"/>
      <c r="Y938" s="68"/>
      <c r="Z938" s="68"/>
      <c r="AA938" s="68"/>
      <c r="AB938" s="68"/>
      <c r="AC938" s="68"/>
      <c r="AD938" s="68"/>
      <c r="AE938" s="68"/>
      <c r="AF938" s="68"/>
      <c r="AG938" s="68"/>
      <c r="AH938" s="68"/>
      <c r="AI938" s="68"/>
    </row>
    <row r="939" spans="1:35" ht="12.75" customHeight="1" x14ac:dyDescent="0.2">
      <c r="A939" s="68"/>
      <c r="P939" s="68"/>
      <c r="Q939" s="68"/>
      <c r="R939" s="68"/>
      <c r="S939" s="68"/>
      <c r="T939" s="68"/>
      <c r="U939" s="68"/>
      <c r="V939" s="68"/>
      <c r="W939" s="68"/>
      <c r="X939" s="68"/>
      <c r="Y939" s="68"/>
      <c r="Z939" s="68"/>
      <c r="AA939" s="68"/>
      <c r="AB939" s="68"/>
      <c r="AC939" s="68"/>
      <c r="AD939" s="68"/>
      <c r="AE939" s="68"/>
      <c r="AF939" s="68"/>
      <c r="AG939" s="68"/>
      <c r="AH939" s="68"/>
      <c r="AI939" s="68"/>
    </row>
    <row r="940" spans="1:35" ht="12.75" customHeight="1" x14ac:dyDescent="0.2">
      <c r="A940" s="68"/>
      <c r="P940" s="68"/>
      <c r="Q940" s="68"/>
      <c r="R940" s="68"/>
      <c r="S940" s="68"/>
      <c r="T940" s="68"/>
      <c r="U940" s="68"/>
      <c r="V940" s="68"/>
      <c r="W940" s="68"/>
      <c r="X940" s="68"/>
      <c r="Y940" s="68"/>
      <c r="Z940" s="68"/>
      <c r="AA940" s="68"/>
      <c r="AB940" s="68"/>
      <c r="AC940" s="68"/>
      <c r="AD940" s="68"/>
      <c r="AE940" s="68"/>
      <c r="AF940" s="68"/>
      <c r="AG940" s="68"/>
      <c r="AH940" s="68"/>
      <c r="AI940" s="68"/>
    </row>
    <row r="941" spans="1:35" ht="12.75" customHeight="1" x14ac:dyDescent="0.2">
      <c r="A941" s="68"/>
      <c r="P941" s="68"/>
      <c r="Q941" s="68"/>
      <c r="R941" s="68"/>
      <c r="S941" s="68"/>
      <c r="T941" s="68"/>
      <c r="U941" s="68"/>
      <c r="V941" s="68"/>
      <c r="W941" s="68"/>
      <c r="X941" s="68"/>
      <c r="Y941" s="68"/>
      <c r="Z941" s="68"/>
      <c r="AA941" s="68"/>
      <c r="AB941" s="68"/>
      <c r="AC941" s="68"/>
      <c r="AD941" s="68"/>
      <c r="AE941" s="68"/>
      <c r="AF941" s="68"/>
      <c r="AG941" s="68"/>
      <c r="AH941" s="68"/>
      <c r="AI941" s="68"/>
    </row>
    <row r="942" spans="1:35" ht="12.75" customHeight="1" x14ac:dyDescent="0.2">
      <c r="A942" s="68"/>
      <c r="P942" s="68"/>
      <c r="Q942" s="68"/>
      <c r="R942" s="68"/>
      <c r="S942" s="68"/>
      <c r="T942" s="68"/>
      <c r="U942" s="68"/>
      <c r="V942" s="68"/>
      <c r="W942" s="68"/>
      <c r="X942" s="68"/>
      <c r="Y942" s="68"/>
      <c r="Z942" s="68"/>
      <c r="AA942" s="68"/>
      <c r="AB942" s="68"/>
      <c r="AC942" s="68"/>
      <c r="AD942" s="68"/>
      <c r="AE942" s="68"/>
      <c r="AF942" s="68"/>
      <c r="AG942" s="68"/>
      <c r="AH942" s="68"/>
      <c r="AI942" s="68"/>
    </row>
    <row r="943" spans="1:35" ht="12.75" customHeight="1" x14ac:dyDescent="0.2">
      <c r="A943" s="68"/>
      <c r="P943" s="68"/>
      <c r="Q943" s="68"/>
      <c r="R943" s="68"/>
      <c r="S943" s="68"/>
      <c r="T943" s="68"/>
      <c r="U943" s="68"/>
      <c r="V943" s="68"/>
      <c r="W943" s="68"/>
      <c r="X943" s="68"/>
      <c r="Y943" s="68"/>
      <c r="Z943" s="68"/>
      <c r="AA943" s="68"/>
      <c r="AB943" s="68"/>
      <c r="AC943" s="68"/>
      <c r="AD943" s="68"/>
      <c r="AE943" s="68"/>
      <c r="AF943" s="68"/>
      <c r="AG943" s="68"/>
      <c r="AH943" s="68"/>
      <c r="AI943" s="68"/>
    </row>
    <row r="944" spans="1:35" ht="12.75" customHeight="1" x14ac:dyDescent="0.2">
      <c r="A944" s="68"/>
      <c r="P944" s="68"/>
      <c r="Q944" s="68"/>
      <c r="R944" s="68"/>
      <c r="S944" s="68"/>
      <c r="T944" s="68"/>
      <c r="U944" s="68"/>
      <c r="V944" s="68"/>
      <c r="W944" s="68"/>
      <c r="X944" s="68"/>
      <c r="Y944" s="68"/>
      <c r="Z944" s="68"/>
      <c r="AA944" s="68"/>
      <c r="AB944" s="68"/>
      <c r="AC944" s="68"/>
      <c r="AD944" s="68"/>
      <c r="AE944" s="68"/>
      <c r="AF944" s="68"/>
      <c r="AG944" s="68"/>
      <c r="AH944" s="68"/>
      <c r="AI944" s="68"/>
    </row>
    <row r="945" spans="1:35" ht="12.75" customHeight="1" x14ac:dyDescent="0.2">
      <c r="A945" s="68"/>
      <c r="P945" s="68"/>
      <c r="Q945" s="68"/>
      <c r="R945" s="68"/>
      <c r="S945" s="68"/>
      <c r="T945" s="68"/>
      <c r="U945" s="68"/>
      <c r="V945" s="68"/>
      <c r="W945" s="68"/>
      <c r="X945" s="68"/>
      <c r="Y945" s="68"/>
      <c r="Z945" s="68"/>
      <c r="AA945" s="68"/>
      <c r="AB945" s="68"/>
      <c r="AC945" s="68"/>
      <c r="AD945" s="68"/>
      <c r="AE945" s="68"/>
      <c r="AF945" s="68"/>
      <c r="AG945" s="68"/>
      <c r="AH945" s="68"/>
      <c r="AI945" s="68"/>
    </row>
    <row r="946" spans="1:35" ht="12.75" customHeight="1" x14ac:dyDescent="0.2">
      <c r="A946" s="68"/>
      <c r="P946" s="68"/>
      <c r="Q946" s="68"/>
      <c r="R946" s="68"/>
      <c r="S946" s="68"/>
      <c r="T946" s="68"/>
      <c r="U946" s="68"/>
      <c r="V946" s="68"/>
      <c r="W946" s="68"/>
      <c r="X946" s="68"/>
      <c r="Y946" s="68"/>
      <c r="Z946" s="68"/>
      <c r="AA946" s="68"/>
      <c r="AB946" s="68"/>
      <c r="AC946" s="68"/>
      <c r="AD946" s="68"/>
      <c r="AE946" s="68"/>
      <c r="AF946" s="68"/>
      <c r="AG946" s="68"/>
      <c r="AH946" s="68"/>
      <c r="AI946" s="68"/>
    </row>
    <row r="947" spans="1:35" ht="12.75" customHeight="1" x14ac:dyDescent="0.2">
      <c r="A947" s="68"/>
      <c r="P947" s="68"/>
      <c r="Q947" s="68"/>
      <c r="R947" s="68"/>
      <c r="S947" s="68"/>
      <c r="T947" s="68"/>
      <c r="U947" s="68"/>
      <c r="V947" s="68"/>
      <c r="W947" s="68"/>
      <c r="X947" s="68"/>
      <c r="Y947" s="68"/>
      <c r="Z947" s="68"/>
      <c r="AA947" s="68"/>
      <c r="AB947" s="68"/>
      <c r="AC947" s="68"/>
      <c r="AD947" s="68"/>
      <c r="AE947" s="68"/>
      <c r="AF947" s="68"/>
      <c r="AG947" s="68"/>
      <c r="AH947" s="68"/>
      <c r="AI947" s="68"/>
    </row>
    <row r="948" spans="1:35" ht="12.75" customHeight="1" x14ac:dyDescent="0.2">
      <c r="A948" s="68"/>
      <c r="P948" s="68"/>
      <c r="Q948" s="68"/>
      <c r="R948" s="68"/>
      <c r="S948" s="68"/>
      <c r="T948" s="68"/>
      <c r="U948" s="68"/>
      <c r="V948" s="68"/>
      <c r="W948" s="68"/>
      <c r="X948" s="68"/>
      <c r="Y948" s="68"/>
      <c r="Z948" s="68"/>
      <c r="AA948" s="68"/>
      <c r="AB948" s="68"/>
      <c r="AC948" s="68"/>
      <c r="AD948" s="68"/>
      <c r="AE948" s="68"/>
      <c r="AF948" s="68"/>
      <c r="AG948" s="68"/>
      <c r="AH948" s="68"/>
      <c r="AI948" s="68"/>
    </row>
    <row r="949" spans="1:35" ht="12.75" customHeight="1" x14ac:dyDescent="0.2">
      <c r="A949" s="68"/>
      <c r="P949" s="68"/>
      <c r="Q949" s="68"/>
      <c r="R949" s="68"/>
      <c r="S949" s="68"/>
      <c r="T949" s="68"/>
      <c r="U949" s="68"/>
      <c r="V949" s="68"/>
      <c r="W949" s="68"/>
      <c r="X949" s="68"/>
      <c r="Y949" s="68"/>
      <c r="Z949" s="68"/>
      <c r="AA949" s="68"/>
      <c r="AB949" s="68"/>
      <c r="AC949" s="68"/>
      <c r="AD949" s="68"/>
      <c r="AE949" s="68"/>
      <c r="AF949" s="68"/>
      <c r="AG949" s="68"/>
      <c r="AH949" s="68"/>
      <c r="AI949" s="68"/>
    </row>
    <row r="950" spans="1:35" ht="12.75" customHeight="1" x14ac:dyDescent="0.2">
      <c r="A950" s="68"/>
      <c r="P950" s="68"/>
      <c r="Q950" s="68"/>
      <c r="R950" s="68"/>
      <c r="S950" s="68"/>
      <c r="T950" s="68"/>
      <c r="U950" s="68"/>
      <c r="V950" s="68"/>
      <c r="W950" s="68"/>
      <c r="X950" s="68"/>
      <c r="Y950" s="68"/>
      <c r="Z950" s="68"/>
      <c r="AA950" s="68"/>
      <c r="AB950" s="68"/>
      <c r="AC950" s="68"/>
      <c r="AD950" s="68"/>
      <c r="AE950" s="68"/>
      <c r="AF950" s="68"/>
      <c r="AG950" s="68"/>
      <c r="AH950" s="68"/>
      <c r="AI950" s="68"/>
    </row>
    <row r="951" spans="1:35" ht="12.75" customHeight="1" x14ac:dyDescent="0.2">
      <c r="A951" s="68"/>
      <c r="P951" s="68"/>
      <c r="Q951" s="68"/>
      <c r="R951" s="68"/>
      <c r="S951" s="68"/>
      <c r="T951" s="68"/>
      <c r="U951" s="68"/>
      <c r="V951" s="68"/>
      <c r="W951" s="68"/>
      <c r="X951" s="68"/>
      <c r="Y951" s="68"/>
      <c r="Z951" s="68"/>
      <c r="AA951" s="68"/>
      <c r="AB951" s="68"/>
      <c r="AC951" s="68"/>
      <c r="AD951" s="68"/>
      <c r="AE951" s="68"/>
      <c r="AF951" s="68"/>
      <c r="AG951" s="68"/>
      <c r="AH951" s="68"/>
      <c r="AI951" s="68"/>
    </row>
    <row r="952" spans="1:35" ht="12.75" customHeight="1" x14ac:dyDescent="0.2">
      <c r="A952" s="68"/>
      <c r="P952" s="68"/>
      <c r="Q952" s="68"/>
      <c r="R952" s="68"/>
      <c r="S952" s="68"/>
      <c r="T952" s="68"/>
      <c r="U952" s="68"/>
      <c r="V952" s="68"/>
      <c r="W952" s="68"/>
      <c r="X952" s="68"/>
      <c r="Y952" s="68"/>
      <c r="Z952" s="68"/>
      <c r="AA952" s="68"/>
      <c r="AB952" s="68"/>
      <c r="AC952" s="68"/>
      <c r="AD952" s="68"/>
      <c r="AE952" s="68"/>
      <c r="AF952" s="68"/>
      <c r="AG952" s="68"/>
      <c r="AH952" s="68"/>
      <c r="AI952" s="68"/>
    </row>
    <row r="953" spans="1:35" ht="12.75" customHeight="1" x14ac:dyDescent="0.2">
      <c r="A953" s="68"/>
      <c r="P953" s="68"/>
      <c r="Q953" s="68"/>
      <c r="R953" s="68"/>
      <c r="S953" s="68"/>
      <c r="T953" s="68"/>
      <c r="U953" s="68"/>
      <c r="V953" s="68"/>
      <c r="W953" s="68"/>
      <c r="X953" s="68"/>
      <c r="Y953" s="68"/>
      <c r="Z953" s="68"/>
      <c r="AA953" s="68"/>
      <c r="AB953" s="68"/>
      <c r="AC953" s="68"/>
      <c r="AD953" s="68"/>
      <c r="AE953" s="68"/>
      <c r="AF953" s="68"/>
      <c r="AG953" s="68"/>
      <c r="AH953" s="68"/>
      <c r="AI953" s="68"/>
    </row>
    <row r="954" spans="1:35" ht="12.75" customHeight="1" x14ac:dyDescent="0.2">
      <c r="A954" s="68"/>
      <c r="P954" s="68"/>
      <c r="Q954" s="68"/>
      <c r="R954" s="68"/>
      <c r="S954" s="68"/>
      <c r="T954" s="68"/>
      <c r="U954" s="68"/>
      <c r="V954" s="68"/>
      <c r="W954" s="68"/>
      <c r="X954" s="68"/>
      <c r="Y954" s="68"/>
      <c r="Z954" s="68"/>
      <c r="AA954" s="68"/>
      <c r="AB954" s="68"/>
      <c r="AC954" s="68"/>
      <c r="AD954" s="68"/>
      <c r="AE954" s="68"/>
      <c r="AF954" s="68"/>
      <c r="AG954" s="68"/>
      <c r="AH954" s="68"/>
      <c r="AI954" s="68"/>
    </row>
    <row r="955" spans="1:35" ht="12.75" customHeight="1" x14ac:dyDescent="0.2">
      <c r="A955" s="68"/>
      <c r="P955" s="68"/>
      <c r="Q955" s="68"/>
      <c r="R955" s="68"/>
      <c r="S955" s="68"/>
      <c r="T955" s="68"/>
      <c r="U955" s="68"/>
      <c r="V955" s="68"/>
      <c r="W955" s="68"/>
      <c r="X955" s="68"/>
      <c r="Y955" s="68"/>
      <c r="Z955" s="68"/>
      <c r="AA955" s="68"/>
      <c r="AB955" s="68"/>
      <c r="AC955" s="68"/>
      <c r="AD955" s="68"/>
      <c r="AE955" s="68"/>
      <c r="AF955" s="68"/>
      <c r="AG955" s="68"/>
      <c r="AH955" s="68"/>
      <c r="AI955" s="68"/>
    </row>
    <row r="956" spans="1:35" ht="12.75" customHeight="1" x14ac:dyDescent="0.2">
      <c r="A956" s="68"/>
      <c r="P956" s="68"/>
      <c r="Q956" s="68"/>
      <c r="R956" s="68"/>
      <c r="S956" s="68"/>
      <c r="T956" s="68"/>
      <c r="U956" s="68"/>
      <c r="V956" s="68"/>
      <c r="W956" s="68"/>
      <c r="X956" s="68"/>
      <c r="Y956" s="68"/>
      <c r="Z956" s="68"/>
      <c r="AA956" s="68"/>
      <c r="AB956" s="68"/>
      <c r="AC956" s="68"/>
      <c r="AD956" s="68"/>
      <c r="AE956" s="68"/>
      <c r="AF956" s="68"/>
      <c r="AG956" s="68"/>
      <c r="AH956" s="68"/>
      <c r="AI956" s="68"/>
    </row>
    <row r="957" spans="1:35" ht="12.75" customHeight="1" x14ac:dyDescent="0.2">
      <c r="A957" s="68"/>
      <c r="P957" s="68"/>
      <c r="Q957" s="68"/>
      <c r="R957" s="68"/>
      <c r="S957" s="68"/>
      <c r="T957" s="68"/>
      <c r="U957" s="68"/>
      <c r="V957" s="68"/>
      <c r="W957" s="68"/>
      <c r="X957" s="68"/>
      <c r="Y957" s="68"/>
      <c r="Z957" s="68"/>
      <c r="AA957" s="68"/>
      <c r="AB957" s="68"/>
      <c r="AC957" s="68"/>
      <c r="AD957" s="68"/>
      <c r="AE957" s="68"/>
      <c r="AF957" s="68"/>
      <c r="AG957" s="68"/>
      <c r="AH957" s="68"/>
      <c r="AI957" s="68"/>
    </row>
    <row r="958" spans="1:35" ht="12.75" customHeight="1" x14ac:dyDescent="0.2">
      <c r="A958" s="68"/>
      <c r="P958" s="68"/>
      <c r="Q958" s="68"/>
      <c r="R958" s="68"/>
      <c r="S958" s="68"/>
      <c r="T958" s="68"/>
      <c r="U958" s="68"/>
      <c r="V958" s="68"/>
      <c r="W958" s="68"/>
      <c r="X958" s="68"/>
      <c r="Y958" s="68"/>
      <c r="Z958" s="68"/>
      <c r="AA958" s="68"/>
      <c r="AB958" s="68"/>
      <c r="AC958" s="68"/>
      <c r="AD958" s="68"/>
      <c r="AE958" s="68"/>
      <c r="AF958" s="68"/>
      <c r="AG958" s="68"/>
      <c r="AH958" s="68"/>
      <c r="AI958" s="68"/>
    </row>
    <row r="959" spans="1:35" ht="12.75" customHeight="1" x14ac:dyDescent="0.2">
      <c r="A959" s="68"/>
      <c r="P959" s="68"/>
      <c r="Q959" s="68"/>
      <c r="R959" s="68"/>
      <c r="S959" s="68"/>
      <c r="T959" s="68"/>
      <c r="U959" s="68"/>
      <c r="V959" s="68"/>
      <c r="W959" s="68"/>
      <c r="X959" s="68"/>
      <c r="Y959" s="68"/>
      <c r="Z959" s="68"/>
      <c r="AA959" s="68"/>
      <c r="AB959" s="68"/>
      <c r="AC959" s="68"/>
      <c r="AD959" s="68"/>
      <c r="AE959" s="68"/>
      <c r="AF959" s="68"/>
      <c r="AG959" s="68"/>
      <c r="AH959" s="68"/>
      <c r="AI959" s="68"/>
    </row>
    <row r="960" spans="1:35" ht="12.75" customHeight="1" x14ac:dyDescent="0.2">
      <c r="A960" s="68"/>
      <c r="P960" s="68"/>
      <c r="Q960" s="68"/>
      <c r="R960" s="68"/>
      <c r="S960" s="68"/>
      <c r="T960" s="68"/>
      <c r="U960" s="68"/>
      <c r="V960" s="68"/>
      <c r="W960" s="68"/>
      <c r="X960" s="68"/>
      <c r="Y960" s="68"/>
      <c r="Z960" s="68"/>
      <c r="AA960" s="68"/>
      <c r="AB960" s="68"/>
      <c r="AC960" s="68"/>
      <c r="AD960" s="68"/>
      <c r="AE960" s="68"/>
      <c r="AF960" s="68"/>
      <c r="AG960" s="68"/>
      <c r="AH960" s="68"/>
      <c r="AI960" s="68"/>
    </row>
    <row r="961" spans="1:35" ht="12.75" customHeight="1" x14ac:dyDescent="0.2">
      <c r="A961" s="68"/>
      <c r="P961" s="68"/>
      <c r="Q961" s="68"/>
      <c r="R961" s="68"/>
      <c r="S961" s="68"/>
      <c r="T961" s="68"/>
      <c r="U961" s="68"/>
      <c r="V961" s="68"/>
      <c r="W961" s="68"/>
      <c r="X961" s="68"/>
      <c r="Y961" s="68"/>
      <c r="Z961" s="68"/>
      <c r="AA961" s="68"/>
      <c r="AB961" s="68"/>
      <c r="AC961" s="68"/>
      <c r="AD961" s="68"/>
      <c r="AE961" s="68"/>
      <c r="AF961" s="68"/>
      <c r="AG961" s="68"/>
      <c r="AH961" s="68"/>
      <c r="AI961" s="68"/>
    </row>
    <row r="962" spans="1:35" ht="12.75" customHeight="1" x14ac:dyDescent="0.2">
      <c r="A962" s="68"/>
      <c r="P962" s="68"/>
      <c r="Q962" s="68"/>
      <c r="R962" s="68"/>
      <c r="S962" s="68"/>
      <c r="T962" s="68"/>
      <c r="U962" s="68"/>
      <c r="V962" s="68"/>
      <c r="W962" s="68"/>
      <c r="X962" s="68"/>
      <c r="Y962" s="68"/>
      <c r="Z962" s="68"/>
      <c r="AA962" s="68"/>
      <c r="AB962" s="68"/>
      <c r="AC962" s="68"/>
      <c r="AD962" s="68"/>
      <c r="AE962" s="68"/>
      <c r="AF962" s="68"/>
      <c r="AG962" s="68"/>
      <c r="AH962" s="68"/>
      <c r="AI962" s="68"/>
    </row>
    <row r="963" spans="1:35" ht="12.75" customHeight="1" x14ac:dyDescent="0.2">
      <c r="A963" s="68"/>
      <c r="P963" s="68"/>
      <c r="Q963" s="68"/>
      <c r="R963" s="68"/>
      <c r="S963" s="68"/>
      <c r="T963" s="68"/>
      <c r="U963" s="68"/>
      <c r="V963" s="68"/>
      <c r="W963" s="68"/>
      <c r="X963" s="68"/>
      <c r="Y963" s="68"/>
      <c r="Z963" s="68"/>
      <c r="AA963" s="68"/>
      <c r="AB963" s="68"/>
      <c r="AC963" s="68"/>
      <c r="AD963" s="68"/>
      <c r="AE963" s="68"/>
      <c r="AF963" s="68"/>
      <c r="AG963" s="68"/>
      <c r="AH963" s="68"/>
      <c r="AI963" s="68"/>
    </row>
    <row r="964" spans="1:35" ht="12.75" customHeight="1" x14ac:dyDescent="0.2">
      <c r="A964" s="68"/>
      <c r="P964" s="68"/>
      <c r="Q964" s="68"/>
      <c r="R964" s="68"/>
      <c r="S964" s="68"/>
      <c r="T964" s="68"/>
      <c r="U964" s="68"/>
      <c r="V964" s="68"/>
      <c r="W964" s="68"/>
      <c r="X964" s="68"/>
      <c r="Y964" s="68"/>
      <c r="Z964" s="68"/>
      <c r="AA964" s="68"/>
      <c r="AB964" s="68"/>
      <c r="AC964" s="68"/>
      <c r="AD964" s="68"/>
      <c r="AE964" s="68"/>
      <c r="AF964" s="68"/>
      <c r="AG964" s="68"/>
      <c r="AH964" s="68"/>
      <c r="AI964" s="68"/>
    </row>
    <row r="965" spans="1:35" ht="12.75" customHeight="1" x14ac:dyDescent="0.2">
      <c r="A965" s="68"/>
      <c r="P965" s="68"/>
      <c r="Q965" s="68"/>
      <c r="R965" s="68"/>
      <c r="S965" s="68"/>
      <c r="T965" s="68"/>
      <c r="U965" s="68"/>
      <c r="V965" s="68"/>
      <c r="W965" s="68"/>
      <c r="X965" s="68"/>
      <c r="Y965" s="68"/>
      <c r="Z965" s="68"/>
      <c r="AA965" s="68"/>
      <c r="AB965" s="68"/>
      <c r="AC965" s="68"/>
      <c r="AD965" s="68"/>
      <c r="AE965" s="68"/>
      <c r="AF965" s="68"/>
      <c r="AG965" s="68"/>
      <c r="AH965" s="68"/>
      <c r="AI965" s="68"/>
    </row>
    <row r="966" spans="1:35" ht="12.75" customHeight="1" x14ac:dyDescent="0.2">
      <c r="A966" s="68"/>
      <c r="P966" s="68"/>
      <c r="Q966" s="68"/>
      <c r="R966" s="68"/>
      <c r="S966" s="68"/>
      <c r="T966" s="68"/>
      <c r="U966" s="68"/>
      <c r="V966" s="68"/>
      <c r="W966" s="68"/>
      <c r="X966" s="68"/>
      <c r="Y966" s="68"/>
      <c r="Z966" s="68"/>
      <c r="AA966" s="68"/>
      <c r="AB966" s="68"/>
      <c r="AC966" s="68"/>
      <c r="AD966" s="68"/>
      <c r="AE966" s="68"/>
      <c r="AF966" s="68"/>
      <c r="AG966" s="68"/>
      <c r="AH966" s="68"/>
      <c r="AI966" s="68"/>
    </row>
    <row r="967" spans="1:35" ht="12.75" customHeight="1" x14ac:dyDescent="0.2">
      <c r="A967" s="68"/>
      <c r="P967" s="68"/>
      <c r="Q967" s="68"/>
      <c r="R967" s="68"/>
      <c r="S967" s="68"/>
      <c r="T967" s="68"/>
      <c r="U967" s="68"/>
      <c r="V967" s="68"/>
      <c r="W967" s="68"/>
      <c r="X967" s="68"/>
      <c r="Y967" s="68"/>
      <c r="Z967" s="68"/>
      <c r="AA967" s="68"/>
      <c r="AB967" s="68"/>
      <c r="AC967" s="68"/>
      <c r="AD967" s="68"/>
      <c r="AE967" s="68"/>
      <c r="AF967" s="68"/>
      <c r="AG967" s="68"/>
      <c r="AH967" s="68"/>
      <c r="AI967" s="68"/>
    </row>
    <row r="968" spans="1:35" ht="12.75" customHeight="1" x14ac:dyDescent="0.2">
      <c r="A968" s="68"/>
      <c r="P968" s="68"/>
      <c r="Q968" s="68"/>
      <c r="R968" s="68"/>
      <c r="S968" s="68"/>
      <c r="T968" s="68"/>
      <c r="U968" s="68"/>
      <c r="V968" s="68"/>
      <c r="W968" s="68"/>
      <c r="X968" s="68"/>
      <c r="Y968" s="68"/>
      <c r="Z968" s="68"/>
      <c r="AA968" s="68"/>
      <c r="AB968" s="68"/>
      <c r="AC968" s="68"/>
      <c r="AD968" s="68"/>
      <c r="AE968" s="68"/>
      <c r="AF968" s="68"/>
      <c r="AG968" s="68"/>
      <c r="AH968" s="68"/>
      <c r="AI968" s="68"/>
    </row>
    <row r="969" spans="1:35" ht="12.75" customHeight="1" x14ac:dyDescent="0.2">
      <c r="A969" s="68"/>
      <c r="P969" s="68"/>
      <c r="Q969" s="68"/>
      <c r="R969" s="68"/>
      <c r="S969" s="68"/>
      <c r="T969" s="68"/>
      <c r="U969" s="68"/>
      <c r="V969" s="68"/>
      <c r="W969" s="68"/>
      <c r="X969" s="68"/>
      <c r="Y969" s="68"/>
      <c r="Z969" s="68"/>
      <c r="AA969" s="68"/>
      <c r="AB969" s="68"/>
      <c r="AC969" s="68"/>
      <c r="AD969" s="68"/>
      <c r="AE969" s="68"/>
      <c r="AF969" s="68"/>
      <c r="AG969" s="68"/>
      <c r="AH969" s="68"/>
      <c r="AI969" s="68"/>
    </row>
    <row r="970" spans="1:35" ht="12.75" customHeight="1" x14ac:dyDescent="0.2">
      <c r="A970" s="68"/>
      <c r="P970" s="68"/>
      <c r="Q970" s="68"/>
      <c r="R970" s="68"/>
      <c r="S970" s="68"/>
      <c r="T970" s="68"/>
      <c r="U970" s="68"/>
      <c r="V970" s="68"/>
      <c r="W970" s="68"/>
      <c r="X970" s="68"/>
      <c r="Y970" s="68"/>
      <c r="Z970" s="68"/>
      <c r="AA970" s="68"/>
      <c r="AB970" s="68"/>
      <c r="AC970" s="68"/>
      <c r="AD970" s="68"/>
      <c r="AE970" s="68"/>
      <c r="AF970" s="68"/>
      <c r="AG970" s="68"/>
      <c r="AH970" s="68"/>
      <c r="AI970" s="68"/>
    </row>
    <row r="971" spans="1:35" ht="12.75" customHeight="1" x14ac:dyDescent="0.2">
      <c r="A971" s="68"/>
      <c r="P971" s="68"/>
      <c r="Q971" s="68"/>
      <c r="R971" s="68"/>
      <c r="S971" s="68"/>
      <c r="T971" s="68"/>
      <c r="U971" s="68"/>
      <c r="V971" s="68"/>
      <c r="W971" s="68"/>
      <c r="X971" s="68"/>
      <c r="Y971" s="68"/>
      <c r="Z971" s="68"/>
      <c r="AA971" s="68"/>
      <c r="AB971" s="68"/>
      <c r="AC971" s="68"/>
      <c r="AD971" s="68"/>
      <c r="AE971" s="68"/>
      <c r="AF971" s="68"/>
      <c r="AG971" s="68"/>
      <c r="AH971" s="68"/>
      <c r="AI971" s="68"/>
    </row>
    <row r="972" spans="1:35" ht="12.75" customHeight="1" x14ac:dyDescent="0.2">
      <c r="A972" s="68"/>
      <c r="P972" s="68"/>
      <c r="Q972" s="68"/>
      <c r="R972" s="68"/>
      <c r="S972" s="68"/>
      <c r="T972" s="68"/>
      <c r="U972" s="68"/>
      <c r="V972" s="68"/>
      <c r="W972" s="68"/>
      <c r="X972" s="68"/>
      <c r="Y972" s="68"/>
      <c r="Z972" s="68"/>
      <c r="AA972" s="68"/>
      <c r="AB972" s="68"/>
      <c r="AC972" s="68"/>
      <c r="AD972" s="68"/>
      <c r="AE972" s="68"/>
      <c r="AF972" s="68"/>
      <c r="AG972" s="68"/>
      <c r="AH972" s="68"/>
      <c r="AI972" s="68"/>
    </row>
    <row r="973" spans="1:35" ht="12.75" customHeight="1" x14ac:dyDescent="0.2">
      <c r="A973" s="68"/>
      <c r="P973" s="68"/>
      <c r="Q973" s="68"/>
      <c r="R973" s="68"/>
      <c r="S973" s="68"/>
      <c r="T973" s="68"/>
      <c r="U973" s="68"/>
      <c r="V973" s="68"/>
      <c r="W973" s="68"/>
      <c r="X973" s="68"/>
      <c r="Y973" s="68"/>
      <c r="Z973" s="68"/>
      <c r="AA973" s="68"/>
      <c r="AB973" s="68"/>
      <c r="AC973" s="68"/>
      <c r="AD973" s="68"/>
      <c r="AE973" s="68"/>
      <c r="AF973" s="68"/>
      <c r="AG973" s="68"/>
      <c r="AH973" s="68"/>
      <c r="AI973" s="68"/>
    </row>
    <row r="974" spans="1:35" ht="12.75" customHeight="1" x14ac:dyDescent="0.2">
      <c r="A974" s="68"/>
      <c r="P974" s="68"/>
      <c r="Q974" s="68"/>
      <c r="R974" s="68"/>
      <c r="S974" s="68"/>
      <c r="T974" s="68"/>
      <c r="U974" s="68"/>
      <c r="V974" s="68"/>
      <c r="W974" s="68"/>
      <c r="X974" s="68"/>
      <c r="Y974" s="68"/>
      <c r="Z974" s="68"/>
      <c r="AA974" s="68"/>
      <c r="AB974" s="68"/>
      <c r="AC974" s="68"/>
      <c r="AD974" s="68"/>
      <c r="AE974" s="68"/>
      <c r="AF974" s="68"/>
      <c r="AG974" s="68"/>
      <c r="AH974" s="68"/>
      <c r="AI974" s="68"/>
    </row>
    <row r="975" spans="1:35" ht="12.75" customHeight="1" x14ac:dyDescent="0.2">
      <c r="A975" s="68"/>
      <c r="P975" s="68"/>
      <c r="Q975" s="68"/>
      <c r="R975" s="68"/>
      <c r="S975" s="68"/>
      <c r="T975" s="68"/>
      <c r="U975" s="68"/>
      <c r="V975" s="68"/>
      <c r="W975" s="68"/>
      <c r="X975" s="68"/>
      <c r="Y975" s="68"/>
      <c r="Z975" s="68"/>
      <c r="AA975" s="68"/>
      <c r="AB975" s="68"/>
      <c r="AC975" s="68"/>
      <c r="AD975" s="68"/>
      <c r="AE975" s="68"/>
      <c r="AF975" s="68"/>
      <c r="AG975" s="68"/>
      <c r="AH975" s="68"/>
      <c r="AI975" s="68"/>
    </row>
    <row r="976" spans="1:35" ht="12.75" customHeight="1" x14ac:dyDescent="0.2">
      <c r="A976" s="68"/>
      <c r="P976" s="68"/>
      <c r="Q976" s="68"/>
      <c r="R976" s="68"/>
      <c r="S976" s="68"/>
      <c r="T976" s="68"/>
      <c r="U976" s="68"/>
      <c r="V976" s="68"/>
      <c r="W976" s="68"/>
      <c r="X976" s="68"/>
      <c r="Y976" s="68"/>
      <c r="Z976" s="68"/>
      <c r="AA976" s="68"/>
      <c r="AB976" s="68"/>
      <c r="AC976" s="68"/>
      <c r="AD976" s="68"/>
      <c r="AE976" s="68"/>
      <c r="AF976" s="68"/>
      <c r="AG976" s="68"/>
      <c r="AH976" s="68"/>
      <c r="AI976" s="68"/>
    </row>
    <row r="977" spans="1:35" ht="12.75" customHeight="1" x14ac:dyDescent="0.2">
      <c r="A977" s="68"/>
      <c r="P977" s="68"/>
      <c r="Q977" s="68"/>
      <c r="R977" s="68"/>
      <c r="S977" s="68"/>
      <c r="T977" s="68"/>
      <c r="U977" s="68"/>
      <c r="V977" s="68"/>
      <c r="W977" s="68"/>
      <c r="X977" s="68"/>
      <c r="Y977" s="68"/>
      <c r="Z977" s="68"/>
      <c r="AA977" s="68"/>
      <c r="AB977" s="68"/>
      <c r="AC977" s="68"/>
      <c r="AD977" s="68"/>
      <c r="AE977" s="68"/>
      <c r="AF977" s="68"/>
      <c r="AG977" s="68"/>
      <c r="AH977" s="68"/>
      <c r="AI977" s="68"/>
    </row>
    <row r="978" spans="1:35" ht="12.75" customHeight="1" x14ac:dyDescent="0.2">
      <c r="A978" s="68"/>
      <c r="P978" s="68"/>
      <c r="Q978" s="68"/>
      <c r="R978" s="68"/>
      <c r="S978" s="68"/>
      <c r="T978" s="68"/>
      <c r="U978" s="68"/>
      <c r="V978" s="68"/>
      <c r="W978" s="68"/>
      <c r="X978" s="68"/>
      <c r="Y978" s="68"/>
      <c r="Z978" s="68"/>
      <c r="AA978" s="68"/>
      <c r="AB978" s="68"/>
      <c r="AC978" s="68"/>
      <c r="AD978" s="68"/>
      <c r="AE978" s="68"/>
      <c r="AF978" s="68"/>
      <c r="AG978" s="68"/>
      <c r="AH978" s="68"/>
      <c r="AI978" s="68"/>
    </row>
    <row r="979" spans="1:35" ht="12.75" customHeight="1" x14ac:dyDescent="0.2">
      <c r="A979" s="68"/>
      <c r="P979" s="68"/>
      <c r="Q979" s="68"/>
      <c r="R979" s="68"/>
      <c r="S979" s="68"/>
      <c r="T979" s="68"/>
      <c r="U979" s="68"/>
      <c r="V979" s="68"/>
      <c r="W979" s="68"/>
      <c r="X979" s="68"/>
      <c r="Y979" s="68"/>
      <c r="Z979" s="68"/>
      <c r="AA979" s="68"/>
      <c r="AB979" s="68"/>
      <c r="AC979" s="68"/>
      <c r="AD979" s="68"/>
      <c r="AE979" s="68"/>
      <c r="AF979" s="68"/>
      <c r="AG979" s="68"/>
      <c r="AH979" s="68"/>
      <c r="AI979" s="68"/>
    </row>
    <row r="980" spans="1:35" ht="12.75" customHeight="1" x14ac:dyDescent="0.2">
      <c r="A980" s="68"/>
      <c r="P980" s="68"/>
      <c r="Q980" s="68"/>
      <c r="R980" s="68"/>
      <c r="S980" s="68"/>
      <c r="T980" s="68"/>
      <c r="U980" s="68"/>
      <c r="V980" s="68"/>
      <c r="W980" s="68"/>
      <c r="X980" s="68"/>
      <c r="Y980" s="68"/>
      <c r="Z980" s="68"/>
      <c r="AA980" s="68"/>
      <c r="AB980" s="68"/>
      <c r="AC980" s="68"/>
      <c r="AD980" s="68"/>
      <c r="AE980" s="68"/>
      <c r="AF980" s="68"/>
      <c r="AG980" s="68"/>
      <c r="AH980" s="68"/>
      <c r="AI980" s="68"/>
    </row>
    <row r="981" spans="1:35" ht="12.75" customHeight="1" x14ac:dyDescent="0.2">
      <c r="A981" s="68"/>
      <c r="P981" s="68"/>
      <c r="Q981" s="68"/>
      <c r="R981" s="68"/>
      <c r="S981" s="68"/>
      <c r="T981" s="68"/>
      <c r="U981" s="68"/>
      <c r="V981" s="68"/>
      <c r="W981" s="68"/>
      <c r="X981" s="68"/>
      <c r="Y981" s="68"/>
      <c r="Z981" s="68"/>
      <c r="AA981" s="68"/>
      <c r="AB981" s="68"/>
      <c r="AC981" s="68"/>
      <c r="AD981" s="68"/>
      <c r="AE981" s="68"/>
      <c r="AF981" s="68"/>
      <c r="AG981" s="68"/>
      <c r="AH981" s="68"/>
      <c r="AI981" s="68"/>
    </row>
    <row r="982" spans="1:35" ht="12.75" customHeight="1" x14ac:dyDescent="0.2">
      <c r="A982" s="68"/>
      <c r="P982" s="68"/>
      <c r="Q982" s="68"/>
      <c r="R982" s="68"/>
      <c r="S982" s="68"/>
      <c r="T982" s="68"/>
      <c r="U982" s="68"/>
      <c r="V982" s="68"/>
      <c r="W982" s="68"/>
      <c r="X982" s="68"/>
      <c r="Y982" s="68"/>
      <c r="Z982" s="68"/>
      <c r="AA982" s="68"/>
      <c r="AB982" s="68"/>
      <c r="AC982" s="68"/>
      <c r="AD982" s="68"/>
      <c r="AE982" s="68"/>
      <c r="AF982" s="68"/>
      <c r="AG982" s="68"/>
      <c r="AH982" s="68"/>
      <c r="AI982" s="68"/>
    </row>
    <row r="983" spans="1:35" ht="12.75" customHeight="1" x14ac:dyDescent="0.2">
      <c r="A983" s="68"/>
      <c r="P983" s="68"/>
      <c r="Q983" s="68"/>
      <c r="R983" s="68"/>
      <c r="S983" s="68"/>
      <c r="T983" s="68"/>
      <c r="U983" s="68"/>
      <c r="V983" s="68"/>
      <c r="W983" s="68"/>
      <c r="X983" s="68"/>
      <c r="Y983" s="68"/>
      <c r="Z983" s="68"/>
      <c r="AA983" s="68"/>
      <c r="AB983" s="68"/>
      <c r="AC983" s="68"/>
      <c r="AD983" s="68"/>
      <c r="AE983" s="68"/>
      <c r="AF983" s="68"/>
      <c r="AG983" s="68"/>
      <c r="AH983" s="68"/>
      <c r="AI983" s="68"/>
    </row>
    <row r="984" spans="1:35" ht="12.75" customHeight="1" x14ac:dyDescent="0.2">
      <c r="A984" s="68"/>
      <c r="P984" s="68"/>
      <c r="Q984" s="68"/>
      <c r="R984" s="68"/>
      <c r="S984" s="68"/>
      <c r="T984" s="68"/>
      <c r="U984" s="68"/>
      <c r="V984" s="68"/>
      <c r="W984" s="68"/>
      <c r="X984" s="68"/>
      <c r="Y984" s="68"/>
      <c r="Z984" s="68"/>
      <c r="AA984" s="68"/>
      <c r="AB984" s="68"/>
      <c r="AC984" s="68"/>
      <c r="AD984" s="68"/>
      <c r="AE984" s="68"/>
      <c r="AF984" s="68"/>
      <c r="AG984" s="68"/>
      <c r="AH984" s="68"/>
      <c r="AI984" s="68"/>
    </row>
    <row r="985" spans="1:35" ht="12.75" customHeight="1" x14ac:dyDescent="0.2">
      <c r="A985" s="68"/>
      <c r="P985" s="68"/>
      <c r="Q985" s="68"/>
      <c r="R985" s="68"/>
      <c r="S985" s="68"/>
      <c r="T985" s="68"/>
      <c r="U985" s="68"/>
      <c r="V985" s="68"/>
      <c r="W985" s="68"/>
      <c r="X985" s="68"/>
      <c r="Y985" s="68"/>
      <c r="Z985" s="68"/>
      <c r="AA985" s="68"/>
      <c r="AB985" s="68"/>
      <c r="AC985" s="68"/>
      <c r="AD985" s="68"/>
      <c r="AE985" s="68"/>
      <c r="AF985" s="68"/>
      <c r="AG985" s="68"/>
      <c r="AH985" s="68"/>
      <c r="AI985" s="68"/>
    </row>
    <row r="986" spans="1:35" ht="12.75" customHeight="1" x14ac:dyDescent="0.2">
      <c r="A986" s="68"/>
      <c r="P986" s="68"/>
      <c r="Q986" s="68"/>
      <c r="R986" s="68"/>
      <c r="S986" s="68"/>
      <c r="T986" s="68"/>
      <c r="U986" s="68"/>
      <c r="V986" s="68"/>
      <c r="W986" s="68"/>
      <c r="X986" s="68"/>
      <c r="Y986" s="68"/>
      <c r="Z986" s="68"/>
      <c r="AA986" s="68"/>
      <c r="AB986" s="68"/>
      <c r="AC986" s="68"/>
      <c r="AD986" s="68"/>
      <c r="AE986" s="68"/>
      <c r="AF986" s="68"/>
      <c r="AG986" s="68"/>
      <c r="AH986" s="68"/>
      <c r="AI986" s="68"/>
    </row>
    <row r="987" spans="1:35" ht="12.75" customHeight="1" x14ac:dyDescent="0.2">
      <c r="A987" s="68"/>
      <c r="P987" s="68"/>
      <c r="Q987" s="68"/>
      <c r="R987" s="68"/>
      <c r="S987" s="68"/>
      <c r="T987" s="68"/>
      <c r="U987" s="68"/>
      <c r="V987" s="68"/>
      <c r="W987" s="68"/>
      <c r="X987" s="68"/>
      <c r="Y987" s="68"/>
      <c r="Z987" s="68"/>
      <c r="AA987" s="68"/>
      <c r="AB987" s="68"/>
      <c r="AC987" s="68"/>
      <c r="AD987" s="68"/>
      <c r="AE987" s="68"/>
      <c r="AF987" s="68"/>
      <c r="AG987" s="68"/>
      <c r="AH987" s="68"/>
      <c r="AI987" s="68"/>
    </row>
    <row r="988" spans="1:35" ht="12.75" customHeight="1" x14ac:dyDescent="0.2">
      <c r="A988" s="68"/>
      <c r="P988" s="68"/>
      <c r="Q988" s="68"/>
      <c r="R988" s="68"/>
      <c r="S988" s="68"/>
      <c r="T988" s="68"/>
      <c r="U988" s="68"/>
      <c r="V988" s="68"/>
      <c r="W988" s="68"/>
      <c r="X988" s="68"/>
      <c r="Y988" s="68"/>
      <c r="Z988" s="68"/>
      <c r="AA988" s="68"/>
      <c r="AB988" s="68"/>
      <c r="AC988" s="68"/>
      <c r="AD988" s="68"/>
      <c r="AE988" s="68"/>
      <c r="AF988" s="68"/>
      <c r="AG988" s="68"/>
      <c r="AH988" s="68"/>
      <c r="AI988" s="68"/>
    </row>
    <row r="989" spans="1:35" ht="12.75" customHeight="1" x14ac:dyDescent="0.2">
      <c r="A989" s="68"/>
      <c r="P989" s="68"/>
      <c r="Q989" s="68"/>
      <c r="R989" s="68"/>
      <c r="S989" s="68"/>
      <c r="T989" s="68"/>
      <c r="U989" s="68"/>
      <c r="V989" s="68"/>
      <c r="W989" s="68"/>
      <c r="X989" s="68"/>
      <c r="Y989" s="68"/>
      <c r="Z989" s="68"/>
      <c r="AA989" s="68"/>
      <c r="AB989" s="68"/>
      <c r="AC989" s="68"/>
      <c r="AD989" s="68"/>
      <c r="AE989" s="68"/>
      <c r="AF989" s="68"/>
      <c r="AG989" s="68"/>
      <c r="AH989" s="68"/>
      <c r="AI989" s="68"/>
    </row>
    <row r="990" spans="1:35" ht="12.75" customHeight="1" x14ac:dyDescent="0.2">
      <c r="A990" s="68"/>
      <c r="P990" s="68"/>
      <c r="Q990" s="68"/>
      <c r="R990" s="68"/>
      <c r="S990" s="68"/>
      <c r="T990" s="68"/>
      <c r="U990" s="68"/>
      <c r="V990" s="68"/>
      <c r="W990" s="68"/>
      <c r="X990" s="68"/>
      <c r="Y990" s="68"/>
      <c r="Z990" s="68"/>
      <c r="AA990" s="68"/>
      <c r="AB990" s="68"/>
      <c r="AC990" s="68"/>
      <c r="AD990" s="68"/>
      <c r="AE990" s="68"/>
      <c r="AF990" s="68"/>
      <c r="AG990" s="68"/>
      <c r="AH990" s="68"/>
      <c r="AI990" s="68"/>
    </row>
    <row r="991" spans="1:35" ht="12.75" customHeight="1" x14ac:dyDescent="0.2">
      <c r="A991" s="68"/>
      <c r="P991" s="68"/>
      <c r="Q991" s="68"/>
      <c r="R991" s="68"/>
      <c r="S991" s="68"/>
      <c r="T991" s="68"/>
      <c r="U991" s="68"/>
      <c r="V991" s="68"/>
      <c r="W991" s="68"/>
      <c r="X991" s="68"/>
      <c r="Y991" s="68"/>
      <c r="Z991" s="68"/>
      <c r="AA991" s="68"/>
      <c r="AB991" s="68"/>
      <c r="AC991" s="68"/>
      <c r="AD991" s="68"/>
      <c r="AE991" s="68"/>
      <c r="AF991" s="68"/>
      <c r="AG991" s="68"/>
      <c r="AH991" s="68"/>
      <c r="AI991" s="68"/>
    </row>
    <row r="992" spans="1:35" ht="12.75" customHeight="1" x14ac:dyDescent="0.2">
      <c r="A992" s="68"/>
      <c r="P992" s="68"/>
      <c r="Q992" s="68"/>
      <c r="R992" s="68"/>
      <c r="S992" s="68"/>
      <c r="T992" s="68"/>
      <c r="U992" s="68"/>
      <c r="V992" s="68"/>
      <c r="W992" s="68"/>
      <c r="X992" s="68"/>
      <c r="Y992" s="68"/>
      <c r="Z992" s="68"/>
      <c r="AA992" s="68"/>
      <c r="AB992" s="68"/>
      <c r="AC992" s="68"/>
      <c r="AD992" s="68"/>
      <c r="AE992" s="68"/>
      <c r="AF992" s="68"/>
      <c r="AG992" s="68"/>
      <c r="AH992" s="68"/>
      <c r="AI992" s="68"/>
    </row>
    <row r="993" spans="1:35" ht="12.75" customHeight="1" x14ac:dyDescent="0.2">
      <c r="A993" s="68"/>
      <c r="P993" s="68"/>
      <c r="Q993" s="68"/>
      <c r="R993" s="68"/>
      <c r="S993" s="68"/>
      <c r="T993" s="68"/>
      <c r="U993" s="68"/>
      <c r="V993" s="68"/>
      <c r="W993" s="68"/>
      <c r="X993" s="68"/>
      <c r="Y993" s="68"/>
      <c r="Z993" s="68"/>
      <c r="AA993" s="68"/>
      <c r="AB993" s="68"/>
      <c r="AC993" s="68"/>
      <c r="AD993" s="68"/>
      <c r="AE993" s="68"/>
      <c r="AF993" s="68"/>
      <c r="AG993" s="68"/>
      <c r="AH993" s="68"/>
      <c r="AI993" s="68"/>
    </row>
    <row r="994" spans="1:35" ht="12.75" customHeight="1" x14ac:dyDescent="0.2">
      <c r="A994" s="68"/>
      <c r="P994" s="68"/>
      <c r="Q994" s="68"/>
      <c r="R994" s="68"/>
      <c r="S994" s="68"/>
      <c r="T994" s="68"/>
      <c r="U994" s="68"/>
      <c r="V994" s="68"/>
      <c r="W994" s="68"/>
      <c r="X994" s="68"/>
      <c r="Y994" s="68"/>
      <c r="Z994" s="68"/>
      <c r="AA994" s="68"/>
      <c r="AB994" s="68"/>
      <c r="AC994" s="68"/>
      <c r="AD994" s="68"/>
      <c r="AE994" s="68"/>
      <c r="AF994" s="68"/>
      <c r="AG994" s="68"/>
      <c r="AH994" s="68"/>
      <c r="AI994" s="68"/>
    </row>
    <row r="995" spans="1:35" ht="12.75" customHeight="1" x14ac:dyDescent="0.2">
      <c r="A995" s="68"/>
      <c r="P995" s="68"/>
      <c r="Q995" s="68"/>
      <c r="R995" s="68"/>
      <c r="S995" s="68"/>
      <c r="T995" s="68"/>
      <c r="U995" s="68"/>
      <c r="V995" s="68"/>
      <c r="W995" s="68"/>
      <c r="X995" s="68"/>
      <c r="Y995" s="68"/>
      <c r="Z995" s="68"/>
      <c r="AA995" s="68"/>
      <c r="AB995" s="68"/>
      <c r="AC995" s="68"/>
      <c r="AD995" s="68"/>
      <c r="AE995" s="68"/>
      <c r="AF995" s="68"/>
      <c r="AG995" s="68"/>
      <c r="AH995" s="68"/>
      <c r="AI995" s="68"/>
    </row>
    <row r="996" spans="1:35" ht="12.75" customHeight="1" x14ac:dyDescent="0.2">
      <c r="A996" s="68"/>
      <c r="P996" s="68"/>
      <c r="Q996" s="68"/>
      <c r="R996" s="68"/>
      <c r="S996" s="68"/>
      <c r="T996" s="68"/>
      <c r="U996" s="68"/>
      <c r="V996" s="68"/>
      <c r="W996" s="68"/>
      <c r="X996" s="68"/>
      <c r="Y996" s="68"/>
      <c r="Z996" s="68"/>
      <c r="AA996" s="68"/>
      <c r="AB996" s="68"/>
      <c r="AC996" s="68"/>
      <c r="AD996" s="68"/>
      <c r="AE996" s="68"/>
      <c r="AF996" s="68"/>
      <c r="AG996" s="68"/>
      <c r="AH996" s="68"/>
      <c r="AI996" s="68"/>
    </row>
    <row r="997" spans="1:35" ht="12.75" customHeight="1" x14ac:dyDescent="0.2">
      <c r="A997" s="68"/>
      <c r="P997" s="68"/>
      <c r="Q997" s="68"/>
      <c r="R997" s="68"/>
      <c r="S997" s="68"/>
      <c r="T997" s="68"/>
      <c r="U997" s="68"/>
      <c r="V997" s="68"/>
      <c r="W997" s="68"/>
      <c r="X997" s="68"/>
      <c r="Y997" s="68"/>
      <c r="Z997" s="68"/>
      <c r="AA997" s="68"/>
      <c r="AB997" s="68"/>
      <c r="AC997" s="68"/>
      <c r="AD997" s="68"/>
      <c r="AE997" s="68"/>
      <c r="AF997" s="68"/>
      <c r="AG997" s="68"/>
      <c r="AH997" s="68"/>
      <c r="AI997" s="68"/>
    </row>
    <row r="998" spans="1:35" ht="12.75" customHeight="1" x14ac:dyDescent="0.2">
      <c r="A998" s="68"/>
      <c r="P998" s="68"/>
      <c r="Q998" s="68"/>
      <c r="R998" s="68"/>
      <c r="S998" s="68"/>
      <c r="T998" s="68"/>
      <c r="U998" s="68"/>
      <c r="V998" s="68"/>
      <c r="W998" s="68"/>
      <c r="X998" s="68"/>
      <c r="Y998" s="68"/>
      <c r="Z998" s="68"/>
      <c r="AA998" s="68"/>
      <c r="AB998" s="68"/>
      <c r="AC998" s="68"/>
      <c r="AD998" s="68"/>
      <c r="AE998" s="68"/>
      <c r="AF998" s="68"/>
      <c r="AG998" s="68"/>
      <c r="AH998" s="68"/>
      <c r="AI998" s="68"/>
    </row>
    <row r="999" spans="1:35" ht="12.75" customHeight="1" x14ac:dyDescent="0.2">
      <c r="A999" s="68"/>
      <c r="P999" s="68"/>
      <c r="Q999" s="68"/>
      <c r="R999" s="68"/>
      <c r="S999" s="68"/>
      <c r="T999" s="68"/>
      <c r="U999" s="68"/>
      <c r="V999" s="68"/>
      <c r="W999" s="68"/>
      <c r="X999" s="68"/>
      <c r="Y999" s="68"/>
      <c r="Z999" s="68"/>
      <c r="AA999" s="68"/>
      <c r="AB999" s="68"/>
      <c r="AC999" s="68"/>
      <c r="AD999" s="68"/>
      <c r="AE999" s="68"/>
      <c r="AF999" s="68"/>
      <c r="AG999" s="68"/>
      <c r="AH999" s="68"/>
      <c r="AI999" s="68"/>
    </row>
    <row r="1000" spans="1:35" ht="12.75" customHeight="1" x14ac:dyDescent="0.2">
      <c r="A1000" s="68"/>
      <c r="P1000" s="68"/>
      <c r="Q1000" s="68"/>
      <c r="R1000" s="68"/>
      <c r="S1000" s="68"/>
      <c r="T1000" s="68"/>
      <c r="U1000" s="68"/>
      <c r="V1000" s="68"/>
      <c r="W1000" s="68"/>
      <c r="X1000" s="68"/>
      <c r="Y1000" s="68"/>
      <c r="Z1000" s="68"/>
      <c r="AA1000" s="68"/>
      <c r="AB1000" s="68"/>
      <c r="AC1000" s="68"/>
      <c r="AD1000" s="68"/>
      <c r="AE1000" s="68"/>
      <c r="AF1000" s="68"/>
      <c r="AG1000" s="68"/>
      <c r="AH1000" s="68"/>
      <c r="AI1000" s="68"/>
    </row>
  </sheetData>
  <conditionalFormatting sqref="B6:M23 Q6:BK23 BL6:BM6 BL7:BL23">
    <cfRule type="expression" dxfId="141" priority="1">
      <formula>MOD(ROW(),2)=1</formula>
    </cfRule>
  </conditionalFormatting>
  <conditionalFormatting sqref="BL7:BL10 BL14:BL23">
    <cfRule type="cellIs" dxfId="140" priority="2" operator="equal">
      <formula>$A$1</formula>
    </cfRule>
  </conditionalFormatting>
  <conditionalFormatting sqref="BL7:BL10 BL14:BL23">
    <cfRule type="cellIs" dxfId="139" priority="3" operator="equal">
      <formula>$A$2</formula>
    </cfRule>
  </conditionalFormatting>
  <conditionalFormatting sqref="N6:O6 O7:O23">
    <cfRule type="expression" dxfId="138" priority="4">
      <formula>MOD(ROW(),2)=1</formula>
    </cfRule>
  </conditionalFormatting>
  <conditionalFormatting sqref="O7:O23">
    <cfRule type="cellIs" dxfId="137" priority="5" operator="lessThan">
      <formula>0</formula>
    </cfRule>
  </conditionalFormatting>
  <conditionalFormatting sqref="O7:O23">
    <cfRule type="cellIs" dxfId="136" priority="6" operator="greaterThan">
      <formula>0</formula>
    </cfRule>
  </conditionalFormatting>
  <conditionalFormatting sqref="N7:N23">
    <cfRule type="expression" dxfId="135" priority="7">
      <formula>MOD(ROW(),2)=1</formula>
    </cfRule>
  </conditionalFormatting>
  <conditionalFormatting sqref="N7:N10 N14:N23">
    <cfRule type="cellIs" dxfId="134" priority="8" operator="equal">
      <formula>$A$1</formula>
    </cfRule>
  </conditionalFormatting>
  <conditionalFormatting sqref="N7:N10 N14:N23">
    <cfRule type="cellIs" dxfId="133" priority="9" operator="equal">
      <formula>$A$2</formula>
    </cfRule>
  </conditionalFormatting>
  <conditionalFormatting sqref="BM7:BM23">
    <cfRule type="expression" dxfId="132" priority="10">
      <formula>MOD(ROW(),2)=1</formula>
    </cfRule>
  </conditionalFormatting>
  <conditionalFormatting sqref="BM7:BM23">
    <cfRule type="cellIs" dxfId="131" priority="11" operator="lessThan">
      <formula>0</formula>
    </cfRule>
  </conditionalFormatting>
  <conditionalFormatting sqref="BM7:BM23">
    <cfRule type="cellIs" dxfId="130" priority="12" operator="greaterThan">
      <formula>0</formula>
    </cfRule>
  </conditionalFormatting>
  <pageMargins left="0.78740157480314965" right="0.78740157480314965" top="1.3779527559055118" bottom="0.59055118110236227" header="0" footer="0"/>
  <pageSetup paperSize="9" orientation="landscape"/>
  <extLst>
    <ext xmlns:x14="http://schemas.microsoft.com/office/spreadsheetml/2009/9/main" uri="{CCE6A557-97BC-4b89-ADB6-D9C93CAAB3DF}">
      <x14:dataValidations xmlns:xm="http://schemas.microsoft.com/office/excel/2006/main" count="1">
        <x14:dataValidation type="list" allowBlank="1" showErrorMessage="1">
          <x14:formula1>
            <xm:f>AppQt.Data!$B$2:$B$3</xm:f>
          </x14:formula1>
          <xm:sqref>B2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6F95"/>
  </sheetPr>
  <dimension ref="A1:BM1000"/>
  <sheetViews>
    <sheetView showGridLines="0" workbookViewId="0">
      <selection activeCell="Q32" sqref="Q32:BK32"/>
    </sheetView>
  </sheetViews>
  <sheetFormatPr baseColWidth="10" defaultColWidth="14.42578125" defaultRowHeight="15" customHeight="1" x14ac:dyDescent="0.2"/>
  <cols>
    <col min="1" max="1" width="9.140625" customWidth="1"/>
    <col min="2" max="2" width="24.5703125" customWidth="1"/>
    <col min="3" max="13" width="8.7109375" customWidth="1"/>
    <col min="14" max="14" width="2.7109375" customWidth="1"/>
    <col min="15" max="15" width="8.7109375" customWidth="1"/>
    <col min="16" max="38" width="9.140625" customWidth="1"/>
    <col min="39" max="45" width="8.7109375" customWidth="1"/>
    <col min="46" max="46" width="9.140625" customWidth="1"/>
    <col min="47" max="63" width="8.7109375" customWidth="1"/>
    <col min="64" max="64" width="3.5703125" customWidth="1"/>
    <col min="65" max="65" width="8.7109375" customWidth="1"/>
  </cols>
  <sheetData>
    <row r="1" spans="1:65" ht="12.75" customHeight="1" x14ac:dyDescent="0.2">
      <c r="A1" s="39" t="s">
        <v>236</v>
      </c>
      <c r="P1" s="39"/>
      <c r="Q1" s="39"/>
      <c r="R1" s="39"/>
      <c r="S1" s="39"/>
      <c r="T1" s="39"/>
      <c r="U1" s="39"/>
      <c r="V1" s="39"/>
      <c r="W1" s="39"/>
      <c r="X1" s="39"/>
      <c r="Y1" s="39"/>
      <c r="Z1" s="39"/>
      <c r="AA1" s="39"/>
      <c r="AB1" s="39"/>
      <c r="AC1" s="39"/>
      <c r="AD1" s="39"/>
      <c r="AE1" s="39"/>
      <c r="AF1" s="39"/>
      <c r="AG1" s="39"/>
      <c r="AH1" s="39"/>
      <c r="AI1" s="39"/>
      <c r="AJ1" s="39"/>
      <c r="AK1" s="39"/>
      <c r="AL1" s="39"/>
    </row>
    <row r="2" spans="1:65" ht="12.75" customHeight="1" x14ac:dyDescent="0.2">
      <c r="A2" s="41" t="s">
        <v>237</v>
      </c>
      <c r="B2" s="67" t="s">
        <v>1</v>
      </c>
      <c r="C2" s="68"/>
      <c r="D2" s="68"/>
      <c r="E2" s="68"/>
      <c r="F2" s="68"/>
      <c r="G2" s="68"/>
      <c r="H2" s="68"/>
      <c r="I2" s="68"/>
      <c r="J2" s="68"/>
      <c r="K2" s="68"/>
      <c r="L2" s="68"/>
      <c r="M2" s="68"/>
      <c r="N2" s="68"/>
      <c r="O2" s="68"/>
      <c r="P2" s="41"/>
      <c r="Q2" s="41"/>
      <c r="R2" s="41"/>
      <c r="S2" s="41"/>
      <c r="T2" s="41"/>
      <c r="U2" s="41"/>
      <c r="V2" s="41"/>
      <c r="W2" s="41"/>
      <c r="X2" s="41"/>
      <c r="Y2" s="41"/>
      <c r="Z2" s="41"/>
      <c r="AA2" s="41"/>
      <c r="AB2" s="41"/>
      <c r="AC2" s="41"/>
      <c r="AD2" s="41"/>
      <c r="AE2" s="41"/>
      <c r="AF2" s="41"/>
      <c r="AG2" s="41"/>
      <c r="AH2" s="41"/>
      <c r="AI2" s="41"/>
      <c r="AJ2" s="41"/>
      <c r="AK2" s="41"/>
      <c r="AL2" s="41"/>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row>
    <row r="3" spans="1:65" ht="12.75" customHeight="1" x14ac:dyDescent="0.2">
      <c r="A3" s="68"/>
      <c r="P3" s="68"/>
      <c r="Q3" s="68"/>
      <c r="R3" s="68"/>
      <c r="S3" s="68"/>
      <c r="T3" s="68"/>
      <c r="U3" s="68"/>
      <c r="V3" s="68"/>
      <c r="W3" s="68"/>
      <c r="X3" s="68"/>
      <c r="Y3" s="68"/>
      <c r="Z3" s="68"/>
      <c r="AA3" s="68"/>
      <c r="AB3" s="68"/>
      <c r="AC3" s="68"/>
      <c r="AD3" s="68"/>
      <c r="AE3" s="68"/>
      <c r="AF3" s="68"/>
      <c r="AG3" s="68"/>
      <c r="AH3" s="68"/>
      <c r="AI3" s="68"/>
      <c r="AJ3" s="68"/>
      <c r="AK3" s="68"/>
      <c r="AL3" s="68"/>
    </row>
    <row r="4" spans="1:65" ht="12.75" customHeight="1" x14ac:dyDescent="0.2">
      <c r="A4" s="68"/>
      <c r="B4" s="25" t="str">
        <f>"Jewellery demand in selected countries ("&amp;$B$2&amp;")"</f>
        <v>Jewellery demand in selected countries (Tonnes)</v>
      </c>
      <c r="C4" s="25"/>
      <c r="D4" s="25"/>
      <c r="E4" s="25"/>
      <c r="F4" s="25"/>
      <c r="G4" s="25"/>
      <c r="H4" s="25"/>
      <c r="I4" s="25"/>
      <c r="J4" s="25"/>
      <c r="K4" s="25"/>
      <c r="L4" s="25"/>
      <c r="M4" s="25"/>
      <c r="N4" s="25"/>
      <c r="O4" s="25"/>
      <c r="P4" s="68"/>
      <c r="Q4" s="68"/>
      <c r="R4" s="68"/>
      <c r="S4" s="68"/>
      <c r="T4" s="68"/>
      <c r="U4" s="68"/>
      <c r="V4" s="68"/>
      <c r="W4" s="68"/>
      <c r="X4" s="68"/>
      <c r="Y4" s="68"/>
      <c r="Z4" s="68"/>
      <c r="AA4" s="68"/>
      <c r="AB4" s="68"/>
      <c r="AC4" s="68"/>
      <c r="AD4" s="68"/>
      <c r="AE4" s="68"/>
      <c r="AF4" s="68"/>
      <c r="AG4" s="68"/>
      <c r="AH4" s="68"/>
      <c r="AI4" s="68"/>
      <c r="AJ4" s="68"/>
      <c r="AK4" s="68"/>
      <c r="AL4" s="68"/>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row>
    <row r="5" spans="1:65" ht="38.25" customHeight="1" x14ac:dyDescent="0.2">
      <c r="A5" s="69"/>
      <c r="B5" s="42"/>
      <c r="C5" s="44">
        <f>AppAn.Data!L$2</f>
        <v>2010</v>
      </c>
      <c r="D5" s="44">
        <f>AppAn.Data!M$2</f>
        <v>2011</v>
      </c>
      <c r="E5" s="44">
        <f>AppAn.Data!N$2</f>
        <v>2012</v>
      </c>
      <c r="F5" s="44">
        <f>AppAn.Data!O$2</f>
        <v>2013</v>
      </c>
      <c r="G5" s="44">
        <f>AppAn.Data!P$2</f>
        <v>2014</v>
      </c>
      <c r="H5" s="44">
        <f>AppAn.Data!Q$2</f>
        <v>2015</v>
      </c>
      <c r="I5" s="44">
        <f>AppAn.Data!R$2</f>
        <v>2016</v>
      </c>
      <c r="J5" s="44">
        <f>AppAn.Data!S$2</f>
        <v>2017</v>
      </c>
      <c r="K5" s="44">
        <f>AppAn.Data!T$2</f>
        <v>2018</v>
      </c>
      <c r="L5" s="44">
        <f>AppAn.Data!U$2</f>
        <v>2019</v>
      </c>
      <c r="M5" s="44">
        <f>AppAn.Data!V$2</f>
        <v>2020</v>
      </c>
      <c r="N5" s="44"/>
      <c r="O5" s="44" t="s">
        <v>239</v>
      </c>
      <c r="P5" s="69"/>
      <c r="Q5" s="44" t="str">
        <f>AppQt.Data!M$2</f>
        <v>Q1'10</v>
      </c>
      <c r="R5" s="44" t="str">
        <f>AppQt.Data!N$2</f>
        <v>Q2'10</v>
      </c>
      <c r="S5" s="44" t="str">
        <f>AppQt.Data!O$2</f>
        <v>Q3'10</v>
      </c>
      <c r="T5" s="44" t="str">
        <f>AppQt.Data!P$2</f>
        <v>Q4'10</v>
      </c>
      <c r="U5" s="44" t="str">
        <f>AppQt.Data!Q$2</f>
        <v>Q1'11</v>
      </c>
      <c r="V5" s="44" t="str">
        <f>AppQt.Data!R$2</f>
        <v>Q2'11</v>
      </c>
      <c r="W5" s="44" t="str">
        <f>AppQt.Data!S$2</f>
        <v>Q3'11</v>
      </c>
      <c r="X5" s="44" t="str">
        <f>AppQt.Data!T$2</f>
        <v>Q4'11</v>
      </c>
      <c r="Y5" s="44" t="str">
        <f>AppQt.Data!U$2</f>
        <v>Q1'12</v>
      </c>
      <c r="Z5" s="44" t="str">
        <f>AppQt.Data!V$2</f>
        <v>Q2'12</v>
      </c>
      <c r="AA5" s="44" t="str">
        <f>AppQt.Data!W$2</f>
        <v>Q3'12</v>
      </c>
      <c r="AB5" s="44" t="str">
        <f>AppQt.Data!X$2</f>
        <v>Q4'12</v>
      </c>
      <c r="AC5" s="44" t="str">
        <f>AppQt.Data!Y$2</f>
        <v>Q1'13</v>
      </c>
      <c r="AD5" s="44" t="str">
        <f>AppQt.Data!Z$2</f>
        <v>Q2'13</v>
      </c>
      <c r="AE5" s="44" t="str">
        <f>AppQt.Data!AA$2</f>
        <v>Q3'13</v>
      </c>
      <c r="AF5" s="44" t="str">
        <f>AppQt.Data!AB$2</f>
        <v>Q4'13</v>
      </c>
      <c r="AG5" s="44" t="str">
        <f>AppQt.Data!AC$2</f>
        <v>Q1'14</v>
      </c>
      <c r="AH5" s="44" t="str">
        <f>AppQt.Data!AD$2</f>
        <v>Q2'14</v>
      </c>
      <c r="AI5" s="44" t="str">
        <f>AppQt.Data!AE$2</f>
        <v>Q3'14</v>
      </c>
      <c r="AJ5" s="44" t="str">
        <f>AppQt.Data!AF$2</f>
        <v>Q4'14</v>
      </c>
      <c r="AK5" s="44" t="str">
        <f>AppQt.Data!AG$2</f>
        <v>Q1'15</v>
      </c>
      <c r="AL5" s="44" t="str">
        <f>AppQt.Data!AH$2</f>
        <v>Q2'15</v>
      </c>
      <c r="AM5" s="44" t="str">
        <f>AppQt.Data!AI$2</f>
        <v>Q3'15</v>
      </c>
      <c r="AN5" s="44" t="str">
        <f>AppQt.Data!AJ$2</f>
        <v>Q4'15</v>
      </c>
      <c r="AO5" s="44" t="str">
        <f>AppQt.Data!AK$2</f>
        <v>Q1'16</v>
      </c>
      <c r="AP5" s="44" t="str">
        <f>AppQt.Data!AL$2</f>
        <v>Q2'16</v>
      </c>
      <c r="AQ5" s="44" t="str">
        <f>AppQt.Data!AM$2</f>
        <v>Q3'16</v>
      </c>
      <c r="AR5" s="44" t="str">
        <f>AppQt.Data!AN$2</f>
        <v>Q4'16</v>
      </c>
      <c r="AS5" s="44" t="str">
        <f>AppQt.Data!AO$2</f>
        <v>Q1'17</v>
      </c>
      <c r="AT5" s="44" t="str">
        <f>AppQt.Data!AP$2</f>
        <v>Q2'17</v>
      </c>
      <c r="AU5" s="44" t="str">
        <f>AppQt.Data!AQ$2</f>
        <v>Q3'17</v>
      </c>
      <c r="AV5" s="44" t="str">
        <f>AppQt.Data!AR$2</f>
        <v>Q4'17</v>
      </c>
      <c r="AW5" s="44" t="str">
        <f>AppQt.Data!AS$2</f>
        <v>Q1'18</v>
      </c>
      <c r="AX5" s="44" t="str">
        <f>AppQt.Data!AT$2</f>
        <v>Q2'18</v>
      </c>
      <c r="AY5" s="44" t="str">
        <f>AppQt.Data!AU$2</f>
        <v>Q3'18</v>
      </c>
      <c r="AZ5" s="44" t="str">
        <f>AppQt.Data!AV$2</f>
        <v>Q4'18</v>
      </c>
      <c r="BA5" s="44" t="str">
        <f>AppQt.Data!AW$2</f>
        <v>Q1'19</v>
      </c>
      <c r="BB5" s="44" t="str">
        <f>AppQt.Data!AX$2</f>
        <v>Q2'19</v>
      </c>
      <c r="BC5" s="44" t="str">
        <f>AppQt.Data!AY$2</f>
        <v>Q3'19</v>
      </c>
      <c r="BD5" s="44" t="str">
        <f>AppQt.Data!AZ$2</f>
        <v>Q4'19</v>
      </c>
      <c r="BE5" s="44" t="str">
        <f>AppQt.Data!BA$2</f>
        <v>Q1'20</v>
      </c>
      <c r="BF5" s="44" t="str">
        <f>AppQt.Data!BB$2</f>
        <v>Q2'20</v>
      </c>
      <c r="BG5" s="44" t="str">
        <f>AppQt.Data!BC$2</f>
        <v>Q3'20</v>
      </c>
      <c r="BH5" s="44" t="str">
        <f>AppQt.Data!BD$2</f>
        <v>Q4'20</v>
      </c>
      <c r="BI5" s="44" t="str">
        <f>AppQt.Data!BE$2</f>
        <v>Q1'21</v>
      </c>
      <c r="BJ5" s="44" t="str">
        <f>AppQt.Data!BF$2</f>
        <v>Q2'21</v>
      </c>
      <c r="BK5" s="44" t="str">
        <f>AppQt.Data!BG$2</f>
        <v>Q3'21</v>
      </c>
      <c r="BL5" s="44"/>
      <c r="BM5" s="44" t="s">
        <v>239</v>
      </c>
    </row>
    <row r="6" spans="1:65" ht="12.75" customHeight="1" x14ac:dyDescent="0.2">
      <c r="A6" s="40"/>
      <c r="B6" s="53" t="s">
        <v>95</v>
      </c>
      <c r="C6" s="89">
        <f>IFERROR(IF($B$2="Tonnes",AppAn.Data!L47,(AppAn.Data!L47*ozton*AppAn.Data!L$6)/1000000),"-")</f>
        <v>661.65670656183181</v>
      </c>
      <c r="D6" s="89">
        <f>IFERROR(IF($B$2="Tonnes",AppAn.Data!M47,(AppAn.Data!M47*ozton*AppAn.Data!M$6)/1000000),"-")</f>
        <v>619.31126175185261</v>
      </c>
      <c r="E6" s="89">
        <f>IFERROR(IF($B$2="Tonnes",AppAn.Data!N47,(AppAn.Data!N47*ozton*AppAn.Data!N$6)/1000000),"-")</f>
        <v>595.16753270612003</v>
      </c>
      <c r="F6" s="89">
        <f>IFERROR(IF($B$2="Tonnes",AppAn.Data!O47,(AppAn.Data!O47*ozton*AppAn.Data!O$6)/1000000),"-")</f>
        <v>617.42978121961733</v>
      </c>
      <c r="G6" s="89">
        <f>IFERROR(IF($B$2="Tonnes",AppAn.Data!P47,(AppAn.Data!P47*ozton*AppAn.Data!P$6)/1000000),"-")</f>
        <v>627.49133060767122</v>
      </c>
      <c r="H6" s="89">
        <f>IFERROR(IF($B$2="Tonnes",AppAn.Data!Q47,(AppAn.Data!Q47*ozton*AppAn.Data!Q$6)/1000000),"-")</f>
        <v>662.29704032189329</v>
      </c>
      <c r="I6" s="89">
        <f>IFERROR(IF($B$2="Tonnes",AppAn.Data!R47,(AppAn.Data!R47*ozton*AppAn.Data!R$6)/1000000),"-")</f>
        <v>504.50877873973809</v>
      </c>
      <c r="J6" s="89">
        <f>IFERROR(IF($B$2="Tonnes",AppAn.Data!S47,(AppAn.Data!S47*ozton*AppAn.Data!S$6)/1000000),"-")</f>
        <v>601.90119398280206</v>
      </c>
      <c r="K6" s="89">
        <f>IFERROR(IF($B$2="Tonnes",AppAn.Data!T47,(AppAn.Data!T47*ozton*AppAn.Data!T$6)/1000000),"-")</f>
        <v>598.00563827814119</v>
      </c>
      <c r="L6" s="89">
        <f>IFERROR(IF($B$2="Tonnes",AppAn.Data!U47,(AppAn.Data!U47*ozton*AppAn.Data!U$6)/1000000),"-")</f>
        <v>544.62566415173626</v>
      </c>
      <c r="M6" s="89">
        <f>IFERROR(IF($B$2="Tonnes",AppAn.Data!V47,(AppAn.Data!V47*ozton*AppAn.Data!V$6)/1000000),"-")</f>
        <v>315.92637130472451</v>
      </c>
      <c r="N6" s="90" t="str">
        <f t="shared" ref="N6:N39" si="0">IF(O6&lt;0,$A$2,IF(O6&gt;0,$A$1,"-"))</f>
        <v>▼</v>
      </c>
      <c r="O6" s="91">
        <f t="shared" ref="O6:O39" si="1">IF(AND(M6&gt;0,L6&gt;0),(M6/L6-1)*100,"-")</f>
        <v>-41.992015415434892</v>
      </c>
      <c r="P6" s="40"/>
      <c r="Q6" s="89">
        <f>IFERROR(IF($B$2="Tonnes",AppQt.Data!M72,(AppQt.Data!M72*ozton*AppQt.Data!M$7)/1000000),"-")</f>
        <v>190.86518726172773</v>
      </c>
      <c r="R6" s="89">
        <f>IFERROR(IF($B$2="Tonnes",AppQt.Data!N72,(AppQt.Data!N72*ozton*AppQt.Data!N$7)/1000000),"-")</f>
        <v>117.27024530928182</v>
      </c>
      <c r="S6" s="89">
        <f>IFERROR(IF($B$2="Tonnes",AppQt.Data!O72,(AppQt.Data!O72*ozton*AppQt.Data!O$7)/1000000),"-")</f>
        <v>166.61232100456573</v>
      </c>
      <c r="T6" s="89">
        <f>IFERROR(IF($B$2="Tonnes",AppQt.Data!P72,(AppQt.Data!P72*ozton*AppQt.Data!P$7)/1000000),"-")</f>
        <v>186.90895298625648</v>
      </c>
      <c r="U6" s="89">
        <f>IFERROR(IF($B$2="Tonnes",AppQt.Data!Q72,(AppQt.Data!Q72*ozton*AppQt.Data!Q$7)/1000000),"-")</f>
        <v>198.75967692652551</v>
      </c>
      <c r="V6" s="89">
        <f>IFERROR(IF($B$2="Tonnes",AppQt.Data!R72,(AppQt.Data!R72*ozton*AppQt.Data!R$7)/1000000),"-")</f>
        <v>179.78178544067305</v>
      </c>
      <c r="W6" s="89">
        <f>IFERROR(IF($B$2="Tonnes",AppQt.Data!S72,(AppQt.Data!S72*ozton*AppQt.Data!S$7)/1000000),"-")</f>
        <v>127.0322309722761</v>
      </c>
      <c r="X6" s="89">
        <f>IFERROR(IF($B$2="Tonnes",AppQt.Data!T72,(AppQt.Data!T72*ozton*AppQt.Data!T$7)/1000000),"-")</f>
        <v>113.73756841237801</v>
      </c>
      <c r="Y6" s="89">
        <f>IFERROR(IF($B$2="Tonnes",AppQt.Data!U72,(AppQt.Data!U72*ozton*AppQt.Data!U$7)/1000000),"-")</f>
        <v>147.52604278294368</v>
      </c>
      <c r="Z6" s="89">
        <f>IFERROR(IF($B$2="Tonnes",AppQt.Data!V72,(AppQt.Data!V72*ozton*AppQt.Data!V$7)/1000000),"-")</f>
        <v>133.8356787238273</v>
      </c>
      <c r="AA6" s="89">
        <f>IFERROR(IF($B$2="Tonnes",AppQt.Data!W72,(AppQt.Data!W72*ozton*AppQt.Data!W$7)/1000000),"-")</f>
        <v>147.19689776680727</v>
      </c>
      <c r="AB6" s="89">
        <f>IFERROR(IF($B$2="Tonnes",AppQt.Data!X72,(AppQt.Data!X72*ozton*AppQt.Data!X$7)/1000000),"-")</f>
        <v>166.60891343254167</v>
      </c>
      <c r="AC6" s="89">
        <f>IFERROR(IF($B$2="Tonnes",AppQt.Data!Y72,(AppQt.Data!Y72*ozton*AppQt.Data!Y$7)/1000000),"-")</f>
        <v>144.65052104445505</v>
      </c>
      <c r="AD6" s="89">
        <f>IFERROR(IF($B$2="Tonnes",AppQt.Data!Z72,(AppQt.Data!Z72*ozton*AppQt.Data!Z$7)/1000000),"-")</f>
        <v>188.53390171165518</v>
      </c>
      <c r="AE6" s="89">
        <f>IFERROR(IF($B$2="Tonnes",AppQt.Data!AA72,(AppQt.Data!AA72*ozton*AppQt.Data!AA$7)/1000000),"-")</f>
        <v>146.16233246560444</v>
      </c>
      <c r="AF6" s="89">
        <f>IFERROR(IF($B$2="Tonnes",AppQt.Data!AB72,(AppQt.Data!AB72*ozton*AppQt.Data!AB$7)/1000000),"-")</f>
        <v>138.08302599790261</v>
      </c>
      <c r="AG6" s="89">
        <f>IFERROR(IF($B$2="Tonnes",AppQt.Data!AC72,(AppQt.Data!AC72*ozton*AppQt.Data!AC$7)/1000000),"-")</f>
        <v>123.68849937180565</v>
      </c>
      <c r="AH6" s="89">
        <f>IFERROR(IF($B$2="Tonnes",AppQt.Data!AD72,(AppQt.Data!AD72*ozton*AppQt.Data!AD$7)/1000000),"-")</f>
        <v>151.56657694526021</v>
      </c>
      <c r="AI6" s="89">
        <f>IFERROR(IF($B$2="Tonnes",AppQt.Data!AE72,(AppQt.Data!AE72*ozton*AppQt.Data!AE$7)/1000000),"-")</f>
        <v>183.08347948089079</v>
      </c>
      <c r="AJ6" s="89">
        <f>IFERROR(IF($B$2="Tonnes",AppQt.Data!AF72,(AppQt.Data!AF72*ozton*AppQt.Data!AF$7)/1000000),"-")</f>
        <v>169.15277480971457</v>
      </c>
      <c r="AK6" s="89">
        <f>IFERROR(IF($B$2="Tonnes",AppQt.Data!AG72,(AppQt.Data!AG72*ozton*AppQt.Data!AG$7)/1000000),"-")</f>
        <v>150.70482133800485</v>
      </c>
      <c r="AL6" s="89">
        <f>IFERROR(IF($B$2="Tonnes",AppQt.Data!AH72,(AppQt.Data!AH72*ozton*AppQt.Data!AH$7)/1000000),"-")</f>
        <v>121.47015904540478</v>
      </c>
      <c r="AM6" s="89">
        <f>IFERROR(IF($B$2="Tonnes",AppQt.Data!AI72,(AppQt.Data!AI72*ozton*AppQt.Data!AI$7)/1000000),"-")</f>
        <v>214.13879867766045</v>
      </c>
      <c r="AN6" s="89">
        <f>IFERROR(IF($B$2="Tonnes",AppQt.Data!AJ72,(AppQt.Data!AJ72*ozton*AppQt.Data!AJ$7)/1000000),"-")</f>
        <v>175.98326126082318</v>
      </c>
      <c r="AO6" s="89">
        <f>IFERROR(IF($B$2="Tonnes",AppQt.Data!AK72,(AppQt.Data!AK72*ozton*AppQt.Data!AK$7)/1000000),"-")</f>
        <v>79.777117136462749</v>
      </c>
      <c r="AP6" s="89">
        <f>IFERROR(IF($B$2="Tonnes",AppQt.Data!AL72,(AppQt.Data!AL72*ozton*AppQt.Data!AL$7)/1000000),"-")</f>
        <v>89.838518822237376</v>
      </c>
      <c r="AQ6" s="89">
        <f>IFERROR(IF($B$2="Tonnes",AppQt.Data!AM72,(AppQt.Data!AM72*ozton*AppQt.Data!AM$7)/1000000),"-")</f>
        <v>152.69484303324532</v>
      </c>
      <c r="AR6" s="89">
        <f>IFERROR(IF($B$2="Tonnes",AppQt.Data!AN72,(AppQt.Data!AN72*ozton*AppQt.Data!AN$7)/1000000),"-")</f>
        <v>182.19829974779267</v>
      </c>
      <c r="AS6" s="89">
        <f>IFERROR(IF($B$2="Tonnes",AppQt.Data!AO72,(AppQt.Data!AO72*ozton*AppQt.Data!AO$7)/1000000),"-")</f>
        <v>123.72511020516356</v>
      </c>
      <c r="AT6" s="89">
        <f>IFERROR(IF($B$2="Tonnes",AppQt.Data!AP72,(AppQt.Data!AP72*ozton*AppQt.Data!AP$7)/1000000),"-")</f>
        <v>160.95005276780358</v>
      </c>
      <c r="AU6" s="89">
        <f>IFERROR(IF($B$2="Tonnes",AppQt.Data!AQ72,(AppQt.Data!AQ72*ozton*AppQt.Data!AQ$7)/1000000),"-")</f>
        <v>134.79821424274854</v>
      </c>
      <c r="AV6" s="89">
        <f>IFERROR(IF($B$2="Tonnes",AppQt.Data!AR72,(AppQt.Data!AR72*ozton*AppQt.Data!AR$7)/1000000),"-")</f>
        <v>182.42781676708637</v>
      </c>
      <c r="AW6" s="89">
        <f>IFERROR(IF($B$2="Tonnes",AppQt.Data!AS72,(AppQt.Data!AS72*ozton*AppQt.Data!AS$7)/1000000),"-")</f>
        <v>119.2043261082341</v>
      </c>
      <c r="AX6" s="89">
        <f>IFERROR(IF($B$2="Tonnes",AppQt.Data!AT72,(AppQt.Data!AT72*ozton*AppQt.Data!AT$7)/1000000),"-")</f>
        <v>149.94356069198909</v>
      </c>
      <c r="AY6" s="89">
        <f>IFERROR(IF($B$2="Tonnes",AppQt.Data!AU72,(AppQt.Data!AU72*ozton*AppQt.Data!AU$7)/1000000),"-")</f>
        <v>148.78774380416081</v>
      </c>
      <c r="AZ6" s="89">
        <f>IFERROR(IF($B$2="Tonnes",AppQt.Data!AV72,(AppQt.Data!AV72*ozton*AppQt.Data!AV$7)/1000000),"-")</f>
        <v>180.0700076737572</v>
      </c>
      <c r="BA6" s="89">
        <f>IFERROR(IF($B$2="Tonnes",AppQt.Data!AW72,(AppQt.Data!AW72*ozton*AppQt.Data!AW$7)/1000000),"-")</f>
        <v>125.41784433676347</v>
      </c>
      <c r="BB6" s="89">
        <f>IFERROR(IF($B$2="Tonnes",AppQt.Data!AX72,(AppQt.Data!AX72*ozton*AppQt.Data!AX$7)/1000000),"-")</f>
        <v>168.64313127578745</v>
      </c>
      <c r="BC6" s="89">
        <f>IFERROR(IF($B$2="Tonnes",AppQt.Data!AY72,(AppQt.Data!AY72*ozton*AppQt.Data!AY$7)/1000000),"-")</f>
        <v>101.56630420270452</v>
      </c>
      <c r="BD6" s="89">
        <f>IFERROR(IF($B$2="Tonnes",AppQt.Data!AZ72,(AppQt.Data!AZ72*ozton*AppQt.Data!AZ$7)/1000000),"-")</f>
        <v>148.99838433648088</v>
      </c>
      <c r="BE6" s="89">
        <f>IFERROR(IF($B$2="Tonnes",AppQt.Data!BA72,(AppQt.Data!BA72*ozton*AppQt.Data!BA$7)/1000000),"-")</f>
        <v>73.854687933646261</v>
      </c>
      <c r="BF6" s="89">
        <f>IFERROR(IF($B$2="Tonnes",AppQt.Data!BB72,(AppQt.Data!BB72*ozton*AppQt.Data!BB$7)/1000000),"-")</f>
        <v>43.974826558568118</v>
      </c>
      <c r="BG6" s="89">
        <f>IFERROR(IF($B$2="Tonnes",AppQt.Data!BC72,(AppQt.Data!BC72*ozton*AppQt.Data!BC$7)/1000000),"-")</f>
        <v>60.795732737081813</v>
      </c>
      <c r="BH6" s="89">
        <f>IFERROR(IF($B$2="Tonnes",AppQt.Data!BD72,(AppQt.Data!BD72*ozton*AppQt.Data!BD$7)/1000000),"-")</f>
        <v>137.30112407542836</v>
      </c>
      <c r="BI6" s="89">
        <f>IFERROR(IF($B$2="Tonnes",AppQt.Data!BE72,(AppQt.Data!BE72*ozton*AppQt.Data!BE$7)/1000000),"-")</f>
        <v>102.50761701824999</v>
      </c>
      <c r="BJ6" s="89">
        <f>IFERROR(IF($B$2="Tonnes",AppQt.Data!BF72,(AppQt.Data!BF72*ozton*AppQt.Data!BF$7)/1000000),"-")</f>
        <v>60.137599203989986</v>
      </c>
      <c r="BK6" s="89">
        <f>IFERROR(IF($B$2="Tonnes",AppQt.Data!BG72,(AppQt.Data!BG72*ozton*AppQt.Data!BG$7)/1000000),"-")</f>
        <v>96.226063196256092</v>
      </c>
      <c r="BL6" s="90" t="str">
        <f t="shared" ref="BL6:BL39" si="2">IF(BM6&lt;0,$A$2,IF(BM6&gt;0,$A$1,"-"))</f>
        <v>▲</v>
      </c>
      <c r="BM6" s="91">
        <f t="shared" ref="BM6:BM39" si="3">IF(AND(ISNUMBER(BK6),ISNUMBER(BG6),BK6&gt;0,BG6&gt;0,(BK6/BG6-1)*100&lt;300),(BK6/BG6-1)*100,IF(AND(ISNUMBER(BK6),ISNUMBER(BG6),BK6&gt;0,BG6&gt;0,(BK6/BG6-1)*100&gt;300),"&gt;300","-"))</f>
        <v>58.277660066039246</v>
      </c>
    </row>
    <row r="7" spans="1:65" ht="12.75" customHeight="1" x14ac:dyDescent="0.2">
      <c r="A7" s="40"/>
      <c r="B7" s="53" t="s">
        <v>127</v>
      </c>
      <c r="C7" s="89">
        <f>IFERROR(IF($B$2="Tonnes",AppAn.Data!L48,(AppAn.Data!L48*ozton*AppAn.Data!L$6)/1000000),"-")</f>
        <v>26.473250137262077</v>
      </c>
      <c r="D7" s="89">
        <f>IFERROR(IF($B$2="Tonnes",AppAn.Data!M48,(AppAn.Data!M48*ozton*AppAn.Data!M$6)/1000000),"-")</f>
        <v>24.20401820255767</v>
      </c>
      <c r="E7" s="89">
        <f>IFERROR(IF($B$2="Tonnes",AppAn.Data!N48,(AppAn.Data!N48*ozton*AppAn.Data!N$6)/1000000),"-")</f>
        <v>26.14634799399116</v>
      </c>
      <c r="F7" s="89">
        <f>IFERROR(IF($B$2="Tonnes",AppAn.Data!O48,(AppAn.Data!O48*ozton*AppAn.Data!O$6)/1000000),"-")</f>
        <v>23.331891202885004</v>
      </c>
      <c r="G7" s="89">
        <f>IFERROR(IF($B$2="Tonnes",AppAn.Data!P48,(AppAn.Data!P48*ozton*AppAn.Data!P$6)/1000000),"-")</f>
        <v>21.849328195230392</v>
      </c>
      <c r="H7" s="89">
        <f>IFERROR(IF($B$2="Tonnes",AppAn.Data!Q48,(AppAn.Data!Q48*ozton*AppAn.Data!Q$6)/1000000),"-")</f>
        <v>23.173513572089732</v>
      </c>
      <c r="I7" s="89">
        <f>IFERROR(IF($B$2="Tonnes",AppAn.Data!R48,(AppAn.Data!R48*ozton*AppAn.Data!R$6)/1000000),"-")</f>
        <v>26.219005596801534</v>
      </c>
      <c r="J7" s="89">
        <f>IFERROR(IF($B$2="Tonnes",AppAn.Data!S48,(AppAn.Data!S48*ozton*AppAn.Data!S$6)/1000000),"-")</f>
        <v>28.066187614775341</v>
      </c>
      <c r="K7" s="89">
        <f>IFERROR(IF($B$2="Tonnes",AppAn.Data!T48,(AppAn.Data!T48*ozton*AppAn.Data!T$6)/1000000),"-")</f>
        <v>25.389562640784618</v>
      </c>
      <c r="L7" s="89">
        <f>IFERROR(IF($B$2="Tonnes",AppAn.Data!U48,(AppAn.Data!U48*ozton*AppAn.Data!U$6)/1000000),"-")</f>
        <v>23.791199898743386</v>
      </c>
      <c r="M7" s="89">
        <f>IFERROR(IF($B$2="Tonnes",AppAn.Data!V48,(AppAn.Data!V48*ozton*AppAn.Data!V$6)/1000000),"-")</f>
        <v>16.824540708264678</v>
      </c>
      <c r="N7" s="90" t="str">
        <f t="shared" si="0"/>
        <v>▼</v>
      </c>
      <c r="O7" s="91">
        <f t="shared" si="1"/>
        <v>-29.28250454003657</v>
      </c>
      <c r="P7" s="40"/>
      <c r="Q7" s="89">
        <f>IFERROR(IF($B$2="Tonnes",AppQt.Data!M73,(AppQt.Data!M73*ozton*AppQt.Data!M$7)/1000000),"-")</f>
        <v>9.27108116764275</v>
      </c>
      <c r="R7" s="89">
        <f>IFERROR(IF($B$2="Tonnes",AppQt.Data!N73,(AppQt.Data!N73*ozton*AppQt.Data!N$7)/1000000),"-")</f>
        <v>6.0493882686676423</v>
      </c>
      <c r="S7" s="89">
        <f>IFERROR(IF($B$2="Tonnes",AppQt.Data!O73,(AppQt.Data!O73*ozton*AppQt.Data!O$7)/1000000),"-")</f>
        <v>6.6161042734260604</v>
      </c>
      <c r="T7" s="89">
        <f>IFERROR(IF($B$2="Tonnes",AppQt.Data!P73,(AppQt.Data!P73*ozton*AppQt.Data!P$7)/1000000),"-")</f>
        <v>4.5366764275256219</v>
      </c>
      <c r="U7" s="89">
        <f>IFERROR(IF($B$2="Tonnes",AppQt.Data!Q73,(AppQt.Data!Q73*ozton*AppQt.Data!Q$7)/1000000),"-")</f>
        <v>9.4862619531349957</v>
      </c>
      <c r="V7" s="89">
        <f>IFERROR(IF($B$2="Tonnes",AppQt.Data!R73,(AppQt.Data!R73*ozton*AppQt.Data!R$7)/1000000),"-")</f>
        <v>5.697762929267272</v>
      </c>
      <c r="W7" s="89">
        <f>IFERROR(IF($B$2="Tonnes",AppQt.Data!S73,(AppQt.Data!S73*ozton*AppQt.Data!S$7)/1000000),"-")</f>
        <v>5.2335985415660051</v>
      </c>
      <c r="X7" s="89">
        <f>IFERROR(IF($B$2="Tonnes",AppQt.Data!T73,(AppQt.Data!T73*ozton*AppQt.Data!T$7)/1000000),"-")</f>
        <v>3.7863947785893965</v>
      </c>
      <c r="Y7" s="89">
        <f>IFERROR(IF($B$2="Tonnes",AppQt.Data!U73,(AppQt.Data!U73*ozton*AppQt.Data!U$7)/1000000),"-")</f>
        <v>8.8621702730506833</v>
      </c>
      <c r="Z7" s="89">
        <f>IFERROR(IF($B$2="Tonnes",AppQt.Data!V73,(AppQt.Data!V73*ozton*AppQt.Data!V$7)/1000000),"-")</f>
        <v>5.7721318180027339</v>
      </c>
      <c r="AA7" s="89">
        <f>IFERROR(IF($B$2="Tonnes",AppQt.Data!W73,(AppQt.Data!W73*ozton*AppQt.Data!W$7)/1000000),"-")</f>
        <v>5.9497164554967155</v>
      </c>
      <c r="AB7" s="89">
        <f>IFERROR(IF($B$2="Tonnes",AppQt.Data!X73,(AppQt.Data!X73*ozton*AppQt.Data!X$7)/1000000),"-")</f>
        <v>5.5623294474410265</v>
      </c>
      <c r="AC7" s="89">
        <f>IFERROR(IF($B$2="Tonnes",AppQt.Data!Y73,(AppQt.Data!Y73*ozton*AppQt.Data!Y$7)/1000000),"-")</f>
        <v>6.016551131770413</v>
      </c>
      <c r="AD7" s="89">
        <f>IFERROR(IF($B$2="Tonnes",AppQt.Data!Z73,(AppQt.Data!Z73*ozton*AppQt.Data!Z$7)/1000000),"-")</f>
        <v>6.8076462206952302</v>
      </c>
      <c r="AE7" s="89">
        <f>IFERROR(IF($B$2="Tonnes",AppQt.Data!AA73,(AppQt.Data!AA73*ozton*AppQt.Data!AA$7)/1000000),"-")</f>
        <v>5.1500911826748181</v>
      </c>
      <c r="AF7" s="89">
        <f>IFERROR(IF($B$2="Tonnes",AppQt.Data!AB73,(AppQt.Data!AB73*ozton*AppQt.Data!AB$7)/1000000),"-")</f>
        <v>5.3576026677445432</v>
      </c>
      <c r="AG7" s="89">
        <f>IFERROR(IF($B$2="Tonnes",AppQt.Data!AC73,(AppQt.Data!AC73*ozton*AppQt.Data!AC$7)/1000000),"-")</f>
        <v>4.17485173807599</v>
      </c>
      <c r="AH7" s="89">
        <f>IFERROR(IF($B$2="Tonnes",AppQt.Data!AD73,(AppQt.Data!AD73*ozton*AppQt.Data!AD$7)/1000000),"-")</f>
        <v>6.0737194644300736</v>
      </c>
      <c r="AI7" s="89">
        <f>IFERROR(IF($B$2="Tonnes",AppQt.Data!AE73,(AppQt.Data!AE73*ozton*AppQt.Data!AE$7)/1000000),"-")</f>
        <v>5.514184215844784</v>
      </c>
      <c r="AJ7" s="89">
        <f>IFERROR(IF($B$2="Tonnes",AppQt.Data!AF73,(AppQt.Data!AF73*ozton*AppQt.Data!AF$7)/1000000),"-")</f>
        <v>6.0865727768795459</v>
      </c>
      <c r="AK7" s="89">
        <f>IFERROR(IF($B$2="Tonnes",AppQt.Data!AG73,(AppQt.Data!AG73*ozton*AppQt.Data!AG$7)/1000000),"-")</f>
        <v>5.3167399757477769</v>
      </c>
      <c r="AL7" s="89">
        <f>IFERROR(IF($B$2="Tonnes",AppQt.Data!AH73,(AppQt.Data!AH73*ozton*AppQt.Data!AH$7)/1000000),"-")</f>
        <v>5.3626236029708974</v>
      </c>
      <c r="AM7" s="89">
        <f>IFERROR(IF($B$2="Tonnes",AppQt.Data!AI73,(AppQt.Data!AI73*ozton*AppQt.Data!AI$7)/1000000),"-")</f>
        <v>5.9168985319320919</v>
      </c>
      <c r="AN7" s="89">
        <f>IFERROR(IF($B$2="Tonnes",AppQt.Data!AJ73,(AppQt.Data!AJ73*ozton*AppQt.Data!AJ$7)/1000000),"-")</f>
        <v>6.5772514614389648</v>
      </c>
      <c r="AO7" s="89">
        <f>IFERROR(IF($B$2="Tonnes",AppQt.Data!AK73,(AppQt.Data!AK73*ozton*AppQt.Data!AK$7)/1000000),"-")</f>
        <v>6.4334790182700088</v>
      </c>
      <c r="AP7" s="89">
        <f>IFERROR(IF($B$2="Tonnes",AppQt.Data!AL73,(AppQt.Data!AL73*ozton*AppQt.Data!AL$7)/1000000),"-")</f>
        <v>6.1760728850343565</v>
      </c>
      <c r="AQ7" s="89">
        <f>IFERROR(IF($B$2="Tonnes",AppQt.Data!AM73,(AppQt.Data!AM73*ozton*AppQt.Data!AM$7)/1000000),"-")</f>
        <v>6.3669320566855294</v>
      </c>
      <c r="AR7" s="89">
        <f>IFERROR(IF($B$2="Tonnes",AppQt.Data!AN73,(AppQt.Data!AN73*ozton*AppQt.Data!AN$7)/1000000),"-")</f>
        <v>7.2425216368116407</v>
      </c>
      <c r="AS7" s="89">
        <f>IFERROR(IF($B$2="Tonnes",AppQt.Data!AO73,(AppQt.Data!AO73*ozton*AppQt.Data!AO$7)/1000000),"-")</f>
        <v>6.5891485986354077</v>
      </c>
      <c r="AT7" s="89">
        <f>IFERROR(IF($B$2="Tonnes",AppQt.Data!AP73,(AppQt.Data!AP73*ozton*AppQt.Data!AP$7)/1000000),"-")</f>
        <v>6.8067350862065474</v>
      </c>
      <c r="AU7" s="89">
        <f>IFERROR(IF($B$2="Tonnes",AppQt.Data!AQ73,(AppQt.Data!AQ73*ozton*AppQt.Data!AQ$7)/1000000),"-")</f>
        <v>6.441848244801939</v>
      </c>
      <c r="AV7" s="89">
        <f>IFERROR(IF($B$2="Tonnes",AppQt.Data!AR73,(AppQt.Data!AR73*ozton*AppQt.Data!AR$7)/1000000),"-")</f>
        <v>8.228455685131447</v>
      </c>
      <c r="AW7" s="89">
        <f>IFERROR(IF($B$2="Tonnes",AppQt.Data!AS73,(AppQt.Data!AS73*ozton*AppQt.Data!AS$7)/1000000),"-")</f>
        <v>6.906389000539888</v>
      </c>
      <c r="AX7" s="89">
        <f>IFERROR(IF($B$2="Tonnes",AppQt.Data!AT73,(AppQt.Data!AT73*ozton*AppQt.Data!AT$7)/1000000),"-")</f>
        <v>6.0060615775858937</v>
      </c>
      <c r="AY7" s="89">
        <f>IFERROR(IF($B$2="Tonnes",AppQt.Data!AU73,(AppQt.Data!AU73*ozton*AppQt.Data!AU$7)/1000000),"-")</f>
        <v>5.727663420321746</v>
      </c>
      <c r="AZ7" s="89">
        <f>IFERROR(IF($B$2="Tonnes",AppQt.Data!AV73,(AppQt.Data!AV73*ozton*AppQt.Data!AV$7)/1000000),"-")</f>
        <v>6.7494486423370903</v>
      </c>
      <c r="BA7" s="89">
        <f>IFERROR(IF($B$2="Tonnes",AppQt.Data!AW73,(AppQt.Data!AW73*ozton*AppQt.Data!AW$7)/1000000),"-")</f>
        <v>7.8530279005938768</v>
      </c>
      <c r="BB7" s="89">
        <f>IFERROR(IF($B$2="Tonnes",AppQt.Data!AX73,(AppQt.Data!AX73*ozton*AppQt.Data!AX$7)/1000000),"-")</f>
        <v>5.5324554198273033</v>
      </c>
      <c r="BC7" s="89">
        <f>IFERROR(IF($B$2="Tonnes",AppQt.Data!AY73,(AppQt.Data!AY73*ozton*AppQt.Data!AY$7)/1000000),"-")</f>
        <v>4.5466307362573977</v>
      </c>
      <c r="BD7" s="89">
        <f>IFERROR(IF($B$2="Tonnes",AppQt.Data!AZ73,(AppQt.Data!AZ73*ozton*AppQt.Data!AZ$7)/1000000),"-")</f>
        <v>5.8590858420648075</v>
      </c>
      <c r="BE7" s="89">
        <f>IFERROR(IF($B$2="Tonnes",AppQt.Data!BA73,(AppQt.Data!BA73*ozton*AppQt.Data!BA$7)/1000000),"-")</f>
        <v>7.0662765055641827</v>
      </c>
      <c r="BF7" s="89">
        <f>IFERROR(IF($B$2="Tonnes",AppQt.Data!BB73,(AppQt.Data!BB73*ozton*AppQt.Data!BB$7)/1000000),"-")</f>
        <v>1.265463854956826</v>
      </c>
      <c r="BG7" s="89">
        <f>IFERROR(IF($B$2="Tonnes",AppQt.Data!BC73,(AppQt.Data!BC73*ozton*AppQt.Data!BC$7)/1000000),"-")</f>
        <v>3.579911125818787</v>
      </c>
      <c r="BH7" s="89">
        <f>IFERROR(IF($B$2="Tonnes",AppQt.Data!BD73,(AppQt.Data!BD73*ozton*AppQt.Data!BD$7)/1000000),"-")</f>
        <v>4.9128892219248836</v>
      </c>
      <c r="BI7" s="89">
        <f>IFERROR(IF($B$2="Tonnes",AppQt.Data!BE73,(AppQt.Data!BE73*ozton*AppQt.Data!BE$7)/1000000),"-")</f>
        <v>6.6335350522167191</v>
      </c>
      <c r="BJ7" s="89">
        <f>IFERROR(IF($B$2="Tonnes",AppQt.Data!BF73,(AppQt.Data!BF73*ozton*AppQt.Data!BF$7)/1000000),"-")</f>
        <v>5.3127520417733756</v>
      </c>
      <c r="BK7" s="89">
        <f>IFERROR(IF($B$2="Tonnes",AppQt.Data!BG73,(AppQt.Data!BG73*ozton*AppQt.Data!BG$7)/1000000),"-")</f>
        <v>5.405647443862045</v>
      </c>
      <c r="BL7" s="90" t="str">
        <f t="shared" si="2"/>
        <v>▲</v>
      </c>
      <c r="BM7" s="91">
        <f t="shared" si="3"/>
        <v>50.999487246367913</v>
      </c>
    </row>
    <row r="8" spans="1:65" ht="12.75" customHeight="1" x14ac:dyDescent="0.2">
      <c r="A8" s="40"/>
      <c r="B8" s="53" t="s">
        <v>128</v>
      </c>
      <c r="C8" s="89">
        <f>IFERROR(IF($B$2="Tonnes",AppAn.Data!L49,(AppAn.Data!L49*ozton*AppAn.Data!L$6)/1000000),"-")</f>
        <v>0</v>
      </c>
      <c r="D8" s="89">
        <f>IFERROR(IF($B$2="Tonnes",AppAn.Data!M49,(AppAn.Data!M49*ozton*AppAn.Data!M$6)/1000000),"-")</f>
        <v>0</v>
      </c>
      <c r="E8" s="89">
        <f>IFERROR(IF($B$2="Tonnes",AppAn.Data!N49,(AppAn.Data!N49*ozton*AppAn.Data!N$6)/1000000),"-")</f>
        <v>0</v>
      </c>
      <c r="F8" s="89">
        <f>IFERROR(IF($B$2="Tonnes",AppAn.Data!O49,(AppAn.Data!O49*ozton*AppAn.Data!O$6)/1000000),"-")</f>
        <v>0</v>
      </c>
      <c r="G8" s="89">
        <f>IFERROR(IF($B$2="Tonnes",AppAn.Data!P49,(AppAn.Data!P49*ozton*AppAn.Data!P$6)/1000000),"-")</f>
        <v>9.1224999999999987</v>
      </c>
      <c r="H8" s="89">
        <f>IFERROR(IF($B$2="Tonnes",AppAn.Data!Q49,(AppAn.Data!Q49*ozton*AppAn.Data!Q$6)/1000000),"-")</f>
        <v>10.66085</v>
      </c>
      <c r="I8" s="89">
        <f>IFERROR(IF($B$2="Tonnes",AppAn.Data!R49,(AppAn.Data!R49*ozton*AppAn.Data!R$6)/1000000),"-")</f>
        <v>10.471097299999997</v>
      </c>
      <c r="J8" s="89">
        <f>IFERROR(IF($B$2="Tonnes",AppAn.Data!S49,(AppAn.Data!S49*ozton*AppAn.Data!S$6)/1000000),"-")</f>
        <v>11.181414629999999</v>
      </c>
      <c r="K8" s="89">
        <f>IFERROR(IF($B$2="Tonnes",AppAn.Data!T49,(AppAn.Data!T49*ozton*AppAn.Data!T$6)/1000000),"-")</f>
        <v>9.6047718610000015</v>
      </c>
      <c r="L8" s="89">
        <f>IFERROR(IF($B$2="Tonnes",AppAn.Data!U49,(AppAn.Data!U49*ozton*AppAn.Data!U$6)/1000000),"-")</f>
        <v>7.8870487193700001</v>
      </c>
      <c r="M8" s="89">
        <f>IFERROR(IF($B$2="Tonnes",AppAn.Data!V49,(AppAn.Data!V49*ozton*AppAn.Data!V$6)/1000000),"-")</f>
        <v>4.2723289511385003</v>
      </c>
      <c r="N8" s="90" t="str">
        <f t="shared" si="0"/>
        <v>▼</v>
      </c>
      <c r="O8" s="91">
        <f t="shared" si="1"/>
        <v>-45.831082028871194</v>
      </c>
      <c r="P8" s="40"/>
      <c r="Q8" s="89">
        <f>IFERROR(IF($B$2="Tonnes",AppQt.Data!M74,(AppQt.Data!M74*ozton*AppQt.Data!M$7)/1000000),"-")</f>
        <v>0</v>
      </c>
      <c r="R8" s="89">
        <f>IFERROR(IF($B$2="Tonnes",AppQt.Data!N74,(AppQt.Data!N74*ozton*AppQt.Data!N$7)/1000000),"-")</f>
        <v>0</v>
      </c>
      <c r="S8" s="89">
        <f>IFERROR(IF($B$2="Tonnes",AppQt.Data!O74,(AppQt.Data!O74*ozton*AppQt.Data!O$7)/1000000),"-")</f>
        <v>0</v>
      </c>
      <c r="T8" s="89">
        <f>IFERROR(IF($B$2="Tonnes",AppQt.Data!P74,(AppQt.Data!P74*ozton*AppQt.Data!P$7)/1000000),"-")</f>
        <v>0</v>
      </c>
      <c r="U8" s="89">
        <f>IFERROR(IF($B$2="Tonnes",AppQt.Data!Q74,(AppQt.Data!Q74*ozton*AppQt.Data!Q$7)/1000000),"-")</f>
        <v>0</v>
      </c>
      <c r="V8" s="89">
        <f>IFERROR(IF($B$2="Tonnes",AppQt.Data!R74,(AppQt.Data!R74*ozton*AppQt.Data!R$7)/1000000),"-")</f>
        <v>0</v>
      </c>
      <c r="W8" s="89">
        <f>IFERROR(IF($B$2="Tonnes",AppQt.Data!S74,(AppQt.Data!S74*ozton*AppQt.Data!S$7)/1000000),"-")</f>
        <v>0</v>
      </c>
      <c r="X8" s="89">
        <f>IFERROR(IF($B$2="Tonnes",AppQt.Data!T74,(AppQt.Data!T74*ozton*AppQt.Data!T$7)/1000000),"-")</f>
        <v>0</v>
      </c>
      <c r="Y8" s="89">
        <f>IFERROR(IF($B$2="Tonnes",AppQt.Data!U74,(AppQt.Data!U74*ozton*AppQt.Data!U$7)/1000000),"-")</f>
        <v>0</v>
      </c>
      <c r="Z8" s="89">
        <f>IFERROR(IF($B$2="Tonnes",AppQt.Data!V74,(AppQt.Data!V74*ozton*AppQt.Data!V$7)/1000000),"-")</f>
        <v>0</v>
      </c>
      <c r="AA8" s="89">
        <f>IFERROR(IF($B$2="Tonnes",AppQt.Data!W74,(AppQt.Data!W74*ozton*AppQt.Data!W$7)/1000000),"-")</f>
        <v>0</v>
      </c>
      <c r="AB8" s="89">
        <f>IFERROR(IF($B$2="Tonnes",AppQt.Data!X74,(AppQt.Data!X74*ozton*AppQt.Data!X$7)/1000000),"-")</f>
        <v>0</v>
      </c>
      <c r="AC8" s="89">
        <f>IFERROR(IF($B$2="Tonnes",AppQt.Data!Y74,(AppQt.Data!Y74*ozton*AppQt.Data!Y$7)/1000000),"-")</f>
        <v>0</v>
      </c>
      <c r="AD8" s="89">
        <f>IFERROR(IF($B$2="Tonnes",AppQt.Data!Z74,(AppQt.Data!Z74*ozton*AppQt.Data!Z$7)/1000000),"-")</f>
        <v>0</v>
      </c>
      <c r="AE8" s="89">
        <f>IFERROR(IF($B$2="Tonnes",AppQt.Data!AA74,(AppQt.Data!AA74*ozton*AppQt.Data!AA$7)/1000000),"-")</f>
        <v>0</v>
      </c>
      <c r="AF8" s="89">
        <f>IFERROR(IF($B$2="Tonnes",AppQt.Data!AB74,(AppQt.Data!AB74*ozton*AppQt.Data!AB$7)/1000000),"-")</f>
        <v>0</v>
      </c>
      <c r="AG8" s="89">
        <f>IFERROR(IF($B$2="Tonnes",AppQt.Data!AC74,(AppQt.Data!AC74*ozton*AppQt.Data!AC$7)/1000000),"-")</f>
        <v>2.6824999999999997</v>
      </c>
      <c r="AH8" s="89">
        <f>IFERROR(IF($B$2="Tonnes",AppQt.Data!AD74,(AppQt.Data!AD74*ozton*AppQt.Data!AD$7)/1000000),"-")</f>
        <v>2.7679999999999998</v>
      </c>
      <c r="AI8" s="89">
        <f>IFERROR(IF($B$2="Tonnes",AppQt.Data!AE74,(AppQt.Data!AE74*ozton*AppQt.Data!AE$7)/1000000),"-")</f>
        <v>1.911</v>
      </c>
      <c r="AJ8" s="89">
        <f>IFERROR(IF($B$2="Tonnes",AppQt.Data!AF74,(AppQt.Data!AF74*ozton*AppQt.Data!AF$7)/1000000),"-")</f>
        <v>1.7610000000000001</v>
      </c>
      <c r="AK8" s="89">
        <f>IFERROR(IF($B$2="Tonnes",AppQt.Data!AG74,(AppQt.Data!AG74*ozton*AppQt.Data!AG$7)/1000000),"-")</f>
        <v>3.1257499999999996</v>
      </c>
      <c r="AL8" s="89">
        <f>IFERROR(IF($B$2="Tonnes",AppQt.Data!AH74,(AppQt.Data!AH74*ozton*AppQt.Data!AH$7)/1000000),"-")</f>
        <v>3.0254400000000001</v>
      </c>
      <c r="AM8" s="89">
        <f>IFERROR(IF($B$2="Tonnes",AppQt.Data!AI74,(AppQt.Data!AI74*ozton*AppQt.Data!AI$7)/1000000),"-")</f>
        <v>2.1539499999999996</v>
      </c>
      <c r="AN8" s="89">
        <f>IFERROR(IF($B$2="Tonnes",AppQt.Data!AJ74,(AppQt.Data!AJ74*ozton*AppQt.Data!AJ$7)/1000000),"-")</f>
        <v>2.3557100000000002</v>
      </c>
      <c r="AO8" s="89">
        <f>IFERROR(IF($B$2="Tonnes",AppQt.Data!AK74,(AppQt.Data!AK74*ozton*AppQt.Data!AK$7)/1000000),"-")</f>
        <v>2.5886599999999995</v>
      </c>
      <c r="AP8" s="89">
        <f>IFERROR(IF($B$2="Tonnes",AppQt.Data!AL74,(AppQt.Data!AL74*ozton*AppQt.Data!AL$7)/1000000),"-")</f>
        <v>3.2657120000000002</v>
      </c>
      <c r="AQ8" s="89">
        <f>IFERROR(IF($B$2="Tonnes",AppQt.Data!AM74,(AppQt.Data!AM74*ozton*AppQt.Data!AM$7)/1000000),"-")</f>
        <v>2.2862354999999992</v>
      </c>
      <c r="AR8" s="89">
        <f>IFERROR(IF($B$2="Tonnes",AppQt.Data!AN74,(AppQt.Data!AN74*ozton*AppQt.Data!AN$7)/1000000),"-")</f>
        <v>2.3304897999999996</v>
      </c>
      <c r="AS8" s="89">
        <f>IFERROR(IF($B$2="Tonnes",AppQt.Data!AO74,(AppQt.Data!AO74*ozton*AppQt.Data!AO$7)/1000000),"-")</f>
        <v>2.700593</v>
      </c>
      <c r="AT8" s="89">
        <f>IFERROR(IF($B$2="Tonnes",AppQt.Data!AP74,(AppQt.Data!AP74*ozton*AppQt.Data!AP$7)/1000000),"-")</f>
        <v>2.8108551999999998</v>
      </c>
      <c r="AU8" s="89">
        <f>IFERROR(IF($B$2="Tonnes",AppQt.Data!AQ74,(AppQt.Data!AQ74*ozton*AppQt.Data!AQ$7)/1000000),"-")</f>
        <v>2.4388051999999996</v>
      </c>
      <c r="AV8" s="89">
        <f>IFERROR(IF($B$2="Tonnes",AppQt.Data!AR74,(AppQt.Data!AR74*ozton*AppQt.Data!AR$7)/1000000),"-")</f>
        <v>3.2311612300000001</v>
      </c>
      <c r="AW8" s="89">
        <f>IFERROR(IF($B$2="Tonnes",AppQt.Data!AS74,(AppQt.Data!AS74*ozton*AppQt.Data!AS$7)/1000000),"-")</f>
        <v>2.1435040499999998</v>
      </c>
      <c r="AX8" s="89">
        <f>IFERROR(IF($B$2="Tonnes",AppQt.Data!AT74,(AppQt.Data!AT74*ozton*AppQt.Data!AT$7)/1000000),"-")</f>
        <v>2.2556414</v>
      </c>
      <c r="AY8" s="89">
        <f>IFERROR(IF($B$2="Tonnes",AppQt.Data!AU74,(AppQt.Data!AU74*ozton*AppQt.Data!AU$7)/1000000),"-")</f>
        <v>2.5055813040000001</v>
      </c>
      <c r="AZ8" s="89">
        <f>IFERROR(IF($B$2="Tonnes",AppQt.Data!AV74,(AppQt.Data!AV74*ozton*AppQt.Data!AV$7)/1000000),"-")</f>
        <v>2.7000451070000007</v>
      </c>
      <c r="BA8" s="89">
        <f>IFERROR(IF($B$2="Tonnes",AppQt.Data!AW74,(AppQt.Data!AW74*ozton*AppQt.Data!AW$7)/1000000),"-")</f>
        <v>2.0386587665000002</v>
      </c>
      <c r="BB8" s="89">
        <f>IFERROR(IF($B$2="Tonnes",AppQt.Data!AX74,(AppQt.Data!AX74*ozton*AppQt.Data!AX$7)/1000000),"-")</f>
        <v>1.8310772600000003</v>
      </c>
      <c r="BC8" s="89">
        <f>IFERROR(IF($B$2="Tonnes",AppQt.Data!AY74,(AppQt.Data!AY74*ozton*AppQt.Data!AY$7)/1000000),"-")</f>
        <v>2.0137743519199995</v>
      </c>
      <c r="BD8" s="89">
        <f>IFERROR(IF($B$2="Tonnes",AppQt.Data!AZ74,(AppQt.Data!AZ74*ozton*AppQt.Data!AZ$7)/1000000),"-")</f>
        <v>2.0035383409500001</v>
      </c>
      <c r="BE8" s="89">
        <f>IFERROR(IF($B$2="Tonnes",AppQt.Data!BA74,(AppQt.Data!BA74*ozton*AppQt.Data!BA$7)/1000000),"-")</f>
        <v>1.3493111365499999</v>
      </c>
      <c r="BF8" s="89">
        <f>IFERROR(IF($B$2="Tonnes",AppQt.Data!BB74,(AppQt.Data!BB74*ozton*AppQt.Data!BB$7)/1000000),"-")</f>
        <v>0.52123175330000004</v>
      </c>
      <c r="BG8" s="89">
        <f>IFERROR(IF($B$2="Tonnes",AppQt.Data!BC74,(AppQt.Data!BC74*ozton*AppQt.Data!BC$7)/1000000),"-")</f>
        <v>0.68413230557599991</v>
      </c>
      <c r="BH8" s="89">
        <f>IFERROR(IF($B$2="Tonnes",AppQt.Data!BD74,(AppQt.Data!BD74*ozton*AppQt.Data!BD$7)/1000000),"-")</f>
        <v>1.7176537557125002</v>
      </c>
      <c r="BI8" s="89">
        <f>IFERROR(IF($B$2="Tonnes",AppQt.Data!BE74,(AppQt.Data!BE74*ozton*AppQt.Data!BE$7)/1000000),"-")</f>
        <v>1.7691733638599998</v>
      </c>
      <c r="BJ8" s="89">
        <f>IFERROR(IF($B$2="Tonnes",AppQt.Data!BF74,(AppQt.Data!BF74*ozton*AppQt.Data!BF$7)/1000000),"-")</f>
        <v>0.98062801373699993</v>
      </c>
      <c r="BK8" s="89">
        <f>IFERROR(IF($B$2="Tonnes",AppQt.Data!BG74,(AppQt.Data!BG74*ozton*AppQt.Data!BG$7)/1000000),"-")</f>
        <v>0.57890820892905004</v>
      </c>
      <c r="BL8" s="90" t="str">
        <f t="shared" si="2"/>
        <v>▼</v>
      </c>
      <c r="BM8" s="91">
        <f t="shared" si="3"/>
        <v>-15.380664790907261</v>
      </c>
    </row>
    <row r="9" spans="1:65" ht="12.75" customHeight="1" x14ac:dyDescent="0.2">
      <c r="A9" s="40"/>
      <c r="B9" s="25" t="s">
        <v>129</v>
      </c>
      <c r="C9" s="89">
        <f>IFERROR(IF($B$2="Tonnes",AppAn.Data!L50,(AppAn.Data!L50*ozton*AppAn.Data!L$6)/1000000),"-")</f>
        <v>492.68569929718961</v>
      </c>
      <c r="D9" s="89">
        <f>IFERROR(IF($B$2="Tonnes",AppAn.Data!M50,(AppAn.Data!M50*ozton*AppAn.Data!M$6)/1000000),"-")</f>
        <v>606.55146653525105</v>
      </c>
      <c r="E9" s="89">
        <f>IFERROR(IF($B$2="Tonnes",AppAn.Data!N50,(AppAn.Data!N50*ozton*AppAn.Data!N$6)/1000000),"-")</f>
        <v>654.20748702521632</v>
      </c>
      <c r="F9" s="89">
        <f>IFERROR(IF($B$2="Tonnes",AppAn.Data!O50,(AppAn.Data!O50*ozton*AppAn.Data!O$6)/1000000),"-")</f>
        <v>1031.3078753841869</v>
      </c>
      <c r="G9" s="89">
        <f>IFERROR(IF($B$2="Tonnes",AppAn.Data!P50,(AppAn.Data!P50*ozton*AppAn.Data!P$6)/1000000),"-")</f>
        <v>875.27560505670954</v>
      </c>
      <c r="H9" s="89">
        <f>IFERROR(IF($B$2="Tonnes",AppAn.Data!Q50,(AppAn.Data!Q50*ozton*AppAn.Data!Q$6)/1000000),"-")</f>
        <v>825.85011885394874</v>
      </c>
      <c r="I9" s="89">
        <f>IFERROR(IF($B$2="Tonnes",AppAn.Data!R50,(AppAn.Data!R50*ozton*AppAn.Data!R$6)/1000000),"-")</f>
        <v>692.86245686565189</v>
      </c>
      <c r="J9" s="89">
        <f>IFERROR(IF($B$2="Tonnes",AppAn.Data!S50,(AppAn.Data!S50*ozton*AppAn.Data!S$6)/1000000),"-")</f>
        <v>715.71750772348526</v>
      </c>
      <c r="K9" s="89">
        <f>IFERROR(IF($B$2="Tonnes",AppAn.Data!T50,(AppAn.Data!T50*ozton*AppAn.Data!T$6)/1000000),"-")</f>
        <v>742.9633376077104</v>
      </c>
      <c r="L9" s="89">
        <f>IFERROR(IF($B$2="Tonnes",AppAn.Data!U50,(AppAn.Data!U50*ozton*AppAn.Data!U$6)/1000000),"-")</f>
        <v>681.78802681909156</v>
      </c>
      <c r="M9" s="89">
        <f>IFERROR(IF($B$2="Tonnes",AppAn.Data!V50,(AppAn.Data!V50*ozton*AppAn.Data!V$6)/1000000),"-")</f>
        <v>433.28282834761234</v>
      </c>
      <c r="N9" s="90" t="str">
        <f t="shared" si="0"/>
        <v>▼</v>
      </c>
      <c r="O9" s="91">
        <f t="shared" si="1"/>
        <v>-36.449041152994411</v>
      </c>
      <c r="P9" s="40"/>
      <c r="Q9" s="89">
        <f>IFERROR(IF($B$2="Tonnes",AppQt.Data!M75,(AppQt.Data!M75*ozton*AppQt.Data!M$7)/1000000),"-")</f>
        <v>128.85658307352688</v>
      </c>
      <c r="R9" s="89">
        <f>IFERROR(IF($B$2="Tonnes",AppQt.Data!N75,(AppQt.Data!N75*ozton*AppQt.Data!N$7)/1000000),"-")</f>
        <v>98.503407746685426</v>
      </c>
      <c r="S9" s="89">
        <f>IFERROR(IF($B$2="Tonnes",AppQt.Data!O75,(AppQt.Data!O75*ozton*AppQt.Data!O$7)/1000000),"-")</f>
        <v>126.01006411135205</v>
      </c>
      <c r="T9" s="89">
        <f>IFERROR(IF($B$2="Tonnes",AppQt.Data!P75,(AppQt.Data!P75*ozton*AppQt.Data!P$7)/1000000),"-")</f>
        <v>139.31564436562522</v>
      </c>
      <c r="U9" s="89">
        <f>IFERROR(IF($B$2="Tonnes",AppQt.Data!Q75,(AppQt.Data!Q75*ozton*AppQt.Data!Q$7)/1000000),"-")</f>
        <v>166.8534323492261</v>
      </c>
      <c r="V9" s="89">
        <f>IFERROR(IF($B$2="Tonnes",AppQt.Data!R75,(AppQt.Data!R75*ozton*AppQt.Data!R$7)/1000000),"-")</f>
        <v>126.72661304229263</v>
      </c>
      <c r="W9" s="89">
        <f>IFERROR(IF($B$2="Tonnes",AppQt.Data!S75,(AppQt.Data!S75*ozton*AppQt.Data!S$7)/1000000),"-")</f>
        <v>151.6546622311989</v>
      </c>
      <c r="X9" s="89">
        <f>IFERROR(IF($B$2="Tonnes",AppQt.Data!T75,(AppQt.Data!T75*ozton*AppQt.Data!T$7)/1000000),"-")</f>
        <v>161.31675891253346</v>
      </c>
      <c r="Y9" s="89">
        <f>IFERROR(IF($B$2="Tonnes",AppQt.Data!U75,(AppQt.Data!U75*ozton*AppQt.Data!U$7)/1000000),"-")</f>
        <v>181.86580150533024</v>
      </c>
      <c r="Z9" s="89">
        <f>IFERROR(IF($B$2="Tonnes",AppQt.Data!V75,(AppQt.Data!V75*ozton*AppQt.Data!V$7)/1000000),"-")</f>
        <v>146.94805490030234</v>
      </c>
      <c r="AA9" s="89">
        <f>IFERROR(IF($B$2="Tonnes",AppQt.Data!W75,(AppQt.Data!W75*ozton*AppQt.Data!W$7)/1000000),"-")</f>
        <v>155.45847045269315</v>
      </c>
      <c r="AB9" s="89">
        <f>IFERROR(IF($B$2="Tonnes",AppQt.Data!X75,(AppQt.Data!X75*ozton*AppQt.Data!X$7)/1000000),"-")</f>
        <v>169.93516016689065</v>
      </c>
      <c r="AC9" s="89">
        <f>IFERROR(IF($B$2="Tonnes",AppQt.Data!Y75,(AppQt.Data!Y75*ozton*AppQt.Data!Y$7)/1000000),"-")</f>
        <v>239.81896647356817</v>
      </c>
      <c r="AD9" s="89">
        <f>IFERROR(IF($B$2="Tonnes",AppQt.Data!Z75,(AppQt.Data!Z75*ozton*AppQt.Data!Z$7)/1000000),"-")</f>
        <v>358.41596377677246</v>
      </c>
      <c r="AE9" s="89">
        <f>IFERROR(IF($B$2="Tonnes",AppQt.Data!AA75,(AppQt.Data!AA75*ozton*AppQt.Data!AA$7)/1000000),"-")</f>
        <v>246.58138078618646</v>
      </c>
      <c r="AF9" s="89">
        <f>IFERROR(IF($B$2="Tonnes",AppQt.Data!AB75,(AppQt.Data!AB75*ozton*AppQt.Data!AB$7)/1000000),"-")</f>
        <v>186.49156434765982</v>
      </c>
      <c r="AG9" s="89">
        <f>IFERROR(IF($B$2="Tonnes",AppQt.Data!AC75,(AppQt.Data!AC75*ozton*AppQt.Data!AC$7)/1000000),"-")</f>
        <v>256.23568932871956</v>
      </c>
      <c r="AH9" s="89">
        <f>IFERROR(IF($B$2="Tonnes",AppQt.Data!AD75,(AppQt.Data!AD75*ozton*AppQt.Data!AD$7)/1000000),"-")</f>
        <v>199.75472008319096</v>
      </c>
      <c r="AI9" s="89">
        <f>IFERROR(IF($B$2="Tonnes",AppQt.Data!AE75,(AppQt.Data!AE75*ozton*AppQt.Data!AE$7)/1000000),"-")</f>
        <v>194.17208464079357</v>
      </c>
      <c r="AJ9" s="89">
        <f>IFERROR(IF($B$2="Tonnes",AppQt.Data!AF75,(AppQt.Data!AF75*ozton*AppQt.Data!AF$7)/1000000),"-")</f>
        <v>225.11311100400542</v>
      </c>
      <c r="AK9" s="89">
        <f>IFERROR(IF($B$2="Tonnes",AppQt.Data!AG75,(AppQt.Data!AG75*ozton*AppQt.Data!AG$7)/1000000),"-")</f>
        <v>235.24707205991496</v>
      </c>
      <c r="AL9" s="89">
        <f>IFERROR(IF($B$2="Tonnes",AppQt.Data!AH75,(AppQt.Data!AH75*ozton*AppQt.Data!AH$7)/1000000),"-")</f>
        <v>184.54297534165022</v>
      </c>
      <c r="AM9" s="89">
        <f>IFERROR(IF($B$2="Tonnes",AppQt.Data!AI75,(AppQt.Data!AI75*ozton*AppQt.Data!AI$7)/1000000),"-")</f>
        <v>199.46498393562246</v>
      </c>
      <c r="AN9" s="89">
        <f>IFERROR(IF($B$2="Tonnes",AppQt.Data!AJ75,(AppQt.Data!AJ75*ozton*AppQt.Data!AJ$7)/1000000),"-")</f>
        <v>206.59508751676105</v>
      </c>
      <c r="AO9" s="89">
        <f>IFERROR(IF($B$2="Tonnes",AppQt.Data!AK75,(AppQt.Data!AK75*ozton*AppQt.Data!AK$7)/1000000),"-")</f>
        <v>195.26295177991116</v>
      </c>
      <c r="AP9" s="89">
        <f>IFERROR(IF($B$2="Tonnes",AppQt.Data!AL75,(AppQt.Data!AL75*ozton*AppQt.Data!AL$7)/1000000),"-")</f>
        <v>159.77315022159476</v>
      </c>
      <c r="AQ9" s="89">
        <f>IFERROR(IF($B$2="Tonnes",AppQt.Data!AM75,(AppQt.Data!AM75*ozton*AppQt.Data!AM$7)/1000000),"-")</f>
        <v>153.65409602096648</v>
      </c>
      <c r="AR9" s="89">
        <f>IFERROR(IF($B$2="Tonnes",AppQt.Data!AN75,(AppQt.Data!AN75*ozton*AppQt.Data!AN$7)/1000000),"-")</f>
        <v>184.17225884317952</v>
      </c>
      <c r="AS9" s="89">
        <f>IFERROR(IF($B$2="Tonnes",AppQt.Data!AO75,(AppQt.Data!AO75*ozton*AppQt.Data!AO$7)/1000000),"-")</f>
        <v>192.06282061948062</v>
      </c>
      <c r="AT9" s="89">
        <f>IFERROR(IF($B$2="Tonnes",AppQt.Data!AP75,(AppQt.Data!AP75*ozton*AppQt.Data!AP$7)/1000000),"-")</f>
        <v>152.0610339608555</v>
      </c>
      <c r="AU9" s="89">
        <f>IFERROR(IF($B$2="Tonnes",AppQt.Data!AQ75,(AppQt.Data!AQ75*ozton*AppQt.Data!AQ$7)/1000000),"-")</f>
        <v>173.0655712684466</v>
      </c>
      <c r="AV9" s="89">
        <f>IFERROR(IF($B$2="Tonnes",AppQt.Data!AR75,(AppQt.Data!AR75*ozton*AppQt.Data!AR$7)/1000000),"-")</f>
        <v>198.52808187470259</v>
      </c>
      <c r="AW9" s="89">
        <f>IFERROR(IF($B$2="Tonnes",AppQt.Data!AS75,(AppQt.Data!AS75*ozton*AppQt.Data!AS$7)/1000000),"-")</f>
        <v>201.69544620659593</v>
      </c>
      <c r="AX9" s="89">
        <f>IFERROR(IF($B$2="Tonnes",AppQt.Data!AT75,(AppQt.Data!AT75*ozton*AppQt.Data!AT$7)/1000000),"-")</f>
        <v>156.89170424290205</v>
      </c>
      <c r="AY9" s="89">
        <f>IFERROR(IF($B$2="Tonnes",AppQt.Data!AU75,(AppQt.Data!AU75*ozton*AppQt.Data!AU$7)/1000000),"-")</f>
        <v>191.70033694337425</v>
      </c>
      <c r="AZ9" s="89">
        <f>IFERROR(IF($B$2="Tonnes",AppQt.Data!AV75,(AppQt.Data!AV75*ozton*AppQt.Data!AV$7)/1000000),"-")</f>
        <v>192.67585021483833</v>
      </c>
      <c r="BA9" s="89">
        <f>IFERROR(IF($B$2="Tonnes",AppQt.Data!AW75,(AppQt.Data!AW75*ozton*AppQt.Data!AW$7)/1000000),"-")</f>
        <v>197.87485312991504</v>
      </c>
      <c r="BB9" s="89">
        <f>IFERROR(IF($B$2="Tonnes",AppQt.Data!AX75,(AppQt.Data!AX75*ozton*AppQt.Data!AX$7)/1000000),"-")</f>
        <v>147.04389870447929</v>
      </c>
      <c r="BC9" s="89">
        <f>IFERROR(IF($B$2="Tonnes",AppQt.Data!AY75,(AppQt.Data!AY75*ozton*AppQt.Data!AY$7)/1000000),"-")</f>
        <v>166.13215037469718</v>
      </c>
      <c r="BD9" s="89">
        <f>IFERROR(IF($B$2="Tonnes",AppQt.Data!AZ75,(AppQt.Data!AZ75*ozton*AppQt.Data!AZ$7)/1000000),"-")</f>
        <v>170.73712461</v>
      </c>
      <c r="BE9" s="89">
        <f>IFERROR(IF($B$2="Tonnes",AppQt.Data!BA75,(AppQt.Data!BA75*ozton*AppQt.Data!BA$7)/1000000),"-")</f>
        <v>67.129109224648772</v>
      </c>
      <c r="BF9" s="89">
        <f>IFERROR(IF($B$2="Tonnes",AppQt.Data!BB75,(AppQt.Data!BB75*ozton*AppQt.Data!BB$7)/1000000),"-")</f>
        <v>94.278331392963608</v>
      </c>
      <c r="BG9" s="89">
        <f>IFERROR(IF($B$2="Tonnes",AppQt.Data!BC75,(AppQt.Data!BC75*ozton*AppQt.Data!BC$7)/1000000),"-")</f>
        <v>122.82092212000002</v>
      </c>
      <c r="BH9" s="89">
        <f>IFERROR(IF($B$2="Tonnes",AppQt.Data!BD75,(AppQt.Data!BD75*ozton*AppQt.Data!BD$7)/1000000),"-")</f>
        <v>149.05446561000002</v>
      </c>
      <c r="BI9" s="89">
        <f>IFERROR(IF($B$2="Tonnes",AppQt.Data!BE75,(AppQt.Data!BE75*ozton*AppQt.Data!BE$7)/1000000),"-")</f>
        <v>200.28574517079741</v>
      </c>
      <c r="BJ9" s="89">
        <f>IFERROR(IF($B$2="Tonnes",AppQt.Data!BF75,(AppQt.Data!BF75*ozton*AppQt.Data!BF$7)/1000000),"-")</f>
        <v>151.95247360635</v>
      </c>
      <c r="BK9" s="89">
        <f>IFERROR(IF($B$2="Tonnes",AppQt.Data!BG75,(AppQt.Data!BG75*ozton*AppQt.Data!BG$7)/1000000),"-")</f>
        <v>162.99694751520005</v>
      </c>
      <c r="BL9" s="90" t="str">
        <f t="shared" si="2"/>
        <v>▲</v>
      </c>
      <c r="BM9" s="91">
        <f t="shared" si="3"/>
        <v>32.711059892504913</v>
      </c>
    </row>
    <row r="10" spans="1:65" ht="12.75" customHeight="1" x14ac:dyDescent="0.2">
      <c r="A10" s="40"/>
      <c r="B10" s="31" t="s">
        <v>242</v>
      </c>
      <c r="C10" s="89">
        <f>IFERROR(IF($B$2="Tonnes",AppAn.Data!L51,(AppAn.Data!L51*ozton*AppAn.Data!L$6)/1000000),"-")</f>
        <v>461.94805385360314</v>
      </c>
      <c r="D10" s="89">
        <f>IFERROR(IF($B$2="Tonnes",AppAn.Data!M51,(AppAn.Data!M51*ozton*AppAn.Data!M$6)/1000000),"-")</f>
        <v>557.17953512455631</v>
      </c>
      <c r="E10" s="89">
        <f>IFERROR(IF($B$2="Tonnes",AppAn.Data!N51,(AppAn.Data!N51*ozton*AppAn.Data!N$6)/1000000),"-")</f>
        <v>599.35801637019154</v>
      </c>
      <c r="F10" s="89">
        <f>IFERROR(IF($B$2="Tonnes",AppAn.Data!O51,(AppAn.Data!O51*ozton*AppAn.Data!O$6)/1000000),"-")</f>
        <v>938.79550356213849</v>
      </c>
      <c r="G10" s="89">
        <f>IFERROR(IF($B$2="Tonnes",AppAn.Data!P51,(AppAn.Data!P51*ozton*AppAn.Data!P$6)/1000000),"-")</f>
        <v>806.83356824988664</v>
      </c>
      <c r="H10" s="89">
        <f>IFERROR(IF($B$2="Tonnes",AppAn.Data!Q51,(AppAn.Data!Q51*ozton*AppAn.Data!Q$6)/1000000),"-")</f>
        <v>767.44614220395886</v>
      </c>
      <c r="I10" s="89">
        <f>IFERROR(IF($B$2="Tonnes",AppAn.Data!R51,(AppAn.Data!R51*ozton*AppAn.Data!R$6)/1000000),"-")</f>
        <v>644.81647597606843</v>
      </c>
      <c r="J10" s="89">
        <f>IFERROR(IF($B$2="Tonnes",AppAn.Data!S51,(AppAn.Data!S51*ozton*AppAn.Data!S$6)/1000000),"-")</f>
        <v>665.16699308736031</v>
      </c>
      <c r="K10" s="89">
        <f>IFERROR(IF($B$2="Tonnes",AppAn.Data!T51,(AppAn.Data!T51*ozton*AppAn.Data!T$6)/1000000),"-")</f>
        <v>686.31230692541044</v>
      </c>
      <c r="L10" s="89">
        <f>IFERROR(IF($B$2="Tonnes",AppAn.Data!U51,(AppAn.Data!U51*ozton*AppAn.Data!U$6)/1000000),"-")</f>
        <v>638.00704596565402</v>
      </c>
      <c r="M10" s="89">
        <f>IFERROR(IF($B$2="Tonnes",AppAn.Data!V51,(AppAn.Data!V51*ozton*AppAn.Data!V$6)/1000000),"-")</f>
        <v>413.77982834761235</v>
      </c>
      <c r="N10" s="90" t="str">
        <f t="shared" si="0"/>
        <v>▼</v>
      </c>
      <c r="O10" s="91">
        <f t="shared" si="1"/>
        <v>-35.14494378015263</v>
      </c>
      <c r="P10" s="40"/>
      <c r="Q10" s="89">
        <f>IFERROR(IF($B$2="Tonnes",AppQt.Data!M76,(AppQt.Data!M76*ozton*AppQt.Data!M$7)/1000000),"-")</f>
        <v>121.01434971672106</v>
      </c>
      <c r="R10" s="89">
        <f>IFERROR(IF($B$2="Tonnes",AppQt.Data!N76,(AppQt.Data!N76*ozton*AppQt.Data!N$7)/1000000),"-")</f>
        <v>91.090084713148556</v>
      </c>
      <c r="S10" s="89">
        <f>IFERROR(IF($B$2="Tonnes",AppQt.Data!O76,(AppQt.Data!O76*ozton*AppQt.Data!O$7)/1000000),"-")</f>
        <v>118.75178022784213</v>
      </c>
      <c r="T10" s="89">
        <f>IFERROR(IF($B$2="Tonnes",AppQt.Data!P76,(AppQt.Data!P76*ozton*AppQt.Data!P$7)/1000000),"-")</f>
        <v>131.09183919589137</v>
      </c>
      <c r="U10" s="89">
        <f>IFERROR(IF($B$2="Tonnes",AppQt.Data!Q76,(AppQt.Data!Q76*ozton*AppQt.Data!Q$7)/1000000),"-")</f>
        <v>154.34011068977372</v>
      </c>
      <c r="V10" s="89">
        <f>IFERROR(IF($B$2="Tonnes",AppQt.Data!R76,(AppQt.Data!R76*ozton*AppQt.Data!R$7)/1000000),"-")</f>
        <v>114.56032392038105</v>
      </c>
      <c r="W10" s="89">
        <f>IFERROR(IF($B$2="Tonnes",AppQt.Data!S76,(AppQt.Data!S76*ozton*AppQt.Data!S$7)/1000000),"-")</f>
        <v>140.36323631772828</v>
      </c>
      <c r="X10" s="89">
        <f>IFERROR(IF($B$2="Tonnes",AppQt.Data!T76,(AppQt.Data!T76*ozton*AppQt.Data!T$7)/1000000),"-")</f>
        <v>147.91586419667325</v>
      </c>
      <c r="Y10" s="89">
        <f>IFERROR(IF($B$2="Tonnes",AppQt.Data!U76,(AppQt.Data!U76*ozton*AppQt.Data!U$7)/1000000),"-")</f>
        <v>168.55019214673428</v>
      </c>
      <c r="Z10" s="89">
        <f>IFERROR(IF($B$2="Tonnes",AppQt.Data!V76,(AppQt.Data!V76*ozton*AppQt.Data!V$7)/1000000),"-")</f>
        <v>132.13723486262006</v>
      </c>
      <c r="AA10" s="89">
        <f>IFERROR(IF($B$2="Tonnes",AppQt.Data!W76,(AppQt.Data!W76*ozton*AppQt.Data!W$7)/1000000),"-")</f>
        <v>143.33721018578797</v>
      </c>
      <c r="AB10" s="89">
        <f>IFERROR(IF($B$2="Tonnes",AppQt.Data!X76,(AppQt.Data!X76*ozton*AppQt.Data!X$7)/1000000),"-")</f>
        <v>155.33337917504923</v>
      </c>
      <c r="AC10" s="89">
        <f>IFERROR(IF($B$2="Tonnes",AppQt.Data!Y76,(AppQt.Data!Y76*ozton*AppQt.Data!Y$7)/1000000),"-")</f>
        <v>219.84547060050474</v>
      </c>
      <c r="AD10" s="89">
        <f>IFERROR(IF($B$2="Tonnes",AppQt.Data!Z76,(AppQt.Data!Z76*ozton*AppQt.Data!Z$7)/1000000),"-")</f>
        <v>326.9375507124181</v>
      </c>
      <c r="AE10" s="89">
        <f>IFERROR(IF($B$2="Tonnes",AppQt.Data!AA76,(AppQt.Data!AA76*ozton*AppQt.Data!AA$7)/1000000),"-")</f>
        <v>229.43655405348454</v>
      </c>
      <c r="AF10" s="89">
        <f>IFERROR(IF($B$2="Tonnes",AppQt.Data!AB76,(AppQt.Data!AB76*ozton*AppQt.Data!AB$7)/1000000),"-")</f>
        <v>162.57592819573108</v>
      </c>
      <c r="AG10" s="89">
        <f>IFERROR(IF($B$2="Tonnes",AppQt.Data!AC76,(AppQt.Data!AC76*ozton*AppQt.Data!AC$7)/1000000),"-")</f>
        <v>235.95629185094433</v>
      </c>
      <c r="AH10" s="89">
        <f>IFERROR(IF($B$2="Tonnes",AppQt.Data!AD76,(AppQt.Data!AD76*ozton*AppQt.Data!AD$7)/1000000),"-")</f>
        <v>184.56520793657438</v>
      </c>
      <c r="AI10" s="89">
        <f>IFERROR(IF($B$2="Tonnes",AppQt.Data!AE76,(AppQt.Data!AE76*ozton*AppQt.Data!AE$7)/1000000),"-")</f>
        <v>181.04223062275167</v>
      </c>
      <c r="AJ10" s="89">
        <f>IFERROR(IF($B$2="Tonnes",AppQt.Data!AF76,(AppQt.Data!AF76*ozton*AppQt.Data!AF$7)/1000000),"-")</f>
        <v>205.26983783961629</v>
      </c>
      <c r="AK10" s="89">
        <f>IFERROR(IF($B$2="Tonnes",AppQt.Data!AG76,(AppQt.Data!AG76*ozton*AppQt.Data!AG$7)/1000000),"-")</f>
        <v>219.8150944560285</v>
      </c>
      <c r="AL10" s="89">
        <f>IFERROR(IF($B$2="Tonnes",AppQt.Data!AH76,(AppQt.Data!AH76*ozton*AppQt.Data!AH$7)/1000000),"-")</f>
        <v>172.48779437834673</v>
      </c>
      <c r="AM10" s="89">
        <f>IFERROR(IF($B$2="Tonnes",AppQt.Data!AI76,(AppQt.Data!AI76*ozton*AppQt.Data!AI$7)/1000000),"-")</f>
        <v>184.09122849525468</v>
      </c>
      <c r="AN10" s="89">
        <f>IFERROR(IF($B$2="Tonnes",AppQt.Data!AJ76,(AppQt.Data!AJ76*ozton*AppQt.Data!AJ$7)/1000000),"-")</f>
        <v>191.05202487432891</v>
      </c>
      <c r="AO10" s="89">
        <f>IFERROR(IF($B$2="Tonnes",AppQt.Data!AK76,(AppQt.Data!AK76*ozton*AppQt.Data!AK$7)/1000000),"-")</f>
        <v>183.12641039032769</v>
      </c>
      <c r="AP10" s="89">
        <f>IFERROR(IF($B$2="Tonnes",AppQt.Data!AL76,(AppQt.Data!AL76*ozton*AppQt.Data!AL$7)/1000000),"-")</f>
        <v>149.12115022159475</v>
      </c>
      <c r="AQ10" s="89">
        <f>IFERROR(IF($B$2="Tonnes",AppQt.Data!AM76,(AppQt.Data!AM76*ozton*AppQt.Data!AM$7)/1000000),"-")</f>
        <v>144.10448172096648</v>
      </c>
      <c r="AR10" s="89">
        <f>IFERROR(IF($B$2="Tonnes",AppQt.Data!AN76,(AppQt.Data!AN76*ozton*AppQt.Data!AN$7)/1000000),"-")</f>
        <v>168.46443364317952</v>
      </c>
      <c r="AS10" s="89">
        <f>IFERROR(IF($B$2="Tonnes",AppQt.Data!AO76,(AppQt.Data!AO76*ozton*AppQt.Data!AO$7)/1000000),"-")</f>
        <v>179.09566761948059</v>
      </c>
      <c r="AT10" s="89">
        <f>IFERROR(IF($B$2="Tonnes",AppQt.Data!AP76,(AppQt.Data!AP76*ozton*AppQt.Data!AP$7)/1000000),"-")</f>
        <v>141.0569391483555</v>
      </c>
      <c r="AU10" s="89">
        <f>IFERROR(IF($B$2="Tonnes",AppQt.Data!AQ76,(AppQt.Data!AQ76*ozton*AppQt.Data!AQ$7)/1000000),"-")</f>
        <v>162.0405267228216</v>
      </c>
      <c r="AV10" s="89">
        <f>IFERROR(IF($B$2="Tonnes",AppQt.Data!AR76,(AppQt.Data!AR76*ozton*AppQt.Data!AR$7)/1000000),"-")</f>
        <v>182.9738595967026</v>
      </c>
      <c r="AW10" s="89">
        <f>IFERROR(IF($B$2="Tonnes",AppQt.Data!AS76,(AppQt.Data!AS76*ozton*AppQt.Data!AS$7)/1000000),"-")</f>
        <v>187.54983769159591</v>
      </c>
      <c r="AX10" s="89">
        <f>IFERROR(IF($B$2="Tonnes",AppQt.Data!AT76,(AppQt.Data!AT76*ozton*AppQt.Data!AT$7)/1000000),"-")</f>
        <v>144.09102187790205</v>
      </c>
      <c r="AY10" s="89">
        <f>IFERROR(IF($B$2="Tonnes",AppQt.Data!AU76,(AppQt.Data!AU76*ozton*AppQt.Data!AU$7)/1000000),"-")</f>
        <v>176.64559714107423</v>
      </c>
      <c r="AZ10" s="89">
        <f>IFERROR(IF($B$2="Tonnes",AppQt.Data!AV76,(AppQt.Data!AV76*ozton*AppQt.Data!AV$7)/1000000),"-")</f>
        <v>178.02585021483833</v>
      </c>
      <c r="BA10" s="89">
        <f>IFERROR(IF($B$2="Tonnes",AppQt.Data!AW76,(AppQt.Data!AW76*ozton*AppQt.Data!AW$7)/1000000),"-")</f>
        <v>183.58687227647755</v>
      </c>
      <c r="BB10" s="89">
        <f>IFERROR(IF($B$2="Tonnes",AppQt.Data!AX76,(AppQt.Data!AX76*ozton*AppQt.Data!AX$7)/1000000),"-")</f>
        <v>135.96389870447928</v>
      </c>
      <c r="BC10" s="89">
        <f>IFERROR(IF($B$2="Tonnes",AppQt.Data!AY76,(AppQt.Data!AY76*ozton*AppQt.Data!AY$7)/1000000),"-")</f>
        <v>158.0591503746972</v>
      </c>
      <c r="BD10" s="89">
        <f>IFERROR(IF($B$2="Tonnes",AppQt.Data!AZ76,(AppQt.Data!AZ76*ozton*AppQt.Data!AZ$7)/1000000),"-")</f>
        <v>160.39712460999999</v>
      </c>
      <c r="BE10" s="89">
        <f>IFERROR(IF($B$2="Tonnes",AppQt.Data!BA76,(AppQt.Data!BA76*ozton*AppQt.Data!BA$7)/1000000),"-")</f>
        <v>61.295109224648769</v>
      </c>
      <c r="BF10" s="89">
        <f>IFERROR(IF($B$2="Tonnes",AppQt.Data!BB76,(AppQt.Data!BB76*ozton*AppQt.Data!BB$7)/1000000),"-")</f>
        <v>90.664331392963604</v>
      </c>
      <c r="BG10" s="89">
        <f>IFERROR(IF($B$2="Tonnes",AppQt.Data!BC76,(AppQt.Data!BC76*ozton*AppQt.Data!BC$7)/1000000),"-")</f>
        <v>118.53892212000001</v>
      </c>
      <c r="BH10" s="89">
        <f>IFERROR(IF($B$2="Tonnes",AppQt.Data!BD76,(AppQt.Data!BD76*ozton*AppQt.Data!BD$7)/1000000),"-")</f>
        <v>143.28146561000003</v>
      </c>
      <c r="BI10" s="89">
        <f>IFERROR(IF($B$2="Tonnes",AppQt.Data!BE76,(AppQt.Data!BE76*ozton*AppQt.Data!BE$7)/1000000),"-")</f>
        <v>193.79574517079743</v>
      </c>
      <c r="BJ10" s="89">
        <f>IFERROR(IF($B$2="Tonnes",AppQt.Data!BF76,(AppQt.Data!BF76*ozton*AppQt.Data!BF$7)/1000000),"-")</f>
        <v>146.81147360635001</v>
      </c>
      <c r="BK10" s="89">
        <f>IFERROR(IF($B$2="Tonnes",AppQt.Data!BG76,(AppQt.Data!BG76*ozton*AppQt.Data!BG$7)/1000000),"-")</f>
        <v>156.81094751520004</v>
      </c>
      <c r="BL10" s="90" t="str">
        <f t="shared" si="2"/>
        <v>▲</v>
      </c>
      <c r="BM10" s="91">
        <f t="shared" si="3"/>
        <v>32.286463138627397</v>
      </c>
    </row>
    <row r="11" spans="1:65" ht="12.75" customHeight="1" x14ac:dyDescent="0.2">
      <c r="A11" s="40"/>
      <c r="B11" s="31" t="s">
        <v>263</v>
      </c>
      <c r="C11" s="89">
        <f>IFERROR(IF($B$2="Tonnes",AppAn.Data!L52,(AppAn.Data!L52*ozton*AppAn.Data!L$6)/1000000),"-")</f>
        <v>22.997214503944171</v>
      </c>
      <c r="D11" s="89">
        <f>IFERROR(IF($B$2="Tonnes",AppAn.Data!M52,(AppAn.Data!M52*ozton*AppAn.Data!M$6)/1000000),"-")</f>
        <v>42.2651016993007</v>
      </c>
      <c r="E11" s="89">
        <f>IFERROR(IF($B$2="Tonnes",AppAn.Data!N52,(AppAn.Data!N52*ozton*AppAn.Data!N$6)/1000000),"-")</f>
        <v>47.638410492700736</v>
      </c>
      <c r="F11" s="89">
        <f>IFERROR(IF($B$2="Tonnes",AppAn.Data!O52,(AppAn.Data!O52*ozton*AppAn.Data!O$6)/1000000),"-")</f>
        <v>82.606999999999999</v>
      </c>
      <c r="G11" s="89">
        <f>IFERROR(IF($B$2="Tonnes",AppAn.Data!P52,(AppAn.Data!P52*ozton*AppAn.Data!P$6)/1000000),"-")</f>
        <v>60.042000000000002</v>
      </c>
      <c r="H11" s="89">
        <f>IFERROR(IF($B$2="Tonnes",AppAn.Data!Q52,(AppAn.Data!Q52*ozton*AppAn.Data!Q$6)/1000000),"-")</f>
        <v>51.356999999999999</v>
      </c>
      <c r="I11" s="89">
        <f>IFERROR(IF($B$2="Tonnes",AppAn.Data!R52,(AppAn.Data!R52*ozton*AppAn.Data!R$6)/1000000),"-")</f>
        <v>41.4306895</v>
      </c>
      <c r="J11" s="89">
        <f>IFERROR(IF($B$2="Tonnes",AppAn.Data!S52,(AppAn.Data!S52*ozton*AppAn.Data!S$6)/1000000),"-")</f>
        <v>44.273460807999996</v>
      </c>
      <c r="K11" s="89">
        <f>IFERROR(IF($B$2="Tonnes",AppAn.Data!T52,(AppAn.Data!T52*ozton*AppAn.Data!T$6)/1000000),"-")</f>
        <v>50.641030682299998</v>
      </c>
      <c r="L11" s="89">
        <f>IFERROR(IF($B$2="Tonnes",AppAn.Data!U52,(AppAn.Data!U52*ozton*AppAn.Data!U$6)/1000000),"-")</f>
        <v>38.3409808534375</v>
      </c>
      <c r="M11" s="89">
        <f>IFERROR(IF($B$2="Tonnes",AppAn.Data!V52,(AppAn.Data!V52*ozton*AppAn.Data!V$6)/1000000),"-")</f>
        <v>15.363</v>
      </c>
      <c r="N11" s="90" t="str">
        <f t="shared" si="0"/>
        <v>▼</v>
      </c>
      <c r="O11" s="91">
        <f t="shared" si="1"/>
        <v>-59.930602561455814</v>
      </c>
      <c r="P11" s="40"/>
      <c r="Q11" s="89">
        <f>IFERROR(IF($B$2="Tonnes",AppQt.Data!M77,(AppQt.Data!M77*ozton*AppQt.Data!M$7)/1000000),"-")</f>
        <v>5.8111293522451462</v>
      </c>
      <c r="R11" s="89">
        <f>IFERROR(IF($B$2="Tonnes",AppQt.Data!N77,(AppQt.Data!N77*ozton*AppQt.Data!N$7)/1000000),"-")</f>
        <v>5.3610932706310663</v>
      </c>
      <c r="S11" s="89">
        <f>IFERROR(IF($B$2="Tonnes",AppQt.Data!O77,(AppQt.Data!O77*ozton*AppQt.Data!O$7)/1000000),"-")</f>
        <v>5.7057550060679612</v>
      </c>
      <c r="T11" s="89">
        <f>IFERROR(IF($B$2="Tonnes",AppQt.Data!P77,(AppQt.Data!P77*ozton*AppQt.Data!P$7)/1000000),"-")</f>
        <v>6.1192368750000004</v>
      </c>
      <c r="U11" s="89">
        <f>IFERROR(IF($B$2="Tonnes",AppQt.Data!Q77,(AppQt.Data!Q77*ozton*AppQt.Data!Q$7)/1000000),"-")</f>
        <v>10.60470382867133</v>
      </c>
      <c r="V11" s="89">
        <f>IFERROR(IF($B$2="Tonnes",AppQt.Data!R77,(AppQt.Data!R77*ozton*AppQt.Data!R$7)/1000000),"-")</f>
        <v>10.22305270979021</v>
      </c>
      <c r="W11" s="89">
        <f>IFERROR(IF($B$2="Tonnes",AppQt.Data!S77,(AppQt.Data!S77*ozton*AppQt.Data!S$7)/1000000),"-")</f>
        <v>10.049819034965036</v>
      </c>
      <c r="X11" s="89">
        <f>IFERROR(IF($B$2="Tonnes",AppQt.Data!T77,(AppQt.Data!T77*ozton*AppQt.Data!T$7)/1000000),"-")</f>
        <v>11.387526125874126</v>
      </c>
      <c r="Y11" s="89">
        <f>IFERROR(IF($B$2="Tonnes",AppQt.Data!U77,(AppQt.Data!U77*ozton*AppQt.Data!U$7)/1000000),"-")</f>
        <v>11.216651824817522</v>
      </c>
      <c r="Z11" s="89">
        <f>IFERROR(IF($B$2="Tonnes",AppQt.Data!V77,(AppQt.Data!V77*ozton*AppQt.Data!V$7)/1000000),"-")</f>
        <v>12.764928832116791</v>
      </c>
      <c r="AA11" s="89">
        <f>IFERROR(IF($B$2="Tonnes",AppQt.Data!W77,(AppQt.Data!W77*ozton*AppQt.Data!W$7)/1000000),"-")</f>
        <v>11.067167791970803</v>
      </c>
      <c r="AB11" s="89">
        <f>IFERROR(IF($B$2="Tonnes",AppQt.Data!X77,(AppQt.Data!X77*ozton*AppQt.Data!X$7)/1000000),"-")</f>
        <v>12.58966204379562</v>
      </c>
      <c r="AC11" s="89">
        <f>IFERROR(IF($B$2="Tonnes",AppQt.Data!Y77,(AppQt.Data!Y77*ozton*AppQt.Data!Y$7)/1000000),"-")</f>
        <v>17.3895625</v>
      </c>
      <c r="AD11" s="89">
        <f>IFERROR(IF($B$2="Tonnes",AppQt.Data!Z77,(AppQt.Data!Z77*ozton*AppQt.Data!Z$7)/1000000),"-")</f>
        <v>28.844625000000001</v>
      </c>
      <c r="AE11" s="89">
        <f>IFERROR(IF($B$2="Tonnes",AppQt.Data!AA77,(AppQt.Data!AA77*ozton*AppQt.Data!AA$7)/1000000),"-")</f>
        <v>14.9828125</v>
      </c>
      <c r="AF11" s="89">
        <f>IFERROR(IF($B$2="Tonnes",AppQt.Data!AB77,(AppQt.Data!AB77*ozton*AppQt.Data!AB$7)/1000000),"-")</f>
        <v>21.39</v>
      </c>
      <c r="AG11" s="89">
        <f>IFERROR(IF($B$2="Tonnes",AppQt.Data!AC77,(AppQt.Data!AC77*ozton*AppQt.Data!AC$7)/1000000),"-")</f>
        <v>18.350999999999999</v>
      </c>
      <c r="AH11" s="89">
        <f>IFERROR(IF($B$2="Tonnes",AppQt.Data!AD77,(AppQt.Data!AD77*ozton*AppQt.Data!AD$7)/1000000),"-")</f>
        <v>12.867000000000001</v>
      </c>
      <c r="AI11" s="89">
        <f>IFERROR(IF($B$2="Tonnes",AppQt.Data!AE77,(AppQt.Data!AE77*ozton*AppQt.Data!AE$7)/1000000),"-")</f>
        <v>11.224</v>
      </c>
      <c r="AJ11" s="89">
        <f>IFERROR(IF($B$2="Tonnes",AppQt.Data!AF77,(AppQt.Data!AF77*ozton*AppQt.Data!AF$7)/1000000),"-")</f>
        <v>17.600000000000001</v>
      </c>
      <c r="AK11" s="89">
        <f>IFERROR(IF($B$2="Tonnes",AppQt.Data!AG77,(AppQt.Data!AG77*ozton*AppQt.Data!AG$7)/1000000),"-")</f>
        <v>13.6</v>
      </c>
      <c r="AL11" s="89">
        <f>IFERROR(IF($B$2="Tonnes",AppQt.Data!AH77,(AppQt.Data!AH77*ozton*AppQt.Data!AH$7)/1000000),"-")</f>
        <v>10.497999999999999</v>
      </c>
      <c r="AM11" s="89">
        <f>IFERROR(IF($B$2="Tonnes",AppQt.Data!AI77,(AppQt.Data!AI77*ozton*AppQt.Data!AI$7)/1000000),"-")</f>
        <v>13.692</v>
      </c>
      <c r="AN11" s="89">
        <f>IFERROR(IF($B$2="Tonnes",AppQt.Data!AJ77,(AppQt.Data!AJ77*ozton*AppQt.Data!AJ$7)/1000000),"-")</f>
        <v>13.567</v>
      </c>
      <c r="AO11" s="89">
        <f>IFERROR(IF($B$2="Tonnes",AppQt.Data!AK77,(AppQt.Data!AK77*ozton*AppQt.Data!AK$7)/1000000),"-")</f>
        <v>10.199999999999999</v>
      </c>
      <c r="AP11" s="89">
        <f>IFERROR(IF($B$2="Tonnes",AppQt.Data!AL77,(AppQt.Data!AL77*ozton*AppQt.Data!AL$7)/1000000),"-")</f>
        <v>8.7520000000000007</v>
      </c>
      <c r="AQ11" s="89">
        <f>IFERROR(IF($B$2="Tonnes",AppQt.Data!AM77,(AppQt.Data!AM77*ozton*AppQt.Data!AM$7)/1000000),"-")</f>
        <v>8.3146142999999988</v>
      </c>
      <c r="AR11" s="89">
        <f>IFERROR(IF($B$2="Tonnes",AppQt.Data!AN77,(AppQt.Data!AN77*ozton*AppQt.Data!AN$7)/1000000),"-")</f>
        <v>14.164075200000001</v>
      </c>
      <c r="AS11" s="89">
        <f>IFERROR(IF($B$2="Tonnes",AppQt.Data!AO77,(AppQt.Data!AO77*ozton*AppQt.Data!AO$7)/1000000),"-")</f>
        <v>11.1918405</v>
      </c>
      <c r="AT11" s="89">
        <f>IFERROR(IF($B$2="Tonnes",AppQt.Data!AP77,(AppQt.Data!AP77*ozton*AppQt.Data!AP$7)/1000000),"-")</f>
        <v>9.5394620000000003</v>
      </c>
      <c r="AU11" s="89">
        <f>IFERROR(IF($B$2="Tonnes",AppQt.Data!AQ77,(AppQt.Data!AQ77*ozton*AppQt.Data!AQ$7)/1000000),"-")</f>
        <v>9.6629360300000009</v>
      </c>
      <c r="AV11" s="89">
        <f>IFERROR(IF($B$2="Tonnes",AppQt.Data!AR77,(AppQt.Data!AR77*ozton*AppQt.Data!AR$7)/1000000),"-")</f>
        <v>13.879222277999999</v>
      </c>
      <c r="AW11" s="89">
        <f>IFERROR(IF($B$2="Tonnes",AppQt.Data!AS77,(AppQt.Data!AS77*ozton*AppQt.Data!AS$7)/1000000),"-")</f>
        <v>12.345608515</v>
      </c>
      <c r="AX11" s="89">
        <f>IFERROR(IF($B$2="Tonnes",AppQt.Data!AT77,(AppQt.Data!AT77*ozton*AppQt.Data!AT$7)/1000000),"-")</f>
        <v>11.420682365000001</v>
      </c>
      <c r="AY11" s="89">
        <f>IFERROR(IF($B$2="Tonnes",AppQt.Data!AU77,(AppQt.Data!AU77*ozton*AppQt.Data!AU$7)/1000000),"-")</f>
        <v>13.624739802300001</v>
      </c>
      <c r="AZ11" s="89">
        <f>IFERROR(IF($B$2="Tonnes",AppQt.Data!AV77,(AppQt.Data!AV77*ozton*AppQt.Data!AV$7)/1000000),"-")</f>
        <v>13.25</v>
      </c>
      <c r="BA11" s="89">
        <f>IFERROR(IF($B$2="Tonnes",AppQt.Data!AW77,(AppQt.Data!AW77*ozton*AppQt.Data!AW$7)/1000000),"-")</f>
        <v>12.687980853437502</v>
      </c>
      <c r="BB11" s="89">
        <f>IFERROR(IF($B$2="Tonnes",AppQt.Data!AX77,(AppQt.Data!AX77*ozton*AppQt.Data!AX$7)/1000000),"-")</f>
        <v>9.7799999999999994</v>
      </c>
      <c r="BC11" s="89">
        <f>IFERROR(IF($B$2="Tonnes",AppQt.Data!AY77,(AppQt.Data!AY77*ozton*AppQt.Data!AY$7)/1000000),"-")</f>
        <v>6.8730000000000002</v>
      </c>
      <c r="BD11" s="89">
        <f>IFERROR(IF($B$2="Tonnes",AppQt.Data!AZ77,(AppQt.Data!AZ77*ozton*AppQt.Data!AZ$7)/1000000),"-")</f>
        <v>9</v>
      </c>
      <c r="BE11" s="89">
        <f>IFERROR(IF($B$2="Tonnes",AppQt.Data!BA77,(AppQt.Data!BA77*ozton*AppQt.Data!BA$7)/1000000),"-")</f>
        <v>4.6040000000000001</v>
      </c>
      <c r="BF11" s="89">
        <f>IFERROR(IF($B$2="Tonnes",AppQt.Data!BB77,(AppQt.Data!BB77*ozton*AppQt.Data!BB$7)/1000000),"-")</f>
        <v>2.7839999999999998</v>
      </c>
      <c r="BG11" s="89">
        <f>IFERROR(IF($B$2="Tonnes",AppQt.Data!BC77,(AppQt.Data!BC77*ozton*AppQt.Data!BC$7)/1000000),"-")</f>
        <v>3.302</v>
      </c>
      <c r="BH11" s="89">
        <f>IFERROR(IF($B$2="Tonnes",AppQt.Data!BD77,(AppQt.Data!BD77*ozton*AppQt.Data!BD$7)/1000000),"-")</f>
        <v>4.673</v>
      </c>
      <c r="BI11" s="89">
        <f>IFERROR(IF($B$2="Tonnes",AppQt.Data!BE77,(AppQt.Data!BE77*ozton*AppQt.Data!BE$7)/1000000),"-")</f>
        <v>5.04</v>
      </c>
      <c r="BJ11" s="89">
        <f>IFERROR(IF($B$2="Tonnes",AppQt.Data!BF77,(AppQt.Data!BF77*ozton*AppQt.Data!BF$7)/1000000),"-")</f>
        <v>4.351</v>
      </c>
      <c r="BK11" s="89">
        <f>IFERROR(IF($B$2="Tonnes",AppQt.Data!BG77,(AppQt.Data!BG77*ozton*AppQt.Data!BG$7)/1000000),"-")</f>
        <v>5.4660000000000002</v>
      </c>
      <c r="BL11" s="90" t="str">
        <f t="shared" si="2"/>
        <v>▲</v>
      </c>
      <c r="BM11" s="91">
        <f t="shared" si="3"/>
        <v>65.536038764385225</v>
      </c>
    </row>
    <row r="12" spans="1:65" ht="12.75" customHeight="1" x14ac:dyDescent="0.2">
      <c r="A12" s="40"/>
      <c r="B12" s="31" t="s">
        <v>264</v>
      </c>
      <c r="C12" s="89">
        <f>IFERROR(IF($B$2="Tonnes",AppAn.Data!L53,(AppAn.Data!L53*ozton*AppAn.Data!L$6)/1000000),"-")</f>
        <v>7.7404309396422821</v>
      </c>
      <c r="D12" s="89">
        <f>IFERROR(IF($B$2="Tonnes",AppAn.Data!M53,(AppAn.Data!M53*ozton*AppAn.Data!M$6)/1000000),"-")</f>
        <v>7.1068297113940879</v>
      </c>
      <c r="E12" s="89">
        <f>IFERROR(IF($B$2="Tonnes",AppAn.Data!N53,(AppAn.Data!N53*ozton*AppAn.Data!N$6)/1000000),"-")</f>
        <v>7.2110601623241122</v>
      </c>
      <c r="F12" s="89">
        <f>IFERROR(IF($B$2="Tonnes",AppAn.Data!O53,(AppAn.Data!O53*ozton*AppAn.Data!O$6)/1000000),"-")</f>
        <v>9.9053718220484459</v>
      </c>
      <c r="G12" s="89">
        <f>IFERROR(IF($B$2="Tonnes",AppAn.Data!P53,(AppAn.Data!P53*ozton*AppAn.Data!P$6)/1000000),"-")</f>
        <v>8.4000368068228557</v>
      </c>
      <c r="H12" s="89">
        <f>IFERROR(IF($B$2="Tonnes",AppAn.Data!Q53,(AppAn.Data!Q53*ozton*AppAn.Data!Q$6)/1000000),"-")</f>
        <v>7.0469766499898707</v>
      </c>
      <c r="I12" s="89">
        <f>IFERROR(IF($B$2="Tonnes",AppAn.Data!R53,(AppAn.Data!R53*ozton*AppAn.Data!R$6)/1000000),"-")</f>
        <v>6.6152913895834935</v>
      </c>
      <c r="J12" s="89">
        <f>IFERROR(IF($B$2="Tonnes",AppAn.Data!S53,(AppAn.Data!S53*ozton*AppAn.Data!S$6)/1000000),"-")</f>
        <v>6.2770538281249992</v>
      </c>
      <c r="K12" s="89">
        <f>IFERROR(IF($B$2="Tonnes",AppAn.Data!T53,(AppAn.Data!T53*ozton*AppAn.Data!T$6)/1000000),"-")</f>
        <v>6.01</v>
      </c>
      <c r="L12" s="89">
        <f>IFERROR(IF($B$2="Tonnes",AppAn.Data!U53,(AppAn.Data!U53*ozton*AppAn.Data!U$6)/1000000),"-")</f>
        <v>5.44</v>
      </c>
      <c r="M12" s="89">
        <f>IFERROR(IF($B$2="Tonnes",AppAn.Data!V53,(AppAn.Data!V53*ozton*AppAn.Data!V$6)/1000000),"-")</f>
        <v>4.1400000000000006</v>
      </c>
      <c r="N12" s="90" t="str">
        <f t="shared" si="0"/>
        <v>▼</v>
      </c>
      <c r="O12" s="91">
        <f t="shared" si="1"/>
        <v>-23.897058823529406</v>
      </c>
      <c r="P12" s="40"/>
      <c r="Q12" s="89">
        <f>IFERROR(IF($B$2="Tonnes",AppQt.Data!M78,(AppQt.Data!M78*ozton*AppQt.Data!M$7)/1000000),"-")</f>
        <v>2.0311040045606794</v>
      </c>
      <c r="R12" s="89">
        <f>IFERROR(IF($B$2="Tonnes",AppQt.Data!N78,(AppQt.Data!N78*ozton*AppQt.Data!N$7)/1000000),"-")</f>
        <v>2.0522297629058057</v>
      </c>
      <c r="S12" s="89">
        <f>IFERROR(IF($B$2="Tonnes",AppQt.Data!O78,(AppQt.Data!O78*ozton*AppQt.Data!O$7)/1000000),"-")</f>
        <v>1.5525288774419508</v>
      </c>
      <c r="T12" s="89">
        <f>IFERROR(IF($B$2="Tonnes",AppQt.Data!P78,(AppQt.Data!P78*ozton*AppQt.Data!P$7)/1000000),"-")</f>
        <v>2.1045682947338471</v>
      </c>
      <c r="U12" s="89">
        <f>IFERROR(IF($B$2="Tonnes",AppQt.Data!Q78,(AppQt.Data!Q78*ozton*AppQt.Data!Q$7)/1000000),"-")</f>
        <v>1.9086178307810502</v>
      </c>
      <c r="V12" s="89">
        <f>IFERROR(IF($B$2="Tonnes",AppQt.Data!R78,(AppQt.Data!R78*ozton*AppQt.Data!R$7)/1000000),"-")</f>
        <v>1.9432364121213606</v>
      </c>
      <c r="W12" s="89">
        <f>IFERROR(IF($B$2="Tonnes",AppQt.Data!S78,(AppQt.Data!S78*ozton*AppQt.Data!S$7)/1000000),"-")</f>
        <v>1.2416068785055949</v>
      </c>
      <c r="X12" s="89">
        <f>IFERROR(IF($B$2="Tonnes",AppQt.Data!T78,(AppQt.Data!T78*ozton*AppQt.Data!T$7)/1000000),"-")</f>
        <v>2.0133685899860829</v>
      </c>
      <c r="Y12" s="89">
        <f>IFERROR(IF($B$2="Tonnes",AppQt.Data!U78,(AppQt.Data!U78*ozton*AppQt.Data!U$7)/1000000),"-")</f>
        <v>2.0989575337784454</v>
      </c>
      <c r="Z12" s="89">
        <f>IFERROR(IF($B$2="Tonnes",AppQt.Data!V78,(AppQt.Data!V78*ozton*AppQt.Data!V$7)/1000000),"-")</f>
        <v>2.0458912055654879</v>
      </c>
      <c r="AA12" s="89">
        <f>IFERROR(IF($B$2="Tonnes",AppQt.Data!W78,(AppQt.Data!W78*ozton*AppQt.Data!W$7)/1000000),"-")</f>
        <v>1.0540924749343779</v>
      </c>
      <c r="AB12" s="89">
        <f>IFERROR(IF($B$2="Tonnes",AppQt.Data!X78,(AppQt.Data!X78*ozton*AppQt.Data!X$7)/1000000),"-")</f>
        <v>2.012118948045801</v>
      </c>
      <c r="AC12" s="89">
        <f>IFERROR(IF($B$2="Tonnes",AppQt.Data!Y78,(AppQt.Data!Y78*ozton*AppQt.Data!Y$7)/1000000),"-")</f>
        <v>2.5839333730634091</v>
      </c>
      <c r="AD12" s="89">
        <f>IFERROR(IF($B$2="Tonnes",AppQt.Data!Z78,(AppQt.Data!Z78*ozton*AppQt.Data!Z$7)/1000000),"-")</f>
        <v>2.6337880643543485</v>
      </c>
      <c r="AE12" s="89">
        <f>IFERROR(IF($B$2="Tonnes",AppQt.Data!AA78,(AppQt.Data!AA78*ozton*AppQt.Data!AA$7)/1000000),"-")</f>
        <v>2.1620142327019338</v>
      </c>
      <c r="AF12" s="89">
        <f>IFERROR(IF($B$2="Tonnes",AppQt.Data!AB78,(AppQt.Data!AB78*ozton*AppQt.Data!AB$7)/1000000),"-")</f>
        <v>2.525636151928754</v>
      </c>
      <c r="AG12" s="89">
        <f>IFERROR(IF($B$2="Tonnes",AppQt.Data!AC78,(AppQt.Data!AC78*ozton*AppQt.Data!AC$7)/1000000),"-")</f>
        <v>1.9283974777752264</v>
      </c>
      <c r="AH12" s="89">
        <f>IFERROR(IF($B$2="Tonnes",AppQt.Data!AD78,(AppQt.Data!AD78*ozton*AppQt.Data!AD$7)/1000000),"-")</f>
        <v>2.322512146616587</v>
      </c>
      <c r="AI12" s="89">
        <f>IFERROR(IF($B$2="Tonnes",AppQt.Data!AE78,(AppQt.Data!AE78*ozton*AppQt.Data!AE$7)/1000000),"-")</f>
        <v>1.9058540180419155</v>
      </c>
      <c r="AJ12" s="89">
        <f>IFERROR(IF($B$2="Tonnes",AppQt.Data!AF78,(AppQt.Data!AF78*ozton*AppQt.Data!AF$7)/1000000),"-")</f>
        <v>2.2432731643891271</v>
      </c>
      <c r="AK12" s="89">
        <f>IFERROR(IF($B$2="Tonnes",AppQt.Data!AG78,(AppQt.Data!AG78*ozton*AppQt.Data!AG$7)/1000000),"-")</f>
        <v>1.831977603886465</v>
      </c>
      <c r="AL12" s="89">
        <f>IFERROR(IF($B$2="Tonnes",AppQt.Data!AH78,(AppQt.Data!AH78*ozton*AppQt.Data!AH$7)/1000000),"-")</f>
        <v>1.5571809633034952</v>
      </c>
      <c r="AM12" s="89">
        <f>IFERROR(IF($B$2="Tonnes",AppQt.Data!AI78,(AppQt.Data!AI78*ozton*AppQt.Data!AI$7)/1000000),"-")</f>
        <v>1.681755440367775</v>
      </c>
      <c r="AN12" s="89">
        <f>IFERROR(IF($B$2="Tonnes",AppQt.Data!AJ78,(AppQt.Data!AJ78*ozton*AppQt.Data!AJ$7)/1000000),"-")</f>
        <v>1.9760626424321359</v>
      </c>
      <c r="AO12" s="89">
        <f>IFERROR(IF($B$2="Tonnes",AppQt.Data!AK78,(AppQt.Data!AK78*ozton*AppQt.Data!AK$7)/1000000),"-")</f>
        <v>1.9365413895834931</v>
      </c>
      <c r="AP12" s="89">
        <f>IFERROR(IF($B$2="Tonnes",AppQt.Data!AL78,(AppQt.Data!AL78*ozton*AppQt.Data!AL$7)/1000000),"-")</f>
        <v>1.9</v>
      </c>
      <c r="AQ12" s="89">
        <f>IFERROR(IF($B$2="Tonnes",AppQt.Data!AM78,(AppQt.Data!AM78*ozton*AppQt.Data!AM$7)/1000000),"-")</f>
        <v>1.2350000000000001</v>
      </c>
      <c r="AR12" s="89">
        <f>IFERROR(IF($B$2="Tonnes",AppQt.Data!AN78,(AppQt.Data!AN78*ozton*AppQt.Data!AN$7)/1000000),"-")</f>
        <v>1.54375</v>
      </c>
      <c r="AS12" s="89">
        <f>IFERROR(IF($B$2="Tonnes",AppQt.Data!AO78,(AppQt.Data!AO78*ozton*AppQt.Data!AO$7)/1000000),"-")</f>
        <v>1.7753124999999998</v>
      </c>
      <c r="AT12" s="89">
        <f>IFERROR(IF($B$2="Tonnes",AppQt.Data!AP78,(AppQt.Data!AP78*ozton*AppQt.Data!AP$7)/1000000),"-")</f>
        <v>1.4646328124999999</v>
      </c>
      <c r="AU12" s="89">
        <f>IFERROR(IF($B$2="Tonnes",AppQt.Data!AQ78,(AppQt.Data!AQ78*ozton*AppQt.Data!AQ$7)/1000000),"-")</f>
        <v>1.3621085156249999</v>
      </c>
      <c r="AV12" s="89">
        <f>IFERROR(IF($B$2="Tonnes",AppQt.Data!AR78,(AppQt.Data!AR78*ozton*AppQt.Data!AR$7)/1000000),"-")</f>
        <v>1.675</v>
      </c>
      <c r="AW12" s="89">
        <f>IFERROR(IF($B$2="Tonnes",AppQt.Data!AS78,(AppQt.Data!AS78*ozton*AppQt.Data!AS$7)/1000000),"-")</f>
        <v>1.8</v>
      </c>
      <c r="AX12" s="89">
        <f>IFERROR(IF($B$2="Tonnes",AppQt.Data!AT78,(AppQt.Data!AT78*ozton*AppQt.Data!AT$7)/1000000),"-")</f>
        <v>1.38</v>
      </c>
      <c r="AY12" s="89">
        <f>IFERROR(IF($B$2="Tonnes",AppQt.Data!AU78,(AppQt.Data!AU78*ozton*AppQt.Data!AU$7)/1000000),"-")</f>
        <v>1.43</v>
      </c>
      <c r="AZ12" s="89">
        <f>IFERROR(IF($B$2="Tonnes",AppQt.Data!AV78,(AppQt.Data!AV78*ozton*AppQt.Data!AV$7)/1000000),"-")</f>
        <v>1.4</v>
      </c>
      <c r="BA12" s="89">
        <f>IFERROR(IF($B$2="Tonnes",AppQt.Data!AW78,(AppQt.Data!AW78*ozton*AppQt.Data!AW$7)/1000000),"-")</f>
        <v>1.6</v>
      </c>
      <c r="BB12" s="89">
        <f>IFERROR(IF($B$2="Tonnes",AppQt.Data!AX78,(AppQt.Data!AX78*ozton*AppQt.Data!AX$7)/1000000),"-")</f>
        <v>1.3</v>
      </c>
      <c r="BC12" s="89">
        <f>IFERROR(IF($B$2="Tonnes",AppQt.Data!AY78,(AppQt.Data!AY78*ozton*AppQt.Data!AY$7)/1000000),"-")</f>
        <v>1.2</v>
      </c>
      <c r="BD12" s="89">
        <f>IFERROR(IF($B$2="Tonnes",AppQt.Data!AZ78,(AppQt.Data!AZ78*ozton*AppQt.Data!AZ$7)/1000000),"-")</f>
        <v>1.34</v>
      </c>
      <c r="BE12" s="89">
        <f>IFERROR(IF($B$2="Tonnes",AppQt.Data!BA78,(AppQt.Data!BA78*ozton*AppQt.Data!BA$7)/1000000),"-")</f>
        <v>1.23</v>
      </c>
      <c r="BF12" s="89">
        <f>IFERROR(IF($B$2="Tonnes",AppQt.Data!BB78,(AppQt.Data!BB78*ozton*AppQt.Data!BB$7)/1000000),"-")</f>
        <v>0.83</v>
      </c>
      <c r="BG12" s="89">
        <f>IFERROR(IF($B$2="Tonnes",AppQt.Data!BC78,(AppQt.Data!BC78*ozton*AppQt.Data!BC$7)/1000000),"-")</f>
        <v>0.98</v>
      </c>
      <c r="BH12" s="89">
        <f>IFERROR(IF($B$2="Tonnes",AppQt.Data!BD78,(AppQt.Data!BD78*ozton*AppQt.Data!BD$7)/1000000),"-")</f>
        <v>1.1000000000000001</v>
      </c>
      <c r="BI12" s="89">
        <f>IFERROR(IF($B$2="Tonnes",AppQt.Data!BE78,(AppQt.Data!BE78*ozton*AppQt.Data!BE$7)/1000000),"-")</f>
        <v>1.45</v>
      </c>
      <c r="BJ12" s="89">
        <f>IFERROR(IF($B$2="Tonnes",AppQt.Data!BF78,(AppQt.Data!BF78*ozton*AppQt.Data!BF$7)/1000000),"-")</f>
        <v>0.79</v>
      </c>
      <c r="BK12" s="89">
        <f>IFERROR(IF($B$2="Tonnes",AppQt.Data!BG78,(AppQt.Data!BG78*ozton*AppQt.Data!BG$7)/1000000),"-")</f>
        <v>0.72</v>
      </c>
      <c r="BL12" s="90" t="str">
        <f t="shared" si="2"/>
        <v>▼</v>
      </c>
      <c r="BM12" s="91">
        <f t="shared" si="3"/>
        <v>-26.530612244897956</v>
      </c>
    </row>
    <row r="13" spans="1:65" ht="12.75" customHeight="1" x14ac:dyDescent="0.2">
      <c r="A13" s="40"/>
      <c r="B13" s="53" t="s">
        <v>132</v>
      </c>
      <c r="C13" s="89">
        <f>IFERROR(IF($B$2="Tonnes",AppAn.Data!L54,(AppAn.Data!L54*ozton*AppAn.Data!L$6)/1000000),"-")</f>
        <v>20.752929448639424</v>
      </c>
      <c r="D13" s="89">
        <f>IFERROR(IF($B$2="Tonnes",AppAn.Data!M54,(AppAn.Data!M54*ozton*AppAn.Data!M$6)/1000000),"-")</f>
        <v>15.925840909298252</v>
      </c>
      <c r="E13" s="89">
        <f>IFERROR(IF($B$2="Tonnes",AppAn.Data!N54,(AppAn.Data!N54*ozton*AppAn.Data!N$6)/1000000),"-")</f>
        <v>16.111873862644646</v>
      </c>
      <c r="F13" s="89">
        <f>IFERROR(IF($B$2="Tonnes",AppAn.Data!O54,(AppAn.Data!O54*ozton*AppAn.Data!O$6)/1000000),"-")</f>
        <v>16.952167236713521</v>
      </c>
      <c r="G13" s="89">
        <f>IFERROR(IF($B$2="Tonnes",AppAn.Data!P54,(AppAn.Data!P54*ozton*AppAn.Data!P$6)/1000000),"-")</f>
        <v>16.449725311152172</v>
      </c>
      <c r="H13" s="89">
        <f>IFERROR(IF($B$2="Tonnes",AppAn.Data!Q54,(AppAn.Data!Q54*ozton*AppAn.Data!Q$6)/1000000),"-")</f>
        <v>16.50694112367712</v>
      </c>
      <c r="I13" s="89">
        <f>IFERROR(IF($B$2="Tonnes",AppAn.Data!R54,(AppAn.Data!R54*ozton*AppAn.Data!R$6)/1000000),"-")</f>
        <v>16.926071909073691</v>
      </c>
      <c r="J13" s="89">
        <f>IFERROR(IF($B$2="Tonnes",AppAn.Data!S54,(AppAn.Data!S54*ozton*AppAn.Data!S$6)/1000000),"-")</f>
        <v>16.615226784168982</v>
      </c>
      <c r="K13" s="89">
        <f>IFERROR(IF($B$2="Tonnes",AppAn.Data!T54,(AppAn.Data!T54*ozton*AppAn.Data!T$6)/1000000),"-")</f>
        <v>16.454580736898361</v>
      </c>
      <c r="L13" s="89">
        <f>IFERROR(IF($B$2="Tonnes",AppAn.Data!U54,(AppAn.Data!U54*ozton*AppAn.Data!U$6)/1000000),"-")</f>
        <v>17.003901884581232</v>
      </c>
      <c r="M13" s="89">
        <f>IFERROR(IF($B$2="Tonnes",AppAn.Data!V54,(AppAn.Data!V54*ozton*AppAn.Data!V$6)/1000000),"-")</f>
        <v>13.836298896407367</v>
      </c>
      <c r="N13" s="90" t="str">
        <f t="shared" si="0"/>
        <v>▼</v>
      </c>
      <c r="O13" s="91">
        <f t="shared" si="1"/>
        <v>-18.628683049777994</v>
      </c>
      <c r="P13" s="40"/>
      <c r="Q13" s="89">
        <f>IFERROR(IF($B$2="Tonnes",AppQt.Data!M79,(AppQt.Data!M79*ozton*AppQt.Data!M$7)/1000000),"-")</f>
        <v>4.7536462727885134</v>
      </c>
      <c r="R13" s="89">
        <f>IFERROR(IF($B$2="Tonnes",AppQt.Data!N79,(AppQt.Data!N79*ozton*AppQt.Data!N$7)/1000000),"-")</f>
        <v>4.8053611402765473</v>
      </c>
      <c r="S13" s="89">
        <f>IFERROR(IF($B$2="Tonnes",AppQt.Data!O79,(AppQt.Data!O79*ozton*AppQt.Data!O$7)/1000000),"-")</f>
        <v>4.2239758041437678</v>
      </c>
      <c r="T13" s="89">
        <f>IFERROR(IF($B$2="Tonnes",AppQt.Data!P79,(AppQt.Data!P79*ozton*AppQt.Data!P$7)/1000000),"-")</f>
        <v>6.9699462314305958</v>
      </c>
      <c r="U13" s="89">
        <f>IFERROR(IF($B$2="Tonnes",AppQt.Data!Q79,(AppQt.Data!Q79*ozton*AppQt.Data!Q$7)/1000000),"-")</f>
        <v>3.9720346170427243</v>
      </c>
      <c r="V13" s="89">
        <f>IFERROR(IF($B$2="Tonnes",AppQt.Data!R79,(AppQt.Data!R79*ozton*AppQt.Data!R$7)/1000000),"-")</f>
        <v>3.9464415404512678</v>
      </c>
      <c r="W13" s="89">
        <f>IFERROR(IF($B$2="Tonnes",AppQt.Data!S79,(AppQt.Data!S79*ozton*AppQt.Data!S$7)/1000000),"-")</f>
        <v>4.1121093645359013</v>
      </c>
      <c r="X13" s="89">
        <f>IFERROR(IF($B$2="Tonnes",AppQt.Data!T79,(AppQt.Data!T79*ozton*AppQt.Data!T$7)/1000000),"-")</f>
        <v>3.8952553872683584</v>
      </c>
      <c r="Y13" s="89">
        <f>IFERROR(IF($B$2="Tonnes",AppQt.Data!U79,(AppQt.Data!U79*ozton*AppQt.Data!U$7)/1000000),"-")</f>
        <v>3.9860438767953359</v>
      </c>
      <c r="Z13" s="89">
        <f>IFERROR(IF($B$2="Tonnes",AppQt.Data!V79,(AppQt.Data!V79*ozton*AppQt.Data!V$7)/1000000),"-")</f>
        <v>4.3610291180430929</v>
      </c>
      <c r="AA13" s="89">
        <f>IFERROR(IF($B$2="Tonnes",AppQt.Data!W79,(AppQt.Data!W79*ozton*AppQt.Data!W$7)/1000000),"-")</f>
        <v>4.105624694855881</v>
      </c>
      <c r="AB13" s="89">
        <f>IFERROR(IF($B$2="Tonnes",AppQt.Data!X79,(AppQt.Data!X79*ozton*AppQt.Data!X$7)/1000000),"-")</f>
        <v>3.6591761729503345</v>
      </c>
      <c r="AC13" s="89">
        <f>IFERROR(IF($B$2="Tonnes",AppQt.Data!Y79,(AppQt.Data!Y79*ozton*AppQt.Data!Y$7)/1000000),"-")</f>
        <v>3.3551638460111644</v>
      </c>
      <c r="AD13" s="89">
        <f>IFERROR(IF($B$2="Tonnes",AppQt.Data!Z79,(AppQt.Data!Z79*ozton*AppQt.Data!Z$7)/1000000),"-")</f>
        <v>3.8832287703082056</v>
      </c>
      <c r="AE13" s="89">
        <f>IFERROR(IF($B$2="Tonnes",AppQt.Data!AA79,(AppQt.Data!AA79*ozton*AppQt.Data!AA$7)/1000000),"-")</f>
        <v>4.6787613886995487</v>
      </c>
      <c r="AF13" s="89">
        <f>IFERROR(IF($B$2="Tonnes",AppQt.Data!AB79,(AppQt.Data!AB79*ozton*AppQt.Data!AB$7)/1000000),"-")</f>
        <v>5.0350132316946024</v>
      </c>
      <c r="AG13" s="89">
        <f>IFERROR(IF($B$2="Tonnes",AppQt.Data!AC79,(AppQt.Data!AC79*ozton*AppQt.Data!AC$7)/1000000),"-")</f>
        <v>3.7573499233309233</v>
      </c>
      <c r="AH13" s="89">
        <f>IFERROR(IF($B$2="Tonnes",AppQt.Data!AD79,(AppQt.Data!AD79*ozton*AppQt.Data!AD$7)/1000000),"-")</f>
        <v>3.6950231132233449</v>
      </c>
      <c r="AI13" s="89">
        <f>IFERROR(IF($B$2="Tonnes",AppQt.Data!AE79,(AppQt.Data!AE79*ozton*AppQt.Data!AE$7)/1000000),"-")</f>
        <v>4.151921951453466</v>
      </c>
      <c r="AJ13" s="89">
        <f>IFERROR(IF($B$2="Tonnes",AppQt.Data!AF79,(AppQt.Data!AF79*ozton*AppQt.Data!AF$7)/1000000),"-")</f>
        <v>4.8454303231444396</v>
      </c>
      <c r="AK13" s="89">
        <f>IFERROR(IF($B$2="Tonnes",AppQt.Data!AG79,(AppQt.Data!AG79*ozton*AppQt.Data!AG$7)/1000000),"-")</f>
        <v>3.1957957065799971</v>
      </c>
      <c r="AL13" s="89">
        <f>IFERROR(IF($B$2="Tonnes",AppQt.Data!AH79,(AppQt.Data!AH79*ozton*AppQt.Data!AH$7)/1000000),"-")</f>
        <v>3.8690209501456287</v>
      </c>
      <c r="AM13" s="89">
        <f>IFERROR(IF($B$2="Tonnes",AppQt.Data!AI79,(AppQt.Data!AI79*ozton*AppQt.Data!AI$7)/1000000),"-")</f>
        <v>4.3753416659505504</v>
      </c>
      <c r="AN13" s="89">
        <f>IFERROR(IF($B$2="Tonnes",AppQt.Data!AJ79,(AppQt.Data!AJ79*ozton*AppQt.Data!AJ$7)/1000000),"-")</f>
        <v>5.0667828010009428</v>
      </c>
      <c r="AO13" s="89">
        <f>IFERROR(IF($B$2="Tonnes",AppQt.Data!AK79,(AppQt.Data!AK79*ozton*AppQt.Data!AK$7)/1000000),"-")</f>
        <v>3.5541967139835355</v>
      </c>
      <c r="AP13" s="89">
        <f>IFERROR(IF($B$2="Tonnes",AppQt.Data!AL79,(AppQt.Data!AL79*ozton*AppQt.Data!AL$7)/1000000),"-")</f>
        <v>4.0394035758726679</v>
      </c>
      <c r="AQ13" s="89">
        <f>IFERROR(IF($B$2="Tonnes",AppQt.Data!AM79,(AppQt.Data!AM79*ozton*AppQt.Data!AM$7)/1000000),"-")</f>
        <v>4.1618557836903394</v>
      </c>
      <c r="AR13" s="89">
        <f>IFERROR(IF($B$2="Tonnes",AppQt.Data!AN79,(AppQt.Data!AN79*ozton*AppQt.Data!AN$7)/1000000),"-")</f>
        <v>5.1706158355271459</v>
      </c>
      <c r="AS13" s="89">
        <f>IFERROR(IF($B$2="Tonnes",AppQt.Data!AO79,(AppQt.Data!AO79*ozton*AppQt.Data!AO$7)/1000000),"-")</f>
        <v>3.2669631524209404</v>
      </c>
      <c r="AT13" s="89">
        <f>IFERROR(IF($B$2="Tonnes",AppQt.Data!AP79,(AppQt.Data!AP79*ozton*AppQt.Data!AP$7)/1000000),"-")</f>
        <v>4.1091167287227313</v>
      </c>
      <c r="AU13" s="89">
        <f>IFERROR(IF($B$2="Tonnes",AppQt.Data!AQ79,(AppQt.Data!AQ79*ozton*AppQt.Data!AQ$7)/1000000),"-")</f>
        <v>4.1202372258534359</v>
      </c>
      <c r="AV13" s="89">
        <f>IFERROR(IF($B$2="Tonnes",AppQt.Data!AR79,(AppQt.Data!AR79*ozton*AppQt.Data!AR$7)/1000000),"-")</f>
        <v>5.1189096771718745</v>
      </c>
      <c r="AW13" s="89">
        <f>IFERROR(IF($B$2="Tonnes",AppQt.Data!AS79,(AppQt.Data!AS79*ozton*AppQt.Data!AS$7)/1000000),"-")</f>
        <v>3.3323024154693592</v>
      </c>
      <c r="AX13" s="89">
        <f>IFERROR(IF($B$2="Tonnes",AppQt.Data!AT79,(AppQt.Data!AT79*ozton*AppQt.Data!AT$7)/1000000),"-")</f>
        <v>4.1091167287227313</v>
      </c>
      <c r="AY13" s="89">
        <f>IFERROR(IF($B$2="Tonnes",AppQt.Data!AU79,(AppQt.Data!AU79*ozton*AppQt.Data!AU$7)/1000000),"-")</f>
        <v>3.9966301090778327</v>
      </c>
      <c r="AZ13" s="89">
        <f>IFERROR(IF($B$2="Tonnes",AppQt.Data!AV79,(AppQt.Data!AV79*ozton*AppQt.Data!AV$7)/1000000),"-")</f>
        <v>5.0165314836284365</v>
      </c>
      <c r="BA13" s="89">
        <f>IFERROR(IF($B$2="Tonnes",AppQt.Data!AW79,(AppQt.Data!AW79*ozton*AppQt.Data!AW$7)/1000000),"-")</f>
        <v>3.3989484637787464</v>
      </c>
      <c r="BB13" s="89">
        <f>IFERROR(IF($B$2="Tonnes",AppQt.Data!AX79,(AppQt.Data!AX79*ozton*AppQt.Data!AX$7)/1000000),"-")</f>
        <v>4.191299063297186</v>
      </c>
      <c r="BC13" s="89">
        <f>IFERROR(IF($B$2="Tonnes",AppQt.Data!AY79,(AppQt.Data!AY79*ozton*AppQt.Data!AY$7)/1000000),"-")</f>
        <v>4.1964616145317244</v>
      </c>
      <c r="BD13" s="89">
        <f>IFERROR(IF($B$2="Tonnes",AppQt.Data!AZ79,(AppQt.Data!AZ79*ozton*AppQt.Data!AZ$7)/1000000),"-")</f>
        <v>5.217192742973574</v>
      </c>
      <c r="BE13" s="89">
        <f>IFERROR(IF($B$2="Tonnes",AppQt.Data!BA79,(AppQt.Data!BA79*ozton*AppQt.Data!BA$7)/1000000),"-")</f>
        <v>3.0590536174008718</v>
      </c>
      <c r="BF13" s="89">
        <f>IFERROR(IF($B$2="Tonnes",AppQt.Data!BB79,(AppQt.Data!BB79*ozton*AppQt.Data!BB$7)/1000000),"-")</f>
        <v>2.5147794379783117</v>
      </c>
      <c r="BG13" s="89">
        <f>IFERROR(IF($B$2="Tonnes",AppQt.Data!BC79,(AppQt.Data!BC79*ozton*AppQt.Data!BC$7)/1000000),"-")</f>
        <v>3.5669923723519656</v>
      </c>
      <c r="BH13" s="89">
        <f>IFERROR(IF($B$2="Tonnes",AppQt.Data!BD79,(AppQt.Data!BD79*ozton*AppQt.Data!BD$7)/1000000),"-")</f>
        <v>4.6954734686762167</v>
      </c>
      <c r="BI13" s="89">
        <f>IFERROR(IF($B$2="Tonnes",AppQt.Data!BE79,(AppQt.Data!BE79*ozton*AppQt.Data!BE$7)/1000000),"-")</f>
        <v>2.7531482556607845</v>
      </c>
      <c r="BJ13" s="89">
        <f>IFERROR(IF($B$2="Tonnes",AppQt.Data!BF79,(AppQt.Data!BF79*ozton*AppQt.Data!BF$7)/1000000),"-")</f>
        <v>3.520691213169636</v>
      </c>
      <c r="BK13" s="89">
        <f>IFERROR(IF($B$2="Tonnes",AppQt.Data!BG79,(AppQt.Data!BG79*ozton*AppQt.Data!BG$7)/1000000),"-")</f>
        <v>4.0999999999999996</v>
      </c>
      <c r="BL13" s="90" t="str">
        <f t="shared" si="2"/>
        <v>▲</v>
      </c>
      <c r="BM13" s="91">
        <f t="shared" si="3"/>
        <v>14.942774528463175</v>
      </c>
    </row>
    <row r="14" spans="1:65" ht="12.75" customHeight="1" x14ac:dyDescent="0.2">
      <c r="A14" s="40"/>
      <c r="B14" s="53" t="s">
        <v>133</v>
      </c>
      <c r="C14" s="89">
        <f>IFERROR(IF($B$2="Tonnes",AppAn.Data!L55,(AppAn.Data!L55*ozton*AppAn.Data!L$6)/1000000),"-")</f>
        <v>33.402897766679018</v>
      </c>
      <c r="D14" s="89">
        <f>IFERROR(IF($B$2="Tonnes",AppAn.Data!M55,(AppAn.Data!M55*ozton*AppAn.Data!M$6)/1000000),"-")</f>
        <v>33.388808682277947</v>
      </c>
      <c r="E14" s="89">
        <f>IFERROR(IF($B$2="Tonnes",AppAn.Data!N55,(AppAn.Data!N55*ozton*AppAn.Data!N$6)/1000000),"-")</f>
        <v>35.220113652666747</v>
      </c>
      <c r="F14" s="89">
        <f>IFERROR(IF($B$2="Tonnes",AppAn.Data!O55,(AppAn.Data!O55*ozton*AppAn.Data!O$6)/1000000),"-")</f>
        <v>41.173682035880191</v>
      </c>
      <c r="G14" s="89">
        <f>IFERROR(IF($B$2="Tonnes",AppAn.Data!P55,(AppAn.Data!P55*ozton*AppAn.Data!P$6)/1000000),"-")</f>
        <v>36.482704848543065</v>
      </c>
      <c r="H14" s="89">
        <f>IFERROR(IF($B$2="Tonnes",AppAn.Data!Q55,(AppAn.Data!Q55*ozton*AppAn.Data!Q$6)/1000000),"-")</f>
        <v>38.89268807259846</v>
      </c>
      <c r="I14" s="89">
        <f>IFERROR(IF($B$2="Tonnes",AppAn.Data!R55,(AppAn.Data!R55*ozton*AppAn.Data!R$6)/1000000),"-")</f>
        <v>38.360817000000004</v>
      </c>
      <c r="J14" s="89">
        <f>IFERROR(IF($B$2="Tonnes",AppAn.Data!S55,(AppAn.Data!S55*ozton*AppAn.Data!S$6)/1000000),"-")</f>
        <v>38.559016057500003</v>
      </c>
      <c r="K14" s="89">
        <f>IFERROR(IF($B$2="Tonnes",AppAn.Data!T55,(AppAn.Data!T55*ozton*AppAn.Data!T$6)/1000000),"-")</f>
        <v>41.885188294046259</v>
      </c>
      <c r="L14" s="89">
        <f>IFERROR(IF($B$2="Tonnes",AppAn.Data!U55,(AppAn.Data!U55*ozton*AppAn.Data!U$6)/1000000),"-")</f>
        <v>40.3800312362442</v>
      </c>
      <c r="M14" s="89">
        <f>IFERROR(IF($B$2="Tonnes",AppAn.Data!V55,(AppAn.Data!V55*ozton*AppAn.Data!V$6)/1000000),"-")</f>
        <v>20.864946879139097</v>
      </c>
      <c r="N14" s="90" t="str">
        <f t="shared" si="0"/>
        <v>▼</v>
      </c>
      <c r="O14" s="91">
        <f t="shared" si="1"/>
        <v>-48.328551909560701</v>
      </c>
      <c r="P14" s="40"/>
      <c r="Q14" s="89">
        <f>IFERROR(IF($B$2="Tonnes",AppQt.Data!M80,(AppQt.Data!M80*ozton*AppQt.Data!M$7)/1000000),"-")</f>
        <v>9.6287269403003091</v>
      </c>
      <c r="R14" s="89">
        <f>IFERROR(IF($B$2="Tonnes",AppQt.Data!N80,(AppQt.Data!N80*ozton*AppQt.Data!N$7)/1000000),"-")</f>
        <v>6.3022213675103504</v>
      </c>
      <c r="S14" s="89">
        <f>IFERROR(IF($B$2="Tonnes",AppQt.Data!O80,(AppQt.Data!O80*ozton*AppQt.Data!O$7)/1000000),"-")</f>
        <v>11.015857992113618</v>
      </c>
      <c r="T14" s="89">
        <f>IFERROR(IF($B$2="Tonnes",AppQt.Data!P80,(AppQt.Data!P80*ozton*AppQt.Data!P$7)/1000000),"-")</f>
        <v>6.4560914667547422</v>
      </c>
      <c r="U14" s="89">
        <f>IFERROR(IF($B$2="Tonnes",AppQt.Data!Q80,(AppQt.Data!Q80*ozton*AppQt.Data!Q$7)/1000000),"-")</f>
        <v>10.800543051406184</v>
      </c>
      <c r="V14" s="89">
        <f>IFERROR(IF($B$2="Tonnes",AppQt.Data!R80,(AppQt.Data!R80*ozton*AppQt.Data!R$7)/1000000),"-")</f>
        <v>6.0650945729510912</v>
      </c>
      <c r="W14" s="89">
        <f>IFERROR(IF($B$2="Tonnes",AppQt.Data!S80,(AppQt.Data!S80*ozton*AppQt.Data!S$7)/1000000),"-")</f>
        <v>9.6194458076664233</v>
      </c>
      <c r="X14" s="89">
        <f>IFERROR(IF($B$2="Tonnes",AppQt.Data!T80,(AppQt.Data!T80*ozton*AppQt.Data!T$7)/1000000),"-")</f>
        <v>6.9037252502542499</v>
      </c>
      <c r="Y14" s="89">
        <f>IFERROR(IF($B$2="Tonnes",AppQt.Data!U80,(AppQt.Data!U80*ozton*AppQt.Data!U$7)/1000000),"-")</f>
        <v>11.583383138084308</v>
      </c>
      <c r="Z14" s="89">
        <f>IFERROR(IF($B$2="Tonnes",AppQt.Data!V80,(AppQt.Data!V80*ozton*AppQt.Data!V$7)/1000000),"-")</f>
        <v>7.0643256747384715</v>
      </c>
      <c r="AA14" s="89">
        <f>IFERROR(IF($B$2="Tonnes",AppQt.Data!W80,(AppQt.Data!W80*ozton*AppQt.Data!W$7)/1000000),"-")</f>
        <v>8.9868221230485545</v>
      </c>
      <c r="AB14" s="89">
        <f>IFERROR(IF($B$2="Tonnes",AppQt.Data!X80,(AppQt.Data!X80*ozton*AppQt.Data!X$7)/1000000),"-")</f>
        <v>7.5855827167954128</v>
      </c>
      <c r="AC14" s="89">
        <f>IFERROR(IF($B$2="Tonnes",AppQt.Data!Y80,(AppQt.Data!Y80*ozton*AppQt.Data!Y$7)/1000000),"-")</f>
        <v>12.286987302291074</v>
      </c>
      <c r="AD14" s="89">
        <f>IFERROR(IF($B$2="Tonnes",AppQt.Data!Z80,(AppQt.Data!Z80*ozton*AppQt.Data!Z$7)/1000000),"-")</f>
        <v>10.275912306955304</v>
      </c>
      <c r="AE14" s="89">
        <f>IFERROR(IF($B$2="Tonnes",AppQt.Data!AA80,(AppQt.Data!AA80*ozton*AppQt.Data!AA$7)/1000000),"-")</f>
        <v>9.6303472444285951</v>
      </c>
      <c r="AF14" s="89">
        <f>IFERROR(IF($B$2="Tonnes",AppQt.Data!AB80,(AppQt.Data!AB80*ozton*AppQt.Data!AB$7)/1000000),"-")</f>
        <v>8.9804351822052162</v>
      </c>
      <c r="AG14" s="89">
        <f>IFERROR(IF($B$2="Tonnes",AppQt.Data!AC80,(AppQt.Data!AC80*ozton*AppQt.Data!AC$7)/1000000),"-")</f>
        <v>11.514394388149032</v>
      </c>
      <c r="AH14" s="89">
        <f>IFERROR(IF($B$2="Tonnes",AppQt.Data!AD80,(AppQt.Data!AD80*ozton*AppQt.Data!AD$7)/1000000),"-")</f>
        <v>9.0505640333382651</v>
      </c>
      <c r="AI14" s="89">
        <f>IFERROR(IF($B$2="Tonnes",AppQt.Data!AE80,(AppQt.Data!AE80*ozton*AppQt.Data!AE$7)/1000000),"-")</f>
        <v>8.208357510454583</v>
      </c>
      <c r="AJ14" s="89">
        <f>IFERROR(IF($B$2="Tonnes",AppQt.Data!AF80,(AppQt.Data!AF80*ozton*AppQt.Data!AF$7)/1000000),"-")</f>
        <v>7.7093889166011875</v>
      </c>
      <c r="AK14" s="89">
        <f>IFERROR(IF($B$2="Tonnes",AppQt.Data!AG80,(AppQt.Data!AG80*ozton*AppQt.Data!AG$7)/1000000),"-")</f>
        <v>12.090114107556484</v>
      </c>
      <c r="AL14" s="89">
        <f>IFERROR(IF($B$2="Tonnes",AppQt.Data!AH80,(AppQt.Data!AH80*ozton*AppQt.Data!AH$7)/1000000),"-")</f>
        <v>8.4630798752895391</v>
      </c>
      <c r="AM14" s="89">
        <f>IFERROR(IF($B$2="Tonnes",AppQt.Data!AI80,(AppQt.Data!AI80*ozton*AppQt.Data!AI$7)/1000000),"-")</f>
        <v>9.3093878628184932</v>
      </c>
      <c r="AN14" s="89">
        <f>IFERROR(IF($B$2="Tonnes",AppQt.Data!AJ80,(AppQt.Data!AJ80*ozton*AppQt.Data!AJ$7)/1000000),"-")</f>
        <v>9.0301062269339383</v>
      </c>
      <c r="AO14" s="89">
        <f>IFERROR(IF($B$2="Tonnes",AppQt.Data!AK80,(AppQt.Data!AK80*ozton*AppQt.Data!AK$7)/1000000),"-")</f>
        <v>10.8</v>
      </c>
      <c r="AP14" s="89">
        <f>IFERROR(IF($B$2="Tonnes",AppQt.Data!AL80,(AppQt.Data!AL80*ozton*AppQt.Data!AL$7)/1000000),"-")</f>
        <v>9.3960000000000008</v>
      </c>
      <c r="AQ14" s="89">
        <f>IFERROR(IF($B$2="Tonnes",AppQt.Data!AM80,(AppQt.Data!AM80*ozton*AppQt.Data!AM$7)/1000000),"-")</f>
        <v>8.6913000000000018</v>
      </c>
      <c r="AR14" s="89">
        <f>IFERROR(IF($B$2="Tonnes",AppQt.Data!AN80,(AppQt.Data!AN80*ozton*AppQt.Data!AN$7)/1000000),"-")</f>
        <v>9.4735170000000011</v>
      </c>
      <c r="AS14" s="89">
        <f>IFERROR(IF($B$2="Tonnes",AppQt.Data!AO80,(AppQt.Data!AO80*ozton*AppQt.Data!AO$7)/1000000),"-")</f>
        <v>9.2366790750000014</v>
      </c>
      <c r="AT14" s="89">
        <f>IFERROR(IF($B$2="Tonnes",AppQt.Data!AP80,(AppQt.Data!AP80*ozton*AppQt.Data!AP$7)/1000000),"-")</f>
        <v>10.160346982500004</v>
      </c>
      <c r="AU14" s="89">
        <f>IFERROR(IF($B$2="Tonnes",AppQt.Data!AQ80,(AppQt.Data!AQ80*ozton*AppQt.Data!AQ$7)/1000000),"-")</f>
        <v>9.2569999999999997</v>
      </c>
      <c r="AV14" s="89">
        <f>IFERROR(IF($B$2="Tonnes",AppQt.Data!AR80,(AppQt.Data!AR80*ozton*AppQt.Data!AR$7)/1000000),"-")</f>
        <v>9.9049899999999997</v>
      </c>
      <c r="AW14" s="89">
        <f>IFERROR(IF($B$2="Tonnes",AppQt.Data!AS80,(AppQt.Data!AS80*ozton*AppQt.Data!AS$7)/1000000),"-")</f>
        <v>9.4906877495625039</v>
      </c>
      <c r="AX14" s="89">
        <f>IFERROR(IF($B$2="Tonnes",AppQt.Data!AT80,(AppQt.Data!AT80*ozton*AppQt.Data!AT$7)/1000000),"-")</f>
        <v>11.199011544483755</v>
      </c>
      <c r="AY14" s="89">
        <f>IFERROR(IF($B$2="Tonnes",AppQt.Data!AU80,(AppQt.Data!AU80*ozton*AppQt.Data!AU$7)/1000000),"-")</f>
        <v>10.3</v>
      </c>
      <c r="AZ14" s="89">
        <f>IFERROR(IF($B$2="Tonnes",AppQt.Data!AV80,(AppQt.Data!AV80*ozton*AppQt.Data!AV$7)/1000000),"-")</f>
        <v>10.895489000000001</v>
      </c>
      <c r="BA14" s="89">
        <f>IFERROR(IF($B$2="Tonnes",AppQt.Data!AW80,(AppQt.Data!AW80*ozton*AppQt.Data!AW$7)/1000000),"-")</f>
        <v>10.060129014536255</v>
      </c>
      <c r="BB14" s="89">
        <f>IFERROR(IF($B$2="Tonnes",AppQt.Data!AX80,(AppQt.Data!AX80*ozton*AppQt.Data!AX$7)/1000000),"-")</f>
        <v>11.758962121707942</v>
      </c>
      <c r="BC14" s="89">
        <f>IFERROR(IF($B$2="Tonnes",AppQt.Data!AY80,(AppQt.Data!AY80*ozton*AppQt.Data!AY$7)/1000000),"-")</f>
        <v>8.7550000000000008</v>
      </c>
      <c r="BD14" s="89">
        <f>IFERROR(IF($B$2="Tonnes",AppQt.Data!AZ80,(AppQt.Data!AZ80*ozton*AppQt.Data!AZ$7)/1000000),"-")</f>
        <v>9.8059401000000008</v>
      </c>
      <c r="BE14" s="89">
        <f>IFERROR(IF($B$2="Tonnes",AppQt.Data!BA80,(AppQt.Data!BA80*ozton*AppQt.Data!BA$7)/1000000),"-")</f>
        <v>4.527058056541315</v>
      </c>
      <c r="BF14" s="89">
        <f>IFERROR(IF($B$2="Tonnes",AppQt.Data!BB80,(AppQt.Data!BB80*ozton*AppQt.Data!BB$7)/1000000),"-")</f>
        <v>4.11563674259778</v>
      </c>
      <c r="BG14" s="89">
        <f>IFERROR(IF($B$2="Tonnes",AppQt.Data!BC80,(AppQt.Data!BC80*ozton*AppQt.Data!BC$7)/1000000),"-")</f>
        <v>4.3775000000000004</v>
      </c>
      <c r="BH14" s="89">
        <f>IFERROR(IF($B$2="Tonnes",AppQt.Data!BD80,(AppQt.Data!BD80*ozton*AppQt.Data!BD$7)/1000000),"-")</f>
        <v>7.8447520800000019</v>
      </c>
      <c r="BI14" s="89">
        <f>IFERROR(IF($B$2="Tonnes",AppQt.Data!BE80,(AppQt.Data!BE80*ozton*AppQt.Data!BE$7)/1000000),"-")</f>
        <v>5.9757166346345354</v>
      </c>
      <c r="BJ14" s="89">
        <f>IFERROR(IF($B$2="Tonnes",AppQt.Data!BF80,(AppQt.Data!BF80*ozton*AppQt.Data!BF$7)/1000000),"-")</f>
        <v>4.2956651420575911</v>
      </c>
      <c r="BK14" s="89">
        <f>IFERROR(IF($B$2="Tonnes",AppQt.Data!BG80,(AppQt.Data!BG80*ozton*AppQt.Data!BG$7)/1000000),"-")</f>
        <v>6.8289000000000009</v>
      </c>
      <c r="BL14" s="90" t="str">
        <f t="shared" si="2"/>
        <v>▲</v>
      </c>
      <c r="BM14" s="91">
        <f t="shared" si="3"/>
        <v>56.000000000000007</v>
      </c>
    </row>
    <row r="15" spans="1:65" ht="12.75" customHeight="1" x14ac:dyDescent="0.2">
      <c r="A15" s="40"/>
      <c r="B15" s="53" t="s">
        <v>134</v>
      </c>
      <c r="C15" s="89">
        <f>IFERROR(IF($B$2="Tonnes",AppAn.Data!L56,(AppAn.Data!L56*ozton*AppAn.Data!L$6)/1000000),"-")</f>
        <v>11.497740804892738</v>
      </c>
      <c r="D15" s="89">
        <f>IFERROR(IF($B$2="Tonnes",AppAn.Data!M56,(AppAn.Data!M56*ozton*AppAn.Data!M$6)/1000000),"-")</f>
        <v>10.640686747291639</v>
      </c>
      <c r="E15" s="89">
        <f>IFERROR(IF($B$2="Tonnes",AppAn.Data!N56,(AppAn.Data!N56*ozton*AppAn.Data!N$6)/1000000),"-")</f>
        <v>12.960855482703284</v>
      </c>
      <c r="F15" s="89">
        <f>IFERROR(IF($B$2="Tonnes",AppAn.Data!O56,(AppAn.Data!O56*ozton*AppAn.Data!O$6)/1000000),"-")</f>
        <v>18.323186416656945</v>
      </c>
      <c r="G15" s="89">
        <f>IFERROR(IF($B$2="Tonnes",AppAn.Data!P56,(AppAn.Data!P56*ozton*AppAn.Data!P$6)/1000000),"-")</f>
        <v>18.626594741350655</v>
      </c>
      <c r="H15" s="89">
        <f>IFERROR(IF($B$2="Tonnes",AppAn.Data!Q56,(AppAn.Data!Q56*ozton*AppAn.Data!Q$6)/1000000),"-")</f>
        <v>15.311181570359977</v>
      </c>
      <c r="I15" s="89">
        <f>IFERROR(IF($B$2="Tonnes",AppAn.Data!R56,(AppAn.Data!R56*ozton*AppAn.Data!R$6)/1000000),"-")</f>
        <v>14.168150581633842</v>
      </c>
      <c r="J15" s="89">
        <f>IFERROR(IF($B$2="Tonnes",AppAn.Data!S56,(AppAn.Data!S56*ozton*AppAn.Data!S$6)/1000000),"-")</f>
        <v>13.301658012577734</v>
      </c>
      <c r="K15" s="89">
        <f>IFERROR(IF($B$2="Tonnes",AppAn.Data!T56,(AppAn.Data!T56*ozton*AppAn.Data!T$6)/1000000),"-")</f>
        <v>12.919999999999998</v>
      </c>
      <c r="L15" s="89">
        <f>IFERROR(IF($B$2="Tonnes",AppAn.Data!U56,(AppAn.Data!U56*ozton*AppAn.Data!U$6)/1000000),"-")</f>
        <v>12.21</v>
      </c>
      <c r="M15" s="89">
        <f>IFERROR(IF($B$2="Tonnes",AppAn.Data!V56,(AppAn.Data!V56*ozton*AppAn.Data!V$6)/1000000),"-")</f>
        <v>9.1615000000000002</v>
      </c>
      <c r="N15" s="90" t="str">
        <f t="shared" si="0"/>
        <v>▼</v>
      </c>
      <c r="O15" s="91">
        <f t="shared" si="1"/>
        <v>-24.967239967239973</v>
      </c>
      <c r="P15" s="40"/>
      <c r="Q15" s="89">
        <f>IFERROR(IF($B$2="Tonnes",AppQt.Data!M81,(AppQt.Data!M81*ozton*AppQt.Data!M$7)/1000000),"-")</f>
        <v>2.7017328097313138</v>
      </c>
      <c r="R15" s="89">
        <f>IFERROR(IF($B$2="Tonnes",AppQt.Data!N81,(AppQt.Data!N81*ozton*AppQt.Data!N$7)/1000000),"-")</f>
        <v>3.0879634762934662</v>
      </c>
      <c r="S15" s="89">
        <f>IFERROR(IF($B$2="Tonnes",AppQt.Data!O81,(AppQt.Data!O81*ozton*AppQt.Data!O$7)/1000000),"-")</f>
        <v>4.0130659505595716</v>
      </c>
      <c r="T15" s="89">
        <f>IFERROR(IF($B$2="Tonnes",AppQt.Data!P81,(AppQt.Data!P81*ozton*AppQt.Data!P$7)/1000000),"-")</f>
        <v>1.6949785683083862</v>
      </c>
      <c r="U15" s="89">
        <f>IFERROR(IF($B$2="Tonnes",AppQt.Data!Q81,(AppQt.Data!Q81*ozton*AppQt.Data!Q$7)/1000000),"-")</f>
        <v>3.5250490571221662</v>
      </c>
      <c r="V15" s="89">
        <f>IFERROR(IF($B$2="Tonnes",AppQt.Data!R81,(AppQt.Data!R81*ozton*AppQt.Data!R$7)/1000000),"-")</f>
        <v>3.0833991831327698</v>
      </c>
      <c r="W15" s="89">
        <f>IFERROR(IF($B$2="Tonnes",AppQt.Data!S81,(AppQt.Data!S81*ozton*AppQt.Data!S$7)/1000000),"-")</f>
        <v>2.6806542539586888</v>
      </c>
      <c r="X15" s="89">
        <f>IFERROR(IF($B$2="Tonnes",AppQt.Data!T81,(AppQt.Data!T81*ozton*AppQt.Data!T$7)/1000000),"-")</f>
        <v>1.3515842530780153</v>
      </c>
      <c r="Y15" s="89">
        <f>IFERROR(IF($B$2="Tonnes",AppQt.Data!U81,(AppQt.Data!U81*ozton*AppQt.Data!U$7)/1000000),"-")</f>
        <v>2.7405376082675641</v>
      </c>
      <c r="Z15" s="89">
        <f>IFERROR(IF($B$2="Tonnes",AppQt.Data!V81,(AppQt.Data!V81*ozton*AppQt.Data!V$7)/1000000),"-")</f>
        <v>3.1708372068273221</v>
      </c>
      <c r="AA15" s="89">
        <f>IFERROR(IF($B$2="Tonnes",AppQt.Data!W81,(AppQt.Data!W81*ozton*AppQt.Data!W$7)/1000000),"-")</f>
        <v>3.3658303099610412</v>
      </c>
      <c r="AB15" s="89">
        <f>IFERROR(IF($B$2="Tonnes",AppQt.Data!X81,(AppQt.Data!X81*ozton*AppQt.Data!X$7)/1000000),"-")</f>
        <v>3.6836503576473563</v>
      </c>
      <c r="AC15" s="89">
        <f>IFERROR(IF($B$2="Tonnes",AppQt.Data!Y81,(AppQt.Data!Y81*ozton*AppQt.Data!Y$7)/1000000),"-")</f>
        <v>3.2933266154265075</v>
      </c>
      <c r="AD15" s="89">
        <f>IFERROR(IF($B$2="Tonnes",AppQt.Data!Z81,(AppQt.Data!Z81*ozton*AppQt.Data!Z$7)/1000000),"-")</f>
        <v>5.7112100140494144</v>
      </c>
      <c r="AE15" s="89">
        <f>IFERROR(IF($B$2="Tonnes",AppQt.Data!AA81,(AppQt.Data!AA81*ozton*AppQt.Data!AA$7)/1000000),"-")</f>
        <v>5.2036802274358056</v>
      </c>
      <c r="AF15" s="89">
        <f>IFERROR(IF($B$2="Tonnes",AppQt.Data!AB81,(AppQt.Data!AB81*ozton*AppQt.Data!AB$7)/1000000),"-")</f>
        <v>4.1149695597452194</v>
      </c>
      <c r="AG15" s="89">
        <f>IFERROR(IF($B$2="Tonnes",AppQt.Data!AC81,(AppQt.Data!AC81*ozton*AppQt.Data!AC$7)/1000000),"-")</f>
        <v>4.878825530239765</v>
      </c>
      <c r="AH15" s="89">
        <f>IFERROR(IF($B$2="Tonnes",AppQt.Data!AD81,(AppQt.Data!AD81*ozton*AppQt.Data!AD$7)/1000000),"-")</f>
        <v>3.6971453009180553</v>
      </c>
      <c r="AI15" s="89">
        <f>IFERROR(IF($B$2="Tonnes",AppQt.Data!AE81,(AppQt.Data!AE81*ozton*AppQt.Data!AE$7)/1000000),"-")</f>
        <v>5.0011706268703584</v>
      </c>
      <c r="AJ15" s="89">
        <f>IFERROR(IF($B$2="Tonnes",AppQt.Data!AF81,(AppQt.Data!AF81*ozton*AppQt.Data!AF$7)/1000000),"-")</f>
        <v>5.0494532833224763</v>
      </c>
      <c r="AK15" s="89">
        <f>IFERROR(IF($B$2="Tonnes",AppQt.Data!AG81,(AppQt.Data!AG81*ozton*AppQt.Data!AG$7)/1000000),"-")</f>
        <v>5.1227668067517538</v>
      </c>
      <c r="AL15" s="89">
        <f>IFERROR(IF($B$2="Tonnes",AppQt.Data!AH81,(AppQt.Data!AH81*ozton*AppQt.Data!AH$7)/1000000),"-")</f>
        <v>3.0736600840510517</v>
      </c>
      <c r="AM15" s="89">
        <f>IFERROR(IF($B$2="Tonnes",AppQt.Data!AI81,(AppQt.Data!AI81*ozton*AppQt.Data!AI$7)/1000000),"-")</f>
        <v>3.6115505987599859</v>
      </c>
      <c r="AN15" s="89">
        <f>IFERROR(IF($B$2="Tonnes",AppQt.Data!AJ81,(AppQt.Data!AJ81*ozton*AppQt.Data!AJ$7)/1000000),"-")</f>
        <v>3.503204080797186</v>
      </c>
      <c r="AO15" s="89">
        <f>IFERROR(IF($B$2="Tonnes",AppQt.Data!AK81,(AppQt.Data!AK81*ozton*AppQt.Data!AK$7)/1000000),"-")</f>
        <v>3.95862061130082</v>
      </c>
      <c r="AP15" s="89">
        <f>IFERROR(IF($B$2="Tonnes",AppQt.Data!AL81,(AppQt.Data!AL81*ozton*AppQt.Data!AL$7)/1000000),"-")</f>
        <v>3.463793034888218</v>
      </c>
      <c r="AQ15" s="89">
        <f>IFERROR(IF($B$2="Tonnes",AppQt.Data!AM81,(AppQt.Data!AM81*ozton*AppQt.Data!AM$7)/1000000),"-")</f>
        <v>3.2906033831438068</v>
      </c>
      <c r="AR15" s="89">
        <f>IFERROR(IF($B$2="Tonnes",AppQt.Data!AN81,(AppQt.Data!AN81*ozton*AppQt.Data!AN$7)/1000000),"-")</f>
        <v>3.4551335523009969</v>
      </c>
      <c r="AS15" s="89">
        <f>IFERROR(IF($B$2="Tonnes",AppQt.Data!AO81,(AppQt.Data!AO81*ozton*AppQt.Data!AO$7)/1000000),"-")</f>
        <v>3.282376874685947</v>
      </c>
      <c r="AT15" s="89">
        <f>IFERROR(IF($B$2="Tonnes",AppQt.Data!AP81,(AppQt.Data!AP81*ozton*AppQt.Data!AP$7)/1000000),"-")</f>
        <v>3.7062585473303935</v>
      </c>
      <c r="AU15" s="89">
        <f>IFERROR(IF($B$2="Tonnes",AppQt.Data!AQ81,(AppQt.Data!AQ81*ozton*AppQt.Data!AQ$7)/1000000),"-")</f>
        <v>2.9615430448294258</v>
      </c>
      <c r="AV15" s="89">
        <f>IFERROR(IF($B$2="Tonnes",AppQt.Data!AR81,(AppQt.Data!AR81*ozton*AppQt.Data!AR$7)/1000000),"-")</f>
        <v>3.351479545731967</v>
      </c>
      <c r="AW15" s="89">
        <f>IFERROR(IF($B$2="Tonnes",AppQt.Data!AS81,(AppQt.Data!AS81*ozton*AppQt.Data!AS$7)/1000000),"-")</f>
        <v>3.15</v>
      </c>
      <c r="AX15" s="89">
        <f>IFERROR(IF($B$2="Tonnes",AppQt.Data!AT81,(AppQt.Data!AT81*ozton*AppQt.Data!AT$7)/1000000),"-")</f>
        <v>3.04</v>
      </c>
      <c r="AY15" s="89">
        <f>IFERROR(IF($B$2="Tonnes",AppQt.Data!AU81,(AppQt.Data!AU81*ozton*AppQt.Data!AU$7)/1000000),"-")</f>
        <v>3.28</v>
      </c>
      <c r="AZ15" s="89">
        <f>IFERROR(IF($B$2="Tonnes",AppQt.Data!AV81,(AppQt.Data!AV81*ozton*AppQt.Data!AV$7)/1000000),"-")</f>
        <v>3.45</v>
      </c>
      <c r="BA15" s="89">
        <f>IFERROR(IF($B$2="Tonnes",AppQt.Data!AW81,(AppQt.Data!AW81*ozton*AppQt.Data!AW$7)/1000000),"-")</f>
        <v>3.16</v>
      </c>
      <c r="BB15" s="89">
        <f>IFERROR(IF($B$2="Tonnes",AppQt.Data!AX81,(AppQt.Data!AX81*ozton*AppQt.Data!AX$7)/1000000),"-")</f>
        <v>3</v>
      </c>
      <c r="BC15" s="89">
        <f>IFERROR(IF($B$2="Tonnes",AppQt.Data!AY81,(AppQt.Data!AY81*ozton*AppQt.Data!AY$7)/1000000),"-")</f>
        <v>2.9</v>
      </c>
      <c r="BD15" s="89">
        <f>IFERROR(IF($B$2="Tonnes",AppQt.Data!AZ81,(AppQt.Data!AZ81*ozton*AppQt.Data!AZ$7)/1000000),"-")</f>
        <v>3.15</v>
      </c>
      <c r="BE15" s="89">
        <f>IFERROR(IF($B$2="Tonnes",AppQt.Data!BA81,(AppQt.Data!BA81*ozton*AppQt.Data!BA$7)/1000000),"-")</f>
        <v>2.2364999999999999</v>
      </c>
      <c r="BF15" s="89">
        <f>IFERROR(IF($B$2="Tonnes",AppQt.Data!BB81,(AppQt.Data!BB81*ozton*AppQt.Data!BB$7)/1000000),"-")</f>
        <v>1.78</v>
      </c>
      <c r="BG15" s="89">
        <f>IFERROR(IF($B$2="Tonnes",AppQt.Data!BC81,(AppQt.Data!BC81*ozton*AppQt.Data!BC$7)/1000000),"-")</f>
        <v>2.4500000000000002</v>
      </c>
      <c r="BH15" s="89">
        <f>IFERROR(IF($B$2="Tonnes",AppQt.Data!BD81,(AppQt.Data!BD81*ozton*AppQt.Data!BD$7)/1000000),"-")</f>
        <v>2.6949999999999998</v>
      </c>
      <c r="BI15" s="89">
        <f>IFERROR(IF($B$2="Tonnes",AppQt.Data!BE81,(AppQt.Data!BE81*ozton*AppQt.Data!BE$7)/1000000),"-")</f>
        <v>2.82</v>
      </c>
      <c r="BJ15" s="89">
        <f>IFERROR(IF($B$2="Tonnes",AppQt.Data!BF81,(AppQt.Data!BF81*ozton*AppQt.Data!BF$7)/1000000),"-")</f>
        <v>2.25</v>
      </c>
      <c r="BK15" s="89">
        <f>IFERROR(IF($B$2="Tonnes",AppQt.Data!BG81,(AppQt.Data!BG81*ozton*AppQt.Data!BG$7)/1000000),"-")</f>
        <v>1.3120000000000001</v>
      </c>
      <c r="BL15" s="90" t="str">
        <f t="shared" si="2"/>
        <v>▼</v>
      </c>
      <c r="BM15" s="91">
        <f t="shared" si="3"/>
        <v>-46.448979591836739</v>
      </c>
    </row>
    <row r="16" spans="1:65" ht="12.75" customHeight="1" x14ac:dyDescent="0.2">
      <c r="A16" s="40"/>
      <c r="B16" s="53" t="s">
        <v>135</v>
      </c>
      <c r="C16" s="89">
        <f>IFERROR(IF($B$2="Tonnes",AppAn.Data!L57,(AppAn.Data!L57*ozton*AppAn.Data!L$6)/1000000),"-")</f>
        <v>8.5376019642345025</v>
      </c>
      <c r="D16" s="89">
        <f>IFERROR(IF($B$2="Tonnes",AppAn.Data!M57,(AppAn.Data!M57*ozton*AppAn.Data!M$6)/1000000),"-")</f>
        <v>8.8677792080862776</v>
      </c>
      <c r="E16" s="89">
        <f>IFERROR(IF($B$2="Tonnes",AppAn.Data!N57,(AppAn.Data!N57*ozton*AppAn.Data!N$6)/1000000),"-")</f>
        <v>9.6761052951487105</v>
      </c>
      <c r="F16" s="89">
        <f>IFERROR(IF($B$2="Tonnes",AppAn.Data!O57,(AppAn.Data!O57*ozton*AppAn.Data!O$6)/1000000),"-")</f>
        <v>14.349940925318117</v>
      </c>
      <c r="G16" s="89">
        <f>IFERROR(IF($B$2="Tonnes",AppAn.Data!P57,(AppAn.Data!P57*ozton*AppAn.Data!P$6)/1000000),"-")</f>
        <v>14.007963965811756</v>
      </c>
      <c r="H16" s="89">
        <f>IFERROR(IF($B$2="Tonnes",AppAn.Data!Q57,(AppAn.Data!Q57*ozton*AppAn.Data!Q$6)/1000000),"-")</f>
        <v>12.158451816630372</v>
      </c>
      <c r="I16" s="89">
        <f>IFERROR(IF($B$2="Tonnes",AppAn.Data!R57,(AppAn.Data!R57*ozton*AppAn.Data!R$6)/1000000),"-")</f>
        <v>12.101274504948265</v>
      </c>
      <c r="J16" s="89">
        <f>IFERROR(IF($B$2="Tonnes",AppAn.Data!S57,(AppAn.Data!S57*ozton*AppAn.Data!S$6)/1000000),"-")</f>
        <v>11.817428470359133</v>
      </c>
      <c r="K16" s="89">
        <f>IFERROR(IF($B$2="Tonnes",AppAn.Data!T57,(AppAn.Data!T57*ozton*AppAn.Data!T$6)/1000000),"-")</f>
        <v>11.519375</v>
      </c>
      <c r="L16" s="89">
        <f>IFERROR(IF($B$2="Tonnes",AppAn.Data!U57,(AppAn.Data!U57*ozton*AppAn.Data!U$6)/1000000),"-")</f>
        <v>10.540000000000001</v>
      </c>
      <c r="M16" s="89">
        <f>IFERROR(IF($B$2="Tonnes",AppAn.Data!V57,(AppAn.Data!V57*ozton*AppAn.Data!V$6)/1000000),"-")</f>
        <v>5.6979999999999995</v>
      </c>
      <c r="N16" s="90" t="str">
        <f t="shared" si="0"/>
        <v>▼</v>
      </c>
      <c r="O16" s="91">
        <f t="shared" si="1"/>
        <v>-45.93927893738141</v>
      </c>
      <c r="P16" s="40"/>
      <c r="Q16" s="89">
        <f>IFERROR(IF($B$2="Tonnes",AppQt.Data!M82,(AppQt.Data!M82*ozton*AppQt.Data!M$7)/1000000),"-")</f>
        <v>1.9306783074883305</v>
      </c>
      <c r="R16" s="89">
        <f>IFERROR(IF($B$2="Tonnes",AppQt.Data!N82,(AppQt.Data!N82*ozton*AppQt.Data!N$7)/1000000),"-")</f>
        <v>2.2015464004915311</v>
      </c>
      <c r="S16" s="89">
        <f>IFERROR(IF($B$2="Tonnes",AppQt.Data!O82,(AppQt.Data!O82*ozton*AppQt.Data!O$7)/1000000),"-")</f>
        <v>2.3024250371344461</v>
      </c>
      <c r="T16" s="89">
        <f>IFERROR(IF($B$2="Tonnes",AppQt.Data!P82,(AppQt.Data!P82*ozton*AppQt.Data!P$7)/1000000),"-")</f>
        <v>2.102952219120195</v>
      </c>
      <c r="U16" s="89">
        <f>IFERROR(IF($B$2="Tonnes",AppQt.Data!Q82,(AppQt.Data!Q82*ozton*AppQt.Data!Q$7)/1000000),"-")</f>
        <v>1.9296324075134237</v>
      </c>
      <c r="V16" s="89">
        <f>IFERROR(IF($B$2="Tonnes",AppQt.Data!R82,(AppQt.Data!R82*ozton*AppQt.Data!R$7)/1000000),"-")</f>
        <v>2.4994286127151657</v>
      </c>
      <c r="W16" s="89">
        <f>IFERROR(IF($B$2="Tonnes",AppQt.Data!S82,(AppQt.Data!S82*ozton*AppQt.Data!S$7)/1000000),"-")</f>
        <v>1.869501369362768</v>
      </c>
      <c r="X16" s="89">
        <f>IFERROR(IF($B$2="Tonnes",AppQt.Data!T82,(AppQt.Data!T82*ozton*AppQt.Data!T$7)/1000000),"-")</f>
        <v>2.5692168184949207</v>
      </c>
      <c r="Y16" s="89">
        <f>IFERROR(IF($B$2="Tonnes",AppQt.Data!U82,(AppQt.Data!U82*ozton*AppQt.Data!U$7)/1000000),"-")</f>
        <v>1.9699194577833561</v>
      </c>
      <c r="Z16" s="89">
        <f>IFERROR(IF($B$2="Tonnes",AppQt.Data!V82,(AppQt.Data!V82*ozton*AppQt.Data!V$7)/1000000),"-")</f>
        <v>2.1858660007865778</v>
      </c>
      <c r="AA16" s="89">
        <f>IFERROR(IF($B$2="Tonnes",AppQt.Data!W82,(AppQt.Data!W82*ozton*AppQt.Data!W$7)/1000000),"-")</f>
        <v>2.1108544065465598</v>
      </c>
      <c r="AB16" s="89">
        <f>IFERROR(IF($B$2="Tonnes",AppQt.Data!X82,(AppQt.Data!X82*ozton*AppQt.Data!X$7)/1000000),"-")</f>
        <v>3.4094654300322165</v>
      </c>
      <c r="AC16" s="89">
        <f>IFERROR(IF($B$2="Tonnes",AppQt.Data!Y82,(AppQt.Data!Y82*ozton*AppQt.Data!Y$7)/1000000),"-")</f>
        <v>2.7897249727520914</v>
      </c>
      <c r="AD16" s="89">
        <f>IFERROR(IF($B$2="Tonnes",AppQt.Data!Z82,(AppQt.Data!Z82*ozton*AppQt.Data!Z$7)/1000000),"-")</f>
        <v>4.5504145931503492</v>
      </c>
      <c r="AE16" s="89">
        <f>IFERROR(IF($B$2="Tonnes",AppQt.Data!AA82,(AppQt.Data!AA82*ozton*AppQt.Data!AA$7)/1000000),"-")</f>
        <v>3.7821277479213329</v>
      </c>
      <c r="AF16" s="89">
        <f>IFERROR(IF($B$2="Tonnes",AppQt.Data!AB82,(AppQt.Data!AB82*ozton*AppQt.Data!AB$7)/1000000),"-")</f>
        <v>3.2276736114943447</v>
      </c>
      <c r="AG16" s="89">
        <f>IFERROR(IF($B$2="Tonnes",AppQt.Data!AC82,(AppQt.Data!AC82*ozton*AppQt.Data!AC$7)/1000000),"-")</f>
        <v>3.6103550928307704</v>
      </c>
      <c r="AH16" s="89">
        <f>IFERROR(IF($B$2="Tonnes",AppQt.Data!AD82,(AppQt.Data!AD82*ozton*AppQt.Data!AD$7)/1000000),"-")</f>
        <v>3.8195947304828906</v>
      </c>
      <c r="AI16" s="89">
        <f>IFERROR(IF($B$2="Tonnes",AppQt.Data!AE82,(AppQt.Data!AE82*ozton*AppQt.Data!AE$7)/1000000),"-")</f>
        <v>3.4570237375698043</v>
      </c>
      <c r="AJ16" s="89">
        <f>IFERROR(IF($B$2="Tonnes",AppQt.Data!AF82,(AppQt.Data!AF82*ozton*AppQt.Data!AF$7)/1000000),"-")</f>
        <v>3.1209904049282913</v>
      </c>
      <c r="AK16" s="89">
        <f>IFERROR(IF($B$2="Tonnes",AppQt.Data!AG82,(AppQt.Data!AG82*ozton*AppQt.Data!AG$7)/1000000),"-")</f>
        <v>3.4298373381892318</v>
      </c>
      <c r="AL16" s="89">
        <f>IFERROR(IF($B$2="Tonnes",AppQt.Data!AH82,(AppQt.Data!AH82*ozton*AppQt.Data!AH$7)/1000000),"-")</f>
        <v>2.6581239370966547</v>
      </c>
      <c r="AM16" s="89">
        <f>IFERROR(IF($B$2="Tonnes",AppQt.Data!AI82,(AppQt.Data!AI82*ozton*AppQt.Data!AI$7)/1000000),"-")</f>
        <v>2.9903894292337365</v>
      </c>
      <c r="AN16" s="89">
        <f>IFERROR(IF($B$2="Tonnes",AppQt.Data!AJ82,(AppQt.Data!AJ82*ozton*AppQt.Data!AJ$7)/1000000),"-")</f>
        <v>3.0801011121107487</v>
      </c>
      <c r="AO16" s="89">
        <f>IFERROR(IF($B$2="Tonnes",AppQt.Data!AK82,(AppQt.Data!AK82*ozton*AppQt.Data!AK$7)/1000000),"-")</f>
        <v>3.3111086955190543</v>
      </c>
      <c r="AP16" s="89">
        <f>IFERROR(IF($B$2="Tonnes",AppQt.Data!AL82,(AppQt.Data!AL82*ozton*AppQt.Data!AL$7)/1000000),"-")</f>
        <v>3.0627755433551256</v>
      </c>
      <c r="AQ16" s="89">
        <f>IFERROR(IF($B$2="Tonnes",AppQt.Data!AM82,(AppQt.Data!AM82*ozton*AppQt.Data!AM$7)/1000000),"-")</f>
        <v>2.6033592118518567</v>
      </c>
      <c r="AR16" s="89">
        <f>IFERROR(IF($B$2="Tonnes",AppQt.Data!AN82,(AppQt.Data!AN82*ozton*AppQt.Data!AN$7)/1000000),"-")</f>
        <v>3.124031054222228</v>
      </c>
      <c r="AS16" s="89">
        <f>IFERROR(IF($B$2="Tonnes",AppQt.Data!AO82,(AppQt.Data!AO82*ozton*AppQt.Data!AO$7)/1000000),"-")</f>
        <v>3.1865116753066727</v>
      </c>
      <c r="AT16" s="89">
        <f>IFERROR(IF($B$2="Tonnes",AppQt.Data!AP82,(AppQt.Data!AP82*ozton*AppQt.Data!AP$7)/1000000),"-")</f>
        <v>2.9953209747882719</v>
      </c>
      <c r="AU16" s="89">
        <f>IFERROR(IF($B$2="Tonnes",AppQt.Data!AQ82,(AppQt.Data!AQ82*ozton*AppQt.Data!AQ$7)/1000000),"-")</f>
        <v>2.620905852939738</v>
      </c>
      <c r="AV16" s="89">
        <f>IFERROR(IF($B$2="Tonnes",AppQt.Data!AR82,(AppQt.Data!AR82*ozton*AppQt.Data!AR$7)/1000000),"-")</f>
        <v>3.01468996732445</v>
      </c>
      <c r="AW16" s="89">
        <f>IFERROR(IF($B$2="Tonnes",AppQt.Data!AS82,(AppQt.Data!AS82*ozton*AppQt.Data!AS$7)/1000000),"-")</f>
        <v>3.125</v>
      </c>
      <c r="AX16" s="89">
        <f>IFERROR(IF($B$2="Tonnes",AppQt.Data!AT82,(AppQt.Data!AT82*ozton*AppQt.Data!AT$7)/1000000),"-")</f>
        <v>2.734375</v>
      </c>
      <c r="AY16" s="89">
        <f>IFERROR(IF($B$2="Tonnes",AppQt.Data!AU82,(AppQt.Data!AU82*ozton*AppQt.Data!AU$7)/1000000),"-")</f>
        <v>2.78</v>
      </c>
      <c r="AZ16" s="89">
        <f>IFERROR(IF($B$2="Tonnes",AppQt.Data!AV82,(AppQt.Data!AV82*ozton*AppQt.Data!AV$7)/1000000),"-")</f>
        <v>2.88</v>
      </c>
      <c r="BA16" s="89">
        <f>IFERROR(IF($B$2="Tonnes",AppQt.Data!AW82,(AppQt.Data!AW82*ozton*AppQt.Data!AW$7)/1000000),"-")</f>
        <v>2.85</v>
      </c>
      <c r="BB16" s="89">
        <f>IFERROR(IF($B$2="Tonnes",AppQt.Data!AX82,(AppQt.Data!AX82*ozton*AppQt.Data!AX$7)/1000000),"-")</f>
        <v>2.5499999999999998</v>
      </c>
      <c r="BC16" s="89">
        <f>IFERROR(IF($B$2="Tonnes",AppQt.Data!AY82,(AppQt.Data!AY82*ozton*AppQt.Data!AY$7)/1000000),"-")</f>
        <v>2.4500000000000002</v>
      </c>
      <c r="BD16" s="89">
        <f>IFERROR(IF($B$2="Tonnes",AppQt.Data!AZ82,(AppQt.Data!AZ82*ozton*AppQt.Data!AZ$7)/1000000),"-")</f>
        <v>2.69</v>
      </c>
      <c r="BE16" s="89">
        <f>IFERROR(IF($B$2="Tonnes",AppQt.Data!BA82,(AppQt.Data!BA82*ozton*AppQt.Data!BA$7)/1000000),"-")</f>
        <v>1.89</v>
      </c>
      <c r="BF16" s="89">
        <f>IFERROR(IF($B$2="Tonnes",AppQt.Data!BB82,(AppQt.Data!BB82*ozton*AppQt.Data!BB$7)/1000000),"-")</f>
        <v>0.76</v>
      </c>
      <c r="BG16" s="89">
        <f>IFERROR(IF($B$2="Tonnes",AppQt.Data!BC82,(AppQt.Data!BC82*ozton*AppQt.Data!BC$7)/1000000),"-")</f>
        <v>1.3680000000000001</v>
      </c>
      <c r="BH16" s="89">
        <f>IFERROR(IF($B$2="Tonnes",AppQt.Data!BD82,(AppQt.Data!BD82*ozton*AppQt.Data!BD$7)/1000000),"-")</f>
        <v>1.68</v>
      </c>
      <c r="BI16" s="89">
        <f>IFERROR(IF($B$2="Tonnes",AppQt.Data!BE82,(AppQt.Data!BE82*ozton*AppQt.Data!BE$7)/1000000),"-")</f>
        <v>2.19</v>
      </c>
      <c r="BJ16" s="89">
        <f>IFERROR(IF($B$2="Tonnes",AppQt.Data!BF82,(AppQt.Data!BF82*ozton*AppQt.Data!BF$7)/1000000),"-")</f>
        <v>1.66</v>
      </c>
      <c r="BK16" s="89">
        <f>IFERROR(IF($B$2="Tonnes",AppQt.Data!BG82,(AppQt.Data!BG82*ozton*AppQt.Data!BG$7)/1000000),"-")</f>
        <v>1.18</v>
      </c>
      <c r="BL16" s="90" t="str">
        <f t="shared" si="2"/>
        <v>▼</v>
      </c>
      <c r="BM16" s="91">
        <f t="shared" si="3"/>
        <v>-13.742690058479546</v>
      </c>
    </row>
    <row r="17" spans="1:65" ht="12.75" customHeight="1" x14ac:dyDescent="0.2">
      <c r="A17" s="40"/>
      <c r="B17" s="53" t="s">
        <v>265</v>
      </c>
      <c r="C17" s="89">
        <f>IFERROR(IF($B$2="Tonnes",AppAn.Data!L58,(AppAn.Data!L58*ozton*AppAn.Data!L$6)/1000000),"-")</f>
        <v>17.844291853733459</v>
      </c>
      <c r="D17" s="89">
        <f>IFERROR(IF($B$2="Tonnes",AppAn.Data!M58,(AppAn.Data!M58*ozton*AppAn.Data!M$6)/1000000),"-")</f>
        <v>18.630854066985648</v>
      </c>
      <c r="E17" s="89">
        <f>IFERROR(IF($B$2="Tonnes",AppAn.Data!N58,(AppAn.Data!N58*ozton*AppAn.Data!N$6)/1000000),"-")</f>
        <v>16.615126842350744</v>
      </c>
      <c r="F17" s="89">
        <f>IFERROR(IF($B$2="Tonnes",AppAn.Data!O58,(AppAn.Data!O58*ozton*AppAn.Data!O$6)/1000000),"-")</f>
        <v>22.903835937499998</v>
      </c>
      <c r="G17" s="89">
        <f>IFERROR(IF($B$2="Tonnes",AppAn.Data!P58,(AppAn.Data!P58*ozton*AppAn.Data!P$6)/1000000),"-")</f>
        <v>22.933124999999997</v>
      </c>
      <c r="H17" s="89">
        <f>IFERROR(IF($B$2="Tonnes",AppAn.Data!Q58,(AppAn.Data!Q58*ozton*AppAn.Data!Q$6)/1000000),"-")</f>
        <v>25.605</v>
      </c>
      <c r="I17" s="89">
        <f>IFERROR(IF($B$2="Tonnes",AppAn.Data!R58,(AppAn.Data!R58*ozton*AppAn.Data!R$6)/1000000),"-")</f>
        <v>24.070499999999999</v>
      </c>
      <c r="J17" s="89">
        <f>IFERROR(IF($B$2="Tonnes",AppAn.Data!S58,(AppAn.Data!S58*ozton*AppAn.Data!S$6)/1000000),"-")</f>
        <v>22.667625000000001</v>
      </c>
      <c r="K17" s="89">
        <f>IFERROR(IF($B$2="Tonnes",AppAn.Data!T58,(AppAn.Data!T58*ozton*AppAn.Data!T$6)/1000000),"-")</f>
        <v>21.704333999999999</v>
      </c>
      <c r="L17" s="89">
        <f>IFERROR(IF($B$2="Tonnes",AppAn.Data!U58,(AppAn.Data!U58*ozton*AppAn.Data!U$6)/1000000),"-")</f>
        <v>19.46</v>
      </c>
      <c r="M17" s="89">
        <f>IFERROR(IF($B$2="Tonnes",AppAn.Data!V58,(AppAn.Data!V58*ozton*AppAn.Data!V$6)/1000000),"-")</f>
        <v>16.375</v>
      </c>
      <c r="N17" s="90" t="str">
        <f t="shared" si="0"/>
        <v>▼</v>
      </c>
      <c r="O17" s="91">
        <f t="shared" si="1"/>
        <v>-15.853031860226107</v>
      </c>
      <c r="P17" s="40"/>
      <c r="Q17" s="89">
        <f>IFERROR(IF($B$2="Tonnes",AppQt.Data!M83,(AppQt.Data!M83*ozton*AppQt.Data!M$7)/1000000),"-")</f>
        <v>5.4353259392722117</v>
      </c>
      <c r="R17" s="89">
        <f>IFERROR(IF($B$2="Tonnes",AppQt.Data!N83,(AppQt.Data!N83*ozton*AppQt.Data!N$7)/1000000),"-")</f>
        <v>3.3630538161625707</v>
      </c>
      <c r="S17" s="89">
        <f>IFERROR(IF($B$2="Tonnes",AppQt.Data!O83,(AppQt.Data!O83*ozton*AppQt.Data!O$7)/1000000),"-")</f>
        <v>3.9234670368620037</v>
      </c>
      <c r="T17" s="89">
        <f>IFERROR(IF($B$2="Tonnes",AppQt.Data!P83,(AppQt.Data!P83*ozton*AppQt.Data!P$7)/1000000),"-")</f>
        <v>5.1224450614366734</v>
      </c>
      <c r="U17" s="89">
        <f>IFERROR(IF($B$2="Tonnes",AppQt.Data!Q83,(AppQt.Data!Q83*ozton*AppQt.Data!Q$7)/1000000),"-")</f>
        <v>6.9482100403708138</v>
      </c>
      <c r="V17" s="89">
        <f>IFERROR(IF($B$2="Tonnes",AppQt.Data!R83,(AppQt.Data!R83*ozton*AppQt.Data!R$7)/1000000),"-")</f>
        <v>3.0749080442583736</v>
      </c>
      <c r="W17" s="89">
        <f>IFERROR(IF($B$2="Tonnes",AppQt.Data!S83,(AppQt.Data!S83*ozton*AppQt.Data!S$7)/1000000),"-")</f>
        <v>3.6536289249401914</v>
      </c>
      <c r="X17" s="89">
        <f>IFERROR(IF($B$2="Tonnes",AppQt.Data!T83,(AppQt.Data!T83*ozton*AppQt.Data!T$7)/1000000),"-")</f>
        <v>4.9541070574162678</v>
      </c>
      <c r="Y17" s="89">
        <f>IFERROR(IF($B$2="Tonnes",AppQt.Data!U83,(AppQt.Data!U83*ozton*AppQt.Data!U$7)/1000000),"-")</f>
        <v>5.897233558768658</v>
      </c>
      <c r="Z17" s="89">
        <f>IFERROR(IF($B$2="Tonnes",AppQt.Data!V83,(AppQt.Data!V83*ozton*AppQt.Data!V$7)/1000000),"-")</f>
        <v>3.2069860074626861</v>
      </c>
      <c r="AA17" s="89">
        <f>IFERROR(IF($B$2="Tonnes",AppQt.Data!W83,(AppQt.Data!W83*ozton*AppQt.Data!W$7)/1000000),"-")</f>
        <v>3.8076395522388049</v>
      </c>
      <c r="AB17" s="89">
        <f>IFERROR(IF($B$2="Tonnes",AppQt.Data!X83,(AppQt.Data!X83*ozton*AppQt.Data!X$7)/1000000),"-")</f>
        <v>3.7032677238805958</v>
      </c>
      <c r="AC17" s="89">
        <f>IFERROR(IF($B$2="Tonnes",AppQt.Data!Y83,(AppQt.Data!Y83*ozton*AppQt.Data!Y$7)/1000000),"-")</f>
        <v>6.2539687500000003</v>
      </c>
      <c r="AD17" s="89">
        <f>IFERROR(IF($B$2="Tonnes",AppQt.Data!Z83,(AppQt.Data!Z83*ozton*AppQt.Data!Z$7)/1000000),"-")</f>
        <v>5.4665937500000004</v>
      </c>
      <c r="AE17" s="89">
        <f>IFERROR(IF($B$2="Tonnes",AppQt.Data!AA83,(AppQt.Data!AA83*ozton*AppQt.Data!AA$7)/1000000),"-")</f>
        <v>5.5852734374999997</v>
      </c>
      <c r="AF17" s="89">
        <f>IFERROR(IF($B$2="Tonnes",AppQt.Data!AB83,(AppQt.Data!AB83*ozton*AppQt.Data!AB$7)/1000000),"-")</f>
        <v>5.5979999999999999</v>
      </c>
      <c r="AG17" s="89">
        <f>IFERROR(IF($B$2="Tonnes",AppQt.Data!AC83,(AppQt.Data!AC83*ozton*AppQt.Data!AC$7)/1000000),"-")</f>
        <v>6.39</v>
      </c>
      <c r="AH17" s="89">
        <f>IFERROR(IF($B$2="Tonnes",AppQt.Data!AD83,(AppQt.Data!AD83*ozton*AppQt.Data!AD$7)/1000000),"-")</f>
        <v>5.5136250000000002</v>
      </c>
      <c r="AI17" s="89">
        <f>IFERROR(IF($B$2="Tonnes",AppQt.Data!AE83,(AppQt.Data!AE83*ozton*AppQt.Data!AE$7)/1000000),"-")</f>
        <v>5.5507499999999999</v>
      </c>
      <c r="AJ17" s="89">
        <f>IFERROR(IF($B$2="Tonnes",AppQt.Data!AF83,(AppQt.Data!AF83*ozton*AppQt.Data!AF$7)/1000000),"-")</f>
        <v>5.4787499999999998</v>
      </c>
      <c r="AK17" s="89">
        <f>IFERROR(IF($B$2="Tonnes",AppQt.Data!AG83,(AppQt.Data!AG83*ozton*AppQt.Data!AG$7)/1000000),"-")</f>
        <v>6.6026249999999997</v>
      </c>
      <c r="AL17" s="89">
        <f>IFERROR(IF($B$2="Tonnes",AppQt.Data!AH83,(AppQt.Data!AH83*ozton*AppQt.Data!AH$7)/1000000),"-")</f>
        <v>5.5293749999999999</v>
      </c>
      <c r="AM17" s="89">
        <f>IFERROR(IF($B$2="Tonnes",AppQt.Data!AI83,(AppQt.Data!AI83*ozton*AppQt.Data!AI$7)/1000000),"-")</f>
        <v>6.6026249999999997</v>
      </c>
      <c r="AN17" s="89">
        <f>IFERROR(IF($B$2="Tonnes",AppQt.Data!AJ83,(AppQt.Data!AJ83*ozton*AppQt.Data!AJ$7)/1000000),"-")</f>
        <v>6.8703750000000001</v>
      </c>
      <c r="AO17" s="89">
        <f>IFERROR(IF($B$2="Tonnes",AppQt.Data!AK83,(AppQt.Data!AK83*ozton*AppQt.Data!AK$7)/1000000),"-")</f>
        <v>7.0053749999999999</v>
      </c>
      <c r="AP17" s="89">
        <f>IFERROR(IF($B$2="Tonnes",AppQt.Data!AL83,(AppQt.Data!AL83*ozton*AppQt.Data!AL$7)/1000000),"-")</f>
        <v>4.9871249999999998</v>
      </c>
      <c r="AQ17" s="89">
        <f>IFERROR(IF($B$2="Tonnes",AppQt.Data!AM83,(AppQt.Data!AM83*ozton*AppQt.Data!AM$7)/1000000),"-")</f>
        <v>5.3235000000000001</v>
      </c>
      <c r="AR17" s="89">
        <f>IFERROR(IF($B$2="Tonnes",AppQt.Data!AN83,(AppQt.Data!AN83*ozton*AppQt.Data!AN$7)/1000000),"-")</f>
        <v>6.7545000000000002</v>
      </c>
      <c r="AS17" s="89">
        <f>IFERROR(IF($B$2="Tonnes",AppQt.Data!AO83,(AppQt.Data!AO83*ozton*AppQt.Data!AO$7)/1000000),"-")</f>
        <v>6.5339999999999998</v>
      </c>
      <c r="AT17" s="89">
        <f>IFERROR(IF($B$2="Tonnes",AppQt.Data!AP83,(AppQt.Data!AP83*ozton*AppQt.Data!AP$7)/1000000),"-")</f>
        <v>5.2627499999999996</v>
      </c>
      <c r="AU17" s="89">
        <f>IFERROR(IF($B$2="Tonnes",AppQt.Data!AQ83,(AppQt.Data!AQ83*ozton*AppQt.Data!AQ$7)/1000000),"-")</f>
        <v>5.1423750000000004</v>
      </c>
      <c r="AV17" s="89">
        <f>IFERROR(IF($B$2="Tonnes",AppQt.Data!AR83,(AppQt.Data!AR83*ozton*AppQt.Data!AR$7)/1000000),"-")</f>
        <v>5.7285000000000004</v>
      </c>
      <c r="AW17" s="89">
        <f>IFERROR(IF($B$2="Tonnes",AppQt.Data!AS83,(AppQt.Data!AS83*ozton*AppQt.Data!AS$7)/1000000),"-")</f>
        <v>6.1746300000000005</v>
      </c>
      <c r="AX17" s="89">
        <f>IFERROR(IF($B$2="Tonnes",AppQt.Data!AT83,(AppQt.Data!AT83*ozton*AppQt.Data!AT$7)/1000000),"-")</f>
        <v>4.9397040000000008</v>
      </c>
      <c r="AY17" s="89">
        <f>IFERROR(IF($B$2="Tonnes",AppQt.Data!AU83,(AppQt.Data!AU83*ozton*AppQt.Data!AU$7)/1000000),"-")</f>
        <v>5.39</v>
      </c>
      <c r="AZ17" s="89">
        <f>IFERROR(IF($B$2="Tonnes",AppQt.Data!AV83,(AppQt.Data!AV83*ozton*AppQt.Data!AV$7)/1000000),"-")</f>
        <v>5.2</v>
      </c>
      <c r="BA17" s="89">
        <f>IFERROR(IF($B$2="Tonnes",AppQt.Data!AW83,(AppQt.Data!AW83*ozton*AppQt.Data!AW$7)/1000000),"-")</f>
        <v>4.9800000000000004</v>
      </c>
      <c r="BB17" s="89">
        <f>IFERROR(IF($B$2="Tonnes",AppQt.Data!AX83,(AppQt.Data!AX83*ozton*AppQt.Data!AX$7)/1000000),"-")</f>
        <v>4.75</v>
      </c>
      <c r="BC17" s="89">
        <f>IFERROR(IF($B$2="Tonnes",AppQt.Data!AY83,(AppQt.Data!AY83*ozton*AppQt.Data!AY$7)/1000000),"-")</f>
        <v>4.91</v>
      </c>
      <c r="BD17" s="89">
        <f>IFERROR(IF($B$2="Tonnes",AppQt.Data!AZ83,(AppQt.Data!AZ83*ozton*AppQt.Data!AZ$7)/1000000),"-")</f>
        <v>4.82</v>
      </c>
      <c r="BE17" s="89">
        <f>IFERROR(IF($B$2="Tonnes",AppQt.Data!BA83,(AppQt.Data!BA83*ozton*AppQt.Data!BA$7)/1000000),"-")</f>
        <v>3.98</v>
      </c>
      <c r="BF17" s="89">
        <f>IFERROR(IF($B$2="Tonnes",AppQt.Data!BB83,(AppQt.Data!BB83*ozton*AppQt.Data!BB$7)/1000000),"-")</f>
        <v>3.65</v>
      </c>
      <c r="BG17" s="89">
        <f>IFERROR(IF($B$2="Tonnes",AppQt.Data!BC83,(AppQt.Data!BC83*ozton*AppQt.Data!BC$7)/1000000),"-")</f>
        <v>4.2149999999999999</v>
      </c>
      <c r="BH17" s="89">
        <f>IFERROR(IF($B$2="Tonnes",AppQt.Data!BD83,(AppQt.Data!BD83*ozton*AppQt.Data!BD$7)/1000000),"-")</f>
        <v>4.53</v>
      </c>
      <c r="BI17" s="89">
        <f>IFERROR(IF($B$2="Tonnes",AppQt.Data!BE83,(AppQt.Data!BE83*ozton*AppQt.Data!BE$7)/1000000),"-")</f>
        <v>5.0962500000000004</v>
      </c>
      <c r="BJ17" s="89">
        <f>IFERROR(IF($B$2="Tonnes",AppQt.Data!BF83,(AppQt.Data!BF83*ozton*AppQt.Data!BF$7)/1000000),"-")</f>
        <v>4.38</v>
      </c>
      <c r="BK17" s="89">
        <f>IFERROR(IF($B$2="Tonnes",AppQt.Data!BG83,(AppQt.Data!BG83*ozton*AppQt.Data!BG$7)/1000000),"-")</f>
        <v>4.47</v>
      </c>
      <c r="BL17" s="90" t="str">
        <f t="shared" si="2"/>
        <v>▲</v>
      </c>
      <c r="BM17" s="91">
        <f t="shared" si="3"/>
        <v>6.0498220640569311</v>
      </c>
    </row>
    <row r="18" spans="1:65" ht="12.75" customHeight="1" x14ac:dyDescent="0.2">
      <c r="A18" s="40"/>
      <c r="B18" s="53" t="s">
        <v>137</v>
      </c>
      <c r="C18" s="89">
        <f>IFERROR(IF($B$2="Tonnes",AppAn.Data!L59,(AppAn.Data!L59*ozton*AppAn.Data!L$6)/1000000),"-")</f>
        <v>7.0600656847133765</v>
      </c>
      <c r="D18" s="89">
        <f>IFERROR(IF($B$2="Tonnes",AppAn.Data!M59,(AppAn.Data!M59*ozton*AppAn.Data!M$6)/1000000),"-")</f>
        <v>6.9248076923076916</v>
      </c>
      <c r="E18" s="89">
        <f>IFERROR(IF($B$2="Tonnes",AppAn.Data!N59,(AppAn.Data!N59*ozton*AppAn.Data!N$6)/1000000),"-")</f>
        <v>9.1488372093023251</v>
      </c>
      <c r="F18" s="89">
        <f>IFERROR(IF($B$2="Tonnes",AppAn.Data!O59,(AppAn.Data!O59*ozton*AppAn.Data!O$6)/1000000),"-")</f>
        <v>14.874625</v>
      </c>
      <c r="G18" s="89">
        <f>IFERROR(IF($B$2="Tonnes",AppAn.Data!P59,(AppAn.Data!P59*ozton*AppAn.Data!P$6)/1000000),"-")</f>
        <v>12.369</v>
      </c>
      <c r="H18" s="89">
        <f>IFERROR(IF($B$2="Tonnes",AppAn.Data!Q59,(AppAn.Data!Q59*ozton*AppAn.Data!Q$6)/1000000),"-")</f>
        <v>12.227640075</v>
      </c>
      <c r="I18" s="89">
        <f>IFERROR(IF($B$2="Tonnes",AppAn.Data!R59,(AppAn.Data!R59*ozton*AppAn.Data!R$6)/1000000),"-")</f>
        <v>11.847635570156402</v>
      </c>
      <c r="J18" s="89">
        <f>IFERROR(IF($B$2="Tonnes",AppAn.Data!S59,(AppAn.Data!S59*ozton*AppAn.Data!S$6)/1000000),"-")</f>
        <v>11.441273145528369</v>
      </c>
      <c r="K18" s="89">
        <f>IFERROR(IF($B$2="Tonnes",AppAn.Data!T59,(AppAn.Data!T59*ozton*AppAn.Data!T$6)/1000000),"-")</f>
        <v>12.093805228164143</v>
      </c>
      <c r="L18" s="89">
        <f>IFERROR(IF($B$2="Tonnes",AppAn.Data!U59,(AppAn.Data!U59*ozton*AppAn.Data!U$6)/1000000),"-")</f>
        <v>11.093788405228159</v>
      </c>
      <c r="M18" s="89">
        <f>IFERROR(IF($B$2="Tonnes",AppAn.Data!V59,(AppAn.Data!V59*ozton*AppAn.Data!V$6)/1000000),"-")</f>
        <v>5.8458497607075923</v>
      </c>
      <c r="N18" s="90" t="str">
        <f t="shared" si="0"/>
        <v>▼</v>
      </c>
      <c r="O18" s="91">
        <f t="shared" si="1"/>
        <v>-47.30519866457319</v>
      </c>
      <c r="P18" s="40"/>
      <c r="Q18" s="89">
        <f>IFERROR(IF($B$2="Tonnes",AppQt.Data!M84,(AppQt.Data!M84*ozton*AppQt.Data!M$7)/1000000),"-")</f>
        <v>2.6656122611464972</v>
      </c>
      <c r="R18" s="89">
        <f>IFERROR(IF($B$2="Tonnes",AppQt.Data!N84,(AppQt.Data!N84*ozton*AppQt.Data!N$7)/1000000),"-")</f>
        <v>1.4502348726114651</v>
      </c>
      <c r="S18" s="89">
        <f>IFERROR(IF($B$2="Tonnes",AppQt.Data!O84,(AppQt.Data!O84*ozton*AppQt.Data!O$7)/1000000),"-")</f>
        <v>1.7130879777070063</v>
      </c>
      <c r="T18" s="89">
        <f>IFERROR(IF($B$2="Tonnes",AppQt.Data!P84,(AppQt.Data!P84*ozton*AppQt.Data!P$7)/1000000),"-")</f>
        <v>1.2311305732484081</v>
      </c>
      <c r="U18" s="89">
        <f>IFERROR(IF($B$2="Tonnes",AppQt.Data!Q84,(AppQt.Data!Q84*ozton*AppQt.Data!Q$7)/1000000),"-")</f>
        <v>3.1975000000000007</v>
      </c>
      <c r="V18" s="89">
        <f>IFERROR(IF($B$2="Tonnes",AppQt.Data!R84,(AppQt.Data!R84*ozton*AppQt.Data!R$7)/1000000),"-")</f>
        <v>1.3930164835164833</v>
      </c>
      <c r="W18" s="89">
        <f>IFERROR(IF($B$2="Tonnes",AppQt.Data!S84,(AppQt.Data!S84*ozton*AppQt.Data!S$7)/1000000),"-")</f>
        <v>1.0298076923076922</v>
      </c>
      <c r="X18" s="89">
        <f>IFERROR(IF($B$2="Tonnes",AppQt.Data!T84,(AppQt.Data!T84*ozton*AppQt.Data!T$7)/1000000),"-")</f>
        <v>1.304483516483516</v>
      </c>
      <c r="Y18" s="89">
        <f>IFERROR(IF($B$2="Tonnes",AppQt.Data!U84,(AppQt.Data!U84*ozton*AppQt.Data!U$7)/1000000),"-")</f>
        <v>4.8083239202657815</v>
      </c>
      <c r="Z18" s="89">
        <f>IFERROR(IF($B$2="Tonnes",AppQt.Data!V84,(AppQt.Data!V84*ozton*AppQt.Data!V$7)/1000000),"-")</f>
        <v>2.0689867109634541</v>
      </c>
      <c r="AA18" s="89">
        <f>IFERROR(IF($B$2="Tonnes",AppQt.Data!W84,(AppQt.Data!W84*ozton*AppQt.Data!W$7)/1000000),"-")</f>
        <v>1.2198322259136218</v>
      </c>
      <c r="AB18" s="89">
        <f>IFERROR(IF($B$2="Tonnes",AppQt.Data!X84,(AppQt.Data!X84*ozton*AppQt.Data!X$7)/1000000),"-")</f>
        <v>1.0516943521594682</v>
      </c>
      <c r="AC18" s="89">
        <f>IFERROR(IF($B$2="Tonnes",AppQt.Data!Y84,(AppQt.Data!Y84*ozton*AppQt.Data!Y$7)/1000000),"-")</f>
        <v>4.2553749999999999</v>
      </c>
      <c r="AD18" s="89">
        <f>IFERROR(IF($B$2="Tonnes",AppQt.Data!Z84,(AppQt.Data!Z84*ozton*AppQt.Data!Z$7)/1000000),"-")</f>
        <v>4.7311249999999996</v>
      </c>
      <c r="AE18" s="89">
        <f>IFERROR(IF($B$2="Tonnes",AppQt.Data!AA84,(AppQt.Data!AA84*ozton*AppQt.Data!AA$7)/1000000),"-")</f>
        <v>2.1281249999999998</v>
      </c>
      <c r="AF18" s="89">
        <f>IFERROR(IF($B$2="Tonnes",AppQt.Data!AB84,(AppQt.Data!AB84*ozton*AppQt.Data!AB$7)/1000000),"-")</f>
        <v>3.76</v>
      </c>
      <c r="AG18" s="89">
        <f>IFERROR(IF($B$2="Tonnes",AppQt.Data!AC84,(AppQt.Data!AC84*ozton*AppQt.Data!AC$7)/1000000),"-")</f>
        <v>3.22</v>
      </c>
      <c r="AH18" s="89">
        <f>IFERROR(IF($B$2="Tonnes",AppQt.Data!AD84,(AppQt.Data!AD84*ozton*AppQt.Data!AD$7)/1000000),"-")</f>
        <v>3.0720000000000001</v>
      </c>
      <c r="AI18" s="89">
        <f>IFERROR(IF($B$2="Tonnes",AppQt.Data!AE84,(AppQt.Data!AE84*ozton*AppQt.Data!AE$7)/1000000),"-")</f>
        <v>2.88</v>
      </c>
      <c r="AJ18" s="89">
        <f>IFERROR(IF($B$2="Tonnes",AppQt.Data!AF84,(AppQt.Data!AF84*ozton*AppQt.Data!AF$7)/1000000),"-")</f>
        <v>3.1970000000000001</v>
      </c>
      <c r="AK18" s="89">
        <f>IFERROR(IF($B$2="Tonnes",AppQt.Data!AG84,(AppQt.Data!AG84*ozton*AppQt.Data!AG$7)/1000000),"-")</f>
        <v>3.3809999999999998</v>
      </c>
      <c r="AL18" s="89">
        <f>IFERROR(IF($B$2="Tonnes",AppQt.Data!AH84,(AppQt.Data!AH84*ozton*AppQt.Data!AH$7)/1000000),"-")</f>
        <v>2.8062300000000002</v>
      </c>
      <c r="AM18" s="89">
        <f>IFERROR(IF($B$2="Tonnes",AppQt.Data!AI84,(AppQt.Data!AI84*ozton*AppQt.Data!AI$7)/1000000),"-")</f>
        <v>2.9465415000000004</v>
      </c>
      <c r="AN18" s="89">
        <f>IFERROR(IF($B$2="Tonnes",AppQt.Data!AJ84,(AppQt.Data!AJ84*ozton*AppQt.Data!AJ$7)/1000000),"-")</f>
        <v>3.0938685750000006</v>
      </c>
      <c r="AO18" s="89">
        <f>IFERROR(IF($B$2="Tonnes",AppQt.Data!AK84,(AppQt.Data!AK84*ozton*AppQt.Data!AK$7)/1000000),"-")</f>
        <v>3.2485620037500009</v>
      </c>
      <c r="AP18" s="89">
        <f>IFERROR(IF($B$2="Tonnes",AppQt.Data!AL84,(AppQt.Data!AL84*ozton*AppQt.Data!AL$7)/1000000),"-")</f>
        <v>2.5988496030000006</v>
      </c>
      <c r="AQ18" s="89">
        <f>IFERROR(IF($B$2="Tonnes",AppQt.Data!AM84,(AppQt.Data!AM84*ozton*AppQt.Data!AM$7)/1000000),"-")</f>
        <v>2.8847230593300011</v>
      </c>
      <c r="AR18" s="89">
        <f>IFERROR(IF($B$2="Tonnes",AppQt.Data!AN84,(AppQt.Data!AN84*ozton*AppQt.Data!AN$7)/1000000),"-")</f>
        <v>3.1155009040764012</v>
      </c>
      <c r="AS18" s="89">
        <f>IFERROR(IF($B$2="Tonnes",AppQt.Data!AO84,(AppQt.Data!AO84*ozton*AppQt.Data!AO$7)/1000000),"-")</f>
        <v>3.0843458950356371</v>
      </c>
      <c r="AT18" s="89">
        <f>IFERROR(IF($B$2="Tonnes",AppQt.Data!AP84,(AppQt.Data!AP84*ozton*AppQt.Data!AP$7)/1000000),"-")</f>
        <v>2.5445853634044004</v>
      </c>
      <c r="AU18" s="89">
        <f>IFERROR(IF($B$2="Tonnes",AppQt.Data!AQ84,(AppQt.Data!AQ84*ozton*AppQt.Data!AQ$7)/1000000),"-")</f>
        <v>2.7481521924767529</v>
      </c>
      <c r="AV18" s="89">
        <f>IFERROR(IF($B$2="Tonnes",AppQt.Data!AR84,(AppQt.Data!AR84*ozton*AppQt.Data!AR$7)/1000000),"-")</f>
        <v>3.0641896946115792</v>
      </c>
      <c r="AW18" s="89">
        <f>IFERROR(IF($B$2="Tonnes",AppQt.Data!AS84,(AppQt.Data!AS84*ozton*AppQt.Data!AS$7)/1000000),"-")</f>
        <v>3.2231414603122408</v>
      </c>
      <c r="AX18" s="89">
        <f>IFERROR(IF($B$2="Tonnes",AppQt.Data!AT84,(AppQt.Data!AT84*ozton*AppQt.Data!AT$7)/1000000),"-")</f>
        <v>2.514050339043548</v>
      </c>
      <c r="AY18" s="89">
        <f>IFERROR(IF($B$2="Tonnes",AppQt.Data!AU84,(AppQt.Data!AU84*ozton*AppQt.Data!AU$7)/1000000),"-")</f>
        <v>3.0779304555739637</v>
      </c>
      <c r="AZ18" s="89">
        <f>IFERROR(IF($B$2="Tonnes",AppQt.Data!AV84,(AppQt.Data!AV84*ozton*AppQt.Data!AV$7)/1000000),"-")</f>
        <v>3.2786829732343898</v>
      </c>
      <c r="BA18" s="89">
        <f>IFERROR(IF($B$2="Tonnes",AppQt.Data!AW84,(AppQt.Data!AW84*ozton*AppQt.Data!AW$7)/1000000),"-")</f>
        <v>3.2876042895184856</v>
      </c>
      <c r="BB18" s="89">
        <f>IFERROR(IF($B$2="Tonnes",AppQt.Data!AX84,(AppQt.Data!AX84*ozton*AppQt.Data!AX$7)/1000000),"-")</f>
        <v>2.212364298358322</v>
      </c>
      <c r="BC18" s="89">
        <f>IFERROR(IF($B$2="Tonnes",AppQt.Data!AY84,(AppQt.Data!AY84*ozton*AppQt.Data!AY$7)/1000000),"-")</f>
        <v>2.7085788009050882</v>
      </c>
      <c r="BD18" s="89">
        <f>IFERROR(IF($B$2="Tonnes",AppQt.Data!AZ84,(AppQt.Data!AZ84*ozton*AppQt.Data!AZ$7)/1000000),"-")</f>
        <v>2.8852410164462632</v>
      </c>
      <c r="BE18" s="89">
        <f>IFERROR(IF($B$2="Tonnes",AppQt.Data!BA84,(AppQt.Data!BA84*ozton*AppQt.Data!BA$7)/1000000),"-")</f>
        <v>1.8081823592351673</v>
      </c>
      <c r="BF18" s="89">
        <f>IFERROR(IF($B$2="Tonnes",AppQt.Data!BB84,(AppQt.Data!BB84*ozton*AppQt.Data!BB$7)/1000000),"-")</f>
        <v>0.66370928950749675</v>
      </c>
      <c r="BG18" s="89">
        <f>IFERROR(IF($B$2="Tonnes",AppQt.Data!BC84,(AppQt.Data!BC84*ozton*AppQt.Data!BC$7)/1000000),"-")</f>
        <v>1.3542894004525441</v>
      </c>
      <c r="BH18" s="89">
        <f>IFERROR(IF($B$2="Tonnes",AppQt.Data!BD84,(AppQt.Data!BD84*ozton*AppQt.Data!BD$7)/1000000),"-")</f>
        <v>2.0196687115123839</v>
      </c>
      <c r="BI18" s="89">
        <f>IFERROR(IF($B$2="Tonnes",AppQt.Data!BE84,(AppQt.Data!BE84*ozton*AppQt.Data!BE$7)/1000000),"-")</f>
        <v>2.0251642423433873</v>
      </c>
      <c r="BJ18" s="89">
        <f>IFERROR(IF($B$2="Tonnes",AppQt.Data!BF84,(AppQt.Data!BF84*ozton*AppQt.Data!BF$7)/1000000),"-")</f>
        <v>1.7213896059918794</v>
      </c>
      <c r="BK18" s="89">
        <f>IFERROR(IF($B$2="Tonnes",AppQt.Data!BG84,(AppQt.Data!BG84*ozton*AppQt.Data!BG$7)/1000000),"-")</f>
        <v>1.880509653604574</v>
      </c>
      <c r="BL18" s="90" t="str">
        <f t="shared" si="2"/>
        <v>▲</v>
      </c>
      <c r="BM18" s="91">
        <f t="shared" si="3"/>
        <v>38.855820105820094</v>
      </c>
    </row>
    <row r="19" spans="1:65" ht="12.75" customHeight="1" x14ac:dyDescent="0.2">
      <c r="A19" s="40"/>
      <c r="B19" s="53" t="s">
        <v>138</v>
      </c>
      <c r="C19" s="89">
        <f>IFERROR(IF($B$2="Tonnes",AppAn.Data!L60,(AppAn.Data!L60*ozton*AppAn.Data!L$6)/1000000),"-")</f>
        <v>14.166197848045673</v>
      </c>
      <c r="D19" s="89">
        <f>IFERROR(IF($B$2="Tonnes",AppAn.Data!M60,(AppAn.Data!M60*ozton*AppAn.Data!M$6)/1000000),"-")</f>
        <v>12.836228097195793</v>
      </c>
      <c r="E19" s="89">
        <f>IFERROR(IF($B$2="Tonnes",AppAn.Data!N60,(AppAn.Data!N60*ozton*AppAn.Data!N$6)/1000000),"-")</f>
        <v>10.471896892454522</v>
      </c>
      <c r="F19" s="89">
        <f>IFERROR(IF($B$2="Tonnes",AppAn.Data!O60,(AppAn.Data!O60*ozton*AppAn.Data!O$6)/1000000),"-")</f>
        <v>11.774157608695653</v>
      </c>
      <c r="G19" s="89">
        <f>IFERROR(IF($B$2="Tonnes",AppAn.Data!P60,(AppAn.Data!P60*ozton*AppAn.Data!P$6)/1000000),"-")</f>
        <v>12.5</v>
      </c>
      <c r="H19" s="89">
        <f>IFERROR(IF($B$2="Tonnes",AppAn.Data!Q60,(AppAn.Data!Q60*ozton*AppAn.Data!Q$6)/1000000),"-")</f>
        <v>15.630133749999999</v>
      </c>
      <c r="I19" s="89">
        <f>IFERROR(IF($B$2="Tonnes",AppAn.Data!R60,(AppAn.Data!R60*ozton*AppAn.Data!R$6)/1000000),"-")</f>
        <v>15.411434483320001</v>
      </c>
      <c r="J19" s="89">
        <f>IFERROR(IF($B$2="Tonnes",AppAn.Data!S60,(AppAn.Data!S60*ozton*AppAn.Data!S$6)/1000000),"-")</f>
        <v>16.493969662795472</v>
      </c>
      <c r="K19" s="89">
        <f>IFERROR(IF($B$2="Tonnes",AppAn.Data!T60,(AppAn.Data!T60*ozton*AppAn.Data!T$6)/1000000),"-")</f>
        <v>18.211236544445512</v>
      </c>
      <c r="L19" s="89">
        <f>IFERROR(IF($B$2="Tonnes",AppAn.Data!U60,(AppAn.Data!U60*ozton*AppAn.Data!U$6)/1000000),"-")</f>
        <v>17.289411785307998</v>
      </c>
      <c r="M19" s="89">
        <f>IFERROR(IF($B$2="Tonnes",AppAn.Data!V60,(AppAn.Data!V60*ozton*AppAn.Data!V$6)/1000000),"-")</f>
        <v>10.738128894678828</v>
      </c>
      <c r="N19" s="90" t="str">
        <f t="shared" si="0"/>
        <v>▼</v>
      </c>
      <c r="O19" s="91">
        <f t="shared" si="1"/>
        <v>-37.89187840500302</v>
      </c>
      <c r="P19" s="40"/>
      <c r="Q19" s="89">
        <f>IFERROR(IF($B$2="Tonnes",AppQt.Data!M85,(AppQt.Data!M85*ozton*AppQt.Data!M$7)/1000000),"-")</f>
        <v>5.0897848045674134</v>
      </c>
      <c r="R19" s="89">
        <f>IFERROR(IF($B$2="Tonnes",AppQt.Data!N85,(AppQt.Data!N85*ozton*AppQt.Data!N$7)/1000000),"-")</f>
        <v>3.1128211462450595</v>
      </c>
      <c r="S19" s="89">
        <f>IFERROR(IF($B$2="Tonnes",AppQt.Data!O85,(AppQt.Data!O85*ozton*AppQt.Data!O$7)/1000000),"-")</f>
        <v>2.8879496047430826</v>
      </c>
      <c r="T19" s="89">
        <f>IFERROR(IF($B$2="Tonnes",AppQt.Data!P85,(AppQt.Data!P85*ozton*AppQt.Data!P$7)/1000000),"-")</f>
        <v>3.0756422924901186</v>
      </c>
      <c r="U19" s="89">
        <f>IFERROR(IF($B$2="Tonnes",AppQt.Data!Q85,(AppQt.Data!Q85*ozton*AppQt.Data!Q$7)/1000000),"-")</f>
        <v>5.4471342577343487</v>
      </c>
      <c r="V19" s="89">
        <f>IFERROR(IF($B$2="Tonnes",AppQt.Data!R85,(AppQt.Data!R85*ozton*AppQt.Data!R$7)/1000000),"-")</f>
        <v>2.9124534902161714</v>
      </c>
      <c r="W19" s="89">
        <f>IFERROR(IF($B$2="Tonnes",AppQt.Data!S85,(AppQt.Data!S85*ozton*AppQt.Data!S$7)/1000000),"-")</f>
        <v>2.0473725098204265</v>
      </c>
      <c r="X19" s="89">
        <f>IFERROR(IF($B$2="Tonnes",AppQt.Data!T85,(AppQt.Data!T85*ozton*AppQt.Data!T$7)/1000000),"-")</f>
        <v>2.4292678394248446</v>
      </c>
      <c r="Y19" s="89">
        <f>IFERROR(IF($B$2="Tonnes",AppQt.Data!U85,(AppQt.Data!U85*ozton*AppQt.Data!U$7)/1000000),"-")</f>
        <v>4.6079566893315462</v>
      </c>
      <c r="Z19" s="89">
        <f>IFERROR(IF($B$2="Tonnes",AppQt.Data!V85,(AppQt.Data!V85*ozton*AppQt.Data!V$7)/1000000),"-")</f>
        <v>2.391146537680966</v>
      </c>
      <c r="AA19" s="89">
        <f>IFERROR(IF($B$2="Tonnes",AppQt.Data!W85,(AppQt.Data!W85*ozton*AppQt.Data!W$7)/1000000),"-")</f>
        <v>1.6479807508140203</v>
      </c>
      <c r="AB19" s="89">
        <f>IFERROR(IF($B$2="Tonnes",AppQt.Data!X85,(AppQt.Data!X85*ozton*AppQt.Data!X$7)/1000000),"-")</f>
        <v>1.8248129146279883</v>
      </c>
      <c r="AC19" s="89">
        <f>IFERROR(IF($B$2="Tonnes",AppQt.Data!Y85,(AppQt.Data!Y85*ozton*AppQt.Data!Y$7)/1000000),"-")</f>
        <v>3.370625</v>
      </c>
      <c r="AD19" s="89">
        <f>IFERROR(IF($B$2="Tonnes",AppQt.Data!Z85,(AppQt.Data!Z85*ozton*AppQt.Data!Z$7)/1000000),"-")</f>
        <v>3.1</v>
      </c>
      <c r="AE19" s="89">
        <f>IFERROR(IF($B$2="Tonnes",AppQt.Data!AA85,(AppQt.Data!AA85*ozton*AppQt.Data!AA$7)/1000000),"-")</f>
        <v>2.6687500000000002</v>
      </c>
      <c r="AF19" s="89">
        <f>IFERROR(IF($B$2="Tonnes",AppQt.Data!AB85,(AppQt.Data!AB85*ozton*AppQt.Data!AB$7)/1000000),"-")</f>
        <v>2.6347826086956525</v>
      </c>
      <c r="AG19" s="89">
        <f>IFERROR(IF($B$2="Tonnes",AppQt.Data!AC85,(AppQt.Data!AC85*ozton*AppQt.Data!AC$7)/1000000),"-")</f>
        <v>3.74</v>
      </c>
      <c r="AH19" s="89">
        <f>IFERROR(IF($B$2="Tonnes",AppQt.Data!AD85,(AppQt.Data!AD85*ozton*AppQt.Data!AD$7)/1000000),"-")</f>
        <v>3.06</v>
      </c>
      <c r="AI19" s="89">
        <f>IFERROR(IF($B$2="Tonnes",AppQt.Data!AE85,(AppQt.Data!AE85*ozton*AppQt.Data!AE$7)/1000000),"-")</f>
        <v>2.7</v>
      </c>
      <c r="AJ19" s="89">
        <f>IFERROR(IF($B$2="Tonnes",AppQt.Data!AF85,(AppQt.Data!AF85*ozton*AppQt.Data!AF$7)/1000000),"-")</f>
        <v>3</v>
      </c>
      <c r="AK19" s="89">
        <f>IFERROR(IF($B$2="Tonnes",AppQt.Data!AG85,(AppQt.Data!AG85*ozton*AppQt.Data!AG$7)/1000000),"-")</f>
        <v>4.4400000000000004</v>
      </c>
      <c r="AL19" s="89">
        <f>IFERROR(IF($B$2="Tonnes",AppQt.Data!AH85,(AppQt.Data!AH85*ozton*AppQt.Data!AH$7)/1000000),"-")</f>
        <v>3.7189999999999999</v>
      </c>
      <c r="AM19" s="89">
        <f>IFERROR(IF($B$2="Tonnes",AppQt.Data!AI85,(AppQt.Data!AI85*ozton*AppQt.Data!AI$7)/1000000),"-")</f>
        <v>3.5430499999999996</v>
      </c>
      <c r="AN19" s="89">
        <f>IFERROR(IF($B$2="Tonnes",AppQt.Data!AJ85,(AppQt.Data!AJ85*ozton*AppQt.Data!AJ$7)/1000000),"-")</f>
        <v>3.9280837499999999</v>
      </c>
      <c r="AO19" s="89">
        <f>IFERROR(IF($B$2="Tonnes",AppQt.Data!AK85,(AppQt.Data!AK85*ozton*AppQt.Data!AK$7)/1000000),"-")</f>
        <v>4.7137004999999998</v>
      </c>
      <c r="AP19" s="89">
        <f>IFERROR(IF($B$2="Tonnes",AppQt.Data!AL85,(AppQt.Data!AL85*ozton*AppQt.Data!AL$7)/1000000),"-")</f>
        <v>3.5209603999999999</v>
      </c>
      <c r="AQ19" s="89">
        <f>IFERROR(IF($B$2="Tonnes",AppQt.Data!AM85,(AppQt.Data!AM85*ozton*AppQt.Data!AM$7)/1000000),"-")</f>
        <v>3.2920979740000003</v>
      </c>
      <c r="AR19" s="89">
        <f>IFERROR(IF($B$2="Tonnes",AppQt.Data!AN85,(AppQt.Data!AN85*ozton*AppQt.Data!AN$7)/1000000),"-")</f>
        <v>3.8846756093200003</v>
      </c>
      <c r="AS19" s="89">
        <f>IFERROR(IF($B$2="Tonnes",AppQt.Data!AO85,(AppQt.Data!AO85*ozton*AppQt.Data!AO$7)/1000000),"-")</f>
        <v>4.5644938409510001</v>
      </c>
      <c r="AT19" s="89">
        <f>IFERROR(IF($B$2="Tonnes",AppQt.Data!AP85,(AppQt.Data!AP85*ozton*AppQt.Data!AP$7)/1000000),"-")</f>
        <v>3.8798197648083499</v>
      </c>
      <c r="AU19" s="89">
        <f>IFERROR(IF($B$2="Tonnes",AppQt.Data!AQ85,(AppQt.Data!AQ85*ozton*AppQt.Data!AQ$7)/1000000),"-")</f>
        <v>3.7440260730400579</v>
      </c>
      <c r="AV19" s="89">
        <f>IFERROR(IF($B$2="Tonnes",AppQt.Data!AR85,(AppQt.Data!AR85*ozton*AppQt.Data!AR$7)/1000000),"-")</f>
        <v>4.3056299839960657</v>
      </c>
      <c r="AW19" s="89">
        <f>IFERROR(IF($B$2="Tonnes",AppQt.Data!AS85,(AppQt.Data!AS85*ozton*AppQt.Data!AS$7)/1000000),"-")</f>
        <v>5.0939751265013173</v>
      </c>
      <c r="AX19" s="89">
        <f>IFERROR(IF($B$2="Tonnes",AppQt.Data!AT85,(AppQt.Data!AT85*ozton*AppQt.Data!AT$7)/1000000),"-")</f>
        <v>4.431758360056147</v>
      </c>
      <c r="AY19" s="89">
        <f>IFERROR(IF($B$2="Tonnes",AppQt.Data!AU85,(AppQt.Data!AU85*ozton*AppQt.Data!AU$7)/1000000),"-")</f>
        <v>4.1215352748522163</v>
      </c>
      <c r="AZ19" s="89">
        <f>IFERROR(IF($B$2="Tonnes",AppQt.Data!AV85,(AppQt.Data!AV85*ozton*AppQt.Data!AV$7)/1000000),"-")</f>
        <v>4.5639677830358298</v>
      </c>
      <c r="BA19" s="89">
        <f>IFERROR(IF($B$2="Tonnes",AppQt.Data!AW85,(AppQt.Data!AW85*ozton*AppQt.Data!AW$7)/1000000),"-")</f>
        <v>5.3996136340913967</v>
      </c>
      <c r="BB19" s="89">
        <f>IFERROR(IF($B$2="Tonnes",AppQt.Data!AX85,(AppQt.Data!AX85*ozton*AppQt.Data!AX$7)/1000000),"-")</f>
        <v>4.5203935272572702</v>
      </c>
      <c r="BC19" s="89">
        <f>IFERROR(IF($B$2="Tonnes",AppQt.Data!AY85,(AppQt.Data!AY85*ozton*AppQt.Data!AY$7)/1000000),"-")</f>
        <v>3.6269510418699507</v>
      </c>
      <c r="BD19" s="89">
        <f>IFERROR(IF($B$2="Tonnes",AppQt.Data!AZ85,(AppQt.Data!AZ85*ozton*AppQt.Data!AZ$7)/1000000),"-")</f>
        <v>3.7424535820893801</v>
      </c>
      <c r="BE19" s="89">
        <f>IFERROR(IF($B$2="Tonnes",AppQt.Data!BA85,(AppQt.Data!BA85*ozton*AppQt.Data!BA$7)/1000000),"-")</f>
        <v>4.5356754526367729</v>
      </c>
      <c r="BF19" s="89">
        <f>IFERROR(IF($B$2="Tonnes",AppQt.Data!BB85,(AppQt.Data!BB85*ozton*AppQt.Data!BB$7)/1000000),"-")</f>
        <v>1.5821377345400445</v>
      </c>
      <c r="BG19" s="89">
        <f>IFERROR(IF($B$2="Tonnes",AppQt.Data!BC85,(AppQt.Data!BC85*ozton*AppQt.Data!BC$7)/1000000),"-")</f>
        <v>1.8134755209349753</v>
      </c>
      <c r="BH19" s="89">
        <f>IFERROR(IF($B$2="Tonnes",AppQt.Data!BD85,(AppQt.Data!BD85*ozton*AppQt.Data!BD$7)/1000000),"-")</f>
        <v>2.8068401865670354</v>
      </c>
      <c r="BI19" s="89">
        <f>IFERROR(IF($B$2="Tonnes",AppQt.Data!BE85,(AppQt.Data!BE85*ozton*AppQt.Data!BE$7)/1000000),"-")</f>
        <v>5.0799565069531862</v>
      </c>
      <c r="BJ19" s="89">
        <f>IFERROR(IF($B$2="Tonnes",AppQt.Data!BF85,(AppQt.Data!BF85*ozton*AppQt.Data!BF$7)/1000000),"-")</f>
        <v>3.4807030159880985</v>
      </c>
      <c r="BK19" s="89">
        <f>IFERROR(IF($B$2="Tonnes",AppQt.Data!BG85,(AppQt.Data!BG85*ozton*AppQt.Data!BG$7)/1000000),"-")</f>
        <v>0.90673776046748766</v>
      </c>
      <c r="BL19" s="90" t="str">
        <f t="shared" si="2"/>
        <v>▼</v>
      </c>
      <c r="BM19" s="91">
        <f t="shared" si="3"/>
        <v>-50</v>
      </c>
    </row>
    <row r="20" spans="1:65" ht="12.75" customHeight="1" x14ac:dyDescent="0.2">
      <c r="A20" s="40"/>
      <c r="B20" s="25" t="s">
        <v>98</v>
      </c>
      <c r="C20" s="89">
        <f>IFERROR(IF($B$2="Tonnes",AppAn.Data!L61,(AppAn.Data!L61*ozton*AppAn.Data!L$6)/1000000),"-")</f>
        <v>254.26154231445187</v>
      </c>
      <c r="D20" s="89">
        <f>IFERROR(IF($B$2="Tonnes",AppAn.Data!M61,(AppAn.Data!M61*ozton*AppAn.Data!M$6)/1000000),"-")</f>
        <v>212.99882090211455</v>
      </c>
      <c r="E20" s="89">
        <f>IFERROR(IF($B$2="Tonnes",AppAn.Data!N61,(AppAn.Data!N61*ozton*AppAn.Data!N$6)/1000000),"-")</f>
        <v>209.64724192043519</v>
      </c>
      <c r="F20" s="89">
        <f>IFERROR(IF($B$2="Tonnes",AppAn.Data!O61,(AppAn.Data!O61*ozton*AppAn.Data!O$6)/1000000),"-")</f>
        <v>277.65166234535894</v>
      </c>
      <c r="G20" s="89">
        <f>IFERROR(IF($B$2="Tonnes",AppAn.Data!P61,(AppAn.Data!P61*ozton*AppAn.Data!P$6)/1000000),"-")</f>
        <v>253.98585728209633</v>
      </c>
      <c r="H20" s="89">
        <f>IFERROR(IF($B$2="Tonnes",AppAn.Data!Q61,(AppAn.Data!Q61*ozton*AppAn.Data!Q$6)/1000000),"-")</f>
        <v>237.98557936659861</v>
      </c>
      <c r="I20" s="89">
        <f>IFERROR(IF($B$2="Tonnes",AppAn.Data!R61,(AppAn.Data!R61*ozton*AppAn.Data!R$6)/1000000),"-")</f>
        <v>198.97624414290223</v>
      </c>
      <c r="J20" s="89">
        <f>IFERROR(IF($B$2="Tonnes",AppAn.Data!S61,(AppAn.Data!S61*ozton*AppAn.Data!S$6)/1000000),"-")</f>
        <v>198.75659605944094</v>
      </c>
      <c r="K20" s="89">
        <f>IFERROR(IF($B$2="Tonnes",AppAn.Data!T61,(AppAn.Data!T61*ozton*AppAn.Data!T$6)/1000000),"-")</f>
        <v>172.49416707534513</v>
      </c>
      <c r="L20" s="89">
        <f>IFERROR(IF($B$2="Tonnes",AppAn.Data!U61,(AppAn.Data!U61*ozton*AppAn.Data!U$6)/1000000),"-")</f>
        <v>170.21776246578571</v>
      </c>
      <c r="M20" s="89">
        <f>IFERROR(IF($B$2="Tonnes",AppAn.Data!V61,(AppAn.Data!V61*ozton*AppAn.Data!V$6)/1000000),"-")</f>
        <v>113.32142303448265</v>
      </c>
      <c r="N20" s="90" t="str">
        <f t="shared" si="0"/>
        <v>▼</v>
      </c>
      <c r="O20" s="91">
        <f t="shared" si="1"/>
        <v>-33.425618224031936</v>
      </c>
      <c r="P20" s="40"/>
      <c r="Q20" s="89">
        <f>IFERROR(IF($B$2="Tonnes",AppQt.Data!M86,(AppQt.Data!M86*ozton*AppQt.Data!M$7)/1000000),"-")</f>
        <v>71.454161972525682</v>
      </c>
      <c r="R20" s="89">
        <f>IFERROR(IF($B$2="Tonnes",AppQt.Data!N86,(AppQt.Data!N86*ozton*AppQt.Data!N$7)/1000000),"-")</f>
        <v>65.782352635164045</v>
      </c>
      <c r="S20" s="89">
        <f>IFERROR(IF($B$2="Tonnes",AppQt.Data!O86,(AppQt.Data!O86*ozton*AppQt.Data!O$7)/1000000),"-")</f>
        <v>69.184626003910068</v>
      </c>
      <c r="T20" s="89">
        <f>IFERROR(IF($B$2="Tonnes",AppQt.Data!P86,(AppQt.Data!P86*ozton*AppQt.Data!P$7)/1000000),"-")</f>
        <v>47.840401702852027</v>
      </c>
      <c r="U20" s="89">
        <f>IFERROR(IF($B$2="Tonnes",AppQt.Data!Q86,(AppQt.Data!Q86*ozton*AppQt.Data!Q$7)/1000000),"-")</f>
        <v>60.65118968577805</v>
      </c>
      <c r="V20" s="89">
        <f>IFERROR(IF($B$2="Tonnes",AppQt.Data!R86,(AppQt.Data!R86*ozton*AppQt.Data!R$7)/1000000),"-")</f>
        <v>59.991582423550085</v>
      </c>
      <c r="W20" s="89">
        <f>IFERROR(IF($B$2="Tonnes",AppQt.Data!S86,(AppQt.Data!S86*ozton*AppQt.Data!S$7)/1000000),"-")</f>
        <v>51.375495885550833</v>
      </c>
      <c r="X20" s="89">
        <f>IFERROR(IF($B$2="Tonnes",AppQt.Data!T86,(AppQt.Data!T86*ozton*AppQt.Data!T$7)/1000000),"-")</f>
        <v>40.980552907235598</v>
      </c>
      <c r="Y20" s="89">
        <f>IFERROR(IF($B$2="Tonnes",AppQt.Data!U86,(AppQt.Data!U86*ozton*AppQt.Data!U$7)/1000000),"-")</f>
        <v>55.264088431298497</v>
      </c>
      <c r="Z20" s="89">
        <f>IFERROR(IF($B$2="Tonnes",AppQt.Data!V86,(AppQt.Data!V86*ozton*AppQt.Data!V$7)/1000000),"-")</f>
        <v>55.881109897894326</v>
      </c>
      <c r="AA20" s="89">
        <f>IFERROR(IF($B$2="Tonnes",AppQt.Data!W86,(AppQt.Data!W86*ozton*AppQt.Data!W$7)/1000000),"-")</f>
        <v>51.014744664685175</v>
      </c>
      <c r="AB20" s="89">
        <f>IFERROR(IF($B$2="Tonnes",AppQt.Data!X86,(AppQt.Data!X86*ozton*AppQt.Data!X$7)/1000000),"-")</f>
        <v>47.487298926557223</v>
      </c>
      <c r="AC20" s="89">
        <f>IFERROR(IF($B$2="Tonnes",AppQt.Data!Y86,(AppQt.Data!Y86*ozton*AppQt.Data!Y$7)/1000000),"-")</f>
        <v>63.47057472897356</v>
      </c>
      <c r="AD20" s="89">
        <f>IFERROR(IF($B$2="Tonnes",AppQt.Data!Z86,(AppQt.Data!Z86*ozton*AppQt.Data!Z$7)/1000000),"-")</f>
        <v>91.237146406412492</v>
      </c>
      <c r="AE20" s="89">
        <f>IFERROR(IF($B$2="Tonnes",AppQt.Data!AA86,(AppQt.Data!AA86*ozton*AppQt.Data!AA$7)/1000000),"-")</f>
        <v>65.556899784959171</v>
      </c>
      <c r="AF20" s="89">
        <f>IFERROR(IF($B$2="Tonnes",AppQt.Data!AB86,(AppQt.Data!AB86*ozton*AppQt.Data!AB$7)/1000000),"-")</f>
        <v>57.387041425013742</v>
      </c>
      <c r="AG20" s="89">
        <f>IFERROR(IF($B$2="Tonnes",AppQt.Data!AC86,(AppQt.Data!AC86*ozton*AppQt.Data!AC$7)/1000000),"-")</f>
        <v>71.43645139960897</v>
      </c>
      <c r="AH20" s="89">
        <f>IFERROR(IF($B$2="Tonnes",AppQt.Data!AD86,(AppQt.Data!AD86*ozton*AppQt.Data!AD$7)/1000000),"-")</f>
        <v>69.898194965302892</v>
      </c>
      <c r="AI20" s="89">
        <f>IFERROR(IF($B$2="Tonnes",AppQt.Data!AE86,(AppQt.Data!AE86*ozton*AppQt.Data!AE$7)/1000000),"-")</f>
        <v>54.872044613646814</v>
      </c>
      <c r="AJ20" s="89">
        <f>IFERROR(IF($B$2="Tonnes",AppQt.Data!AF86,(AppQt.Data!AF86*ozton*AppQt.Data!AF$7)/1000000),"-")</f>
        <v>57.779166303537664</v>
      </c>
      <c r="AK20" s="89">
        <f>IFERROR(IF($B$2="Tonnes",AppQt.Data!AG86,(AppQt.Data!AG86*ozton*AppQt.Data!AG$7)/1000000),"-")</f>
        <v>63.799358699799811</v>
      </c>
      <c r="AL20" s="89">
        <f>IFERROR(IF($B$2="Tonnes",AppQt.Data!AH86,(AppQt.Data!AH86*ozton*AppQt.Data!AH$7)/1000000),"-")</f>
        <v>62.090581636849031</v>
      </c>
      <c r="AM20" s="89">
        <f>IFERROR(IF($B$2="Tonnes",AppQt.Data!AI86,(AppQt.Data!AI86*ozton*AppQt.Data!AI$7)/1000000),"-")</f>
        <v>56.654904624598274</v>
      </c>
      <c r="AN20" s="89">
        <f>IFERROR(IF($B$2="Tonnes",AppQt.Data!AJ86,(AppQt.Data!AJ86*ozton*AppQt.Data!AJ$7)/1000000),"-")</f>
        <v>55.440734405351478</v>
      </c>
      <c r="AO20" s="89">
        <f>IFERROR(IF($B$2="Tonnes",AppQt.Data!AK86,(AppQt.Data!AK86*ozton*AppQt.Data!AK$7)/1000000),"-")</f>
        <v>57.225171486851316</v>
      </c>
      <c r="AP20" s="89">
        <f>IFERROR(IF($B$2="Tonnes",AppQt.Data!AL86,(AppQt.Data!AL86*ozton*AppQt.Data!AL$7)/1000000),"-")</f>
        <v>49.924843841983474</v>
      </c>
      <c r="AQ20" s="89">
        <f>IFERROR(IF($B$2="Tonnes",AppQt.Data!AM86,(AppQt.Data!AM86*ozton*AppQt.Data!AM$7)/1000000),"-")</f>
        <v>43.474439581327417</v>
      </c>
      <c r="AR20" s="89">
        <f>IFERROR(IF($B$2="Tonnes",AppQt.Data!AN86,(AppQt.Data!AN86*ozton*AppQt.Data!AN$7)/1000000),"-")</f>
        <v>48.351789232740011</v>
      </c>
      <c r="AS20" s="89">
        <f>IFERROR(IF($B$2="Tonnes",AppQt.Data!AO86,(AppQt.Data!AO86*ozton*AppQt.Data!AO$7)/1000000),"-")</f>
        <v>55.104379461241024</v>
      </c>
      <c r="AT20" s="89">
        <f>IFERROR(IF($B$2="Tonnes",AppQt.Data!AP86,(AppQt.Data!AP86*ozton*AppQt.Data!AP$7)/1000000),"-")</f>
        <v>50.445183897880852</v>
      </c>
      <c r="AU20" s="89">
        <f>IFERROR(IF($B$2="Tonnes",AppQt.Data!AQ86,(AppQt.Data!AQ86*ozton*AppQt.Data!AQ$7)/1000000),"-")</f>
        <v>42.307156684845125</v>
      </c>
      <c r="AV20" s="89">
        <f>IFERROR(IF($B$2="Tonnes",AppQt.Data!AR86,(AppQt.Data!AR86*ozton*AppQt.Data!AR$7)/1000000),"-")</f>
        <v>50.899876015473907</v>
      </c>
      <c r="AW20" s="89">
        <f>IFERROR(IF($B$2="Tonnes",AppQt.Data!AS86,(AppQt.Data!AS86*ozton*AppQt.Data!AS$7)/1000000),"-")</f>
        <v>44.547044173022684</v>
      </c>
      <c r="AX20" s="89">
        <f>IFERROR(IF($B$2="Tonnes",AppQt.Data!AT86,(AppQt.Data!AT86*ozton*AppQt.Data!AT$7)/1000000),"-")</f>
        <v>44.709407032352274</v>
      </c>
      <c r="AY20" s="89">
        <f>IFERROR(IF($B$2="Tonnes",AppQt.Data!AU86,(AppQt.Data!AU86*ozton*AppQt.Data!AU$7)/1000000),"-")</f>
        <v>40.103294901211562</v>
      </c>
      <c r="AZ20" s="89">
        <f>IFERROR(IF($B$2="Tonnes",AppQt.Data!AV86,(AppQt.Data!AV86*ozton*AppQt.Data!AV$7)/1000000),"-")</f>
        <v>43.134420968758612</v>
      </c>
      <c r="BA20" s="89">
        <f>IFERROR(IF($B$2="Tonnes",AppQt.Data!AW86,(AppQt.Data!AW86*ozton*AppQt.Data!AW$7)/1000000),"-")</f>
        <v>47.526204350403646</v>
      </c>
      <c r="BB20" s="89">
        <f>IFERROR(IF($B$2="Tonnes",AppQt.Data!AX86,(AppQt.Data!AX86*ozton*AppQt.Data!AX$7)/1000000),"-")</f>
        <v>44.183986551882462</v>
      </c>
      <c r="BC20" s="89">
        <f>IFERROR(IF($B$2="Tonnes",AppQt.Data!AY86,(AppQt.Data!AY86*ozton*AppQt.Data!AY$7)/1000000),"-")</f>
        <v>37.404153330746844</v>
      </c>
      <c r="BD20" s="89">
        <f>IFERROR(IF($B$2="Tonnes",AppQt.Data!AZ86,(AppQt.Data!AZ86*ozton*AppQt.Data!AZ$7)/1000000),"-")</f>
        <v>41.103418232752766</v>
      </c>
      <c r="BE20" s="89">
        <f>IFERROR(IF($B$2="Tonnes",AppQt.Data!BA86,(AppQt.Data!BA86*ozton*AppQt.Data!BA$7)/1000000),"-")</f>
        <v>40.799149532566176</v>
      </c>
      <c r="BF20" s="89">
        <f>IFERROR(IF($B$2="Tonnes",AppQt.Data!BB86,(AppQt.Data!BB86*ozton*AppQt.Data!BB$7)/1000000),"-")</f>
        <v>12.599218415603964</v>
      </c>
      <c r="BG20" s="89">
        <f>IFERROR(IF($B$2="Tonnes",AppQt.Data!BC86,(AppQt.Data!BC86*ozton*AppQt.Data!BC$7)/1000000),"-")</f>
        <v>27.03384867517542</v>
      </c>
      <c r="BH20" s="89">
        <f>IFERROR(IF($B$2="Tonnes",AppQt.Data!BD86,(AppQt.Data!BD86*ozton*AppQt.Data!BD$7)/1000000),"-")</f>
        <v>32.889206411137089</v>
      </c>
      <c r="BI20" s="89">
        <f>IFERROR(IF($B$2="Tonnes",AppQt.Data!BE86,(AppQt.Data!BE86*ozton*AppQt.Data!BE$7)/1000000),"-")</f>
        <v>39.445849798237454</v>
      </c>
      <c r="BJ20" s="89">
        <f>IFERROR(IF($B$2="Tonnes",AppQt.Data!BF86,(AppQt.Data!BF86*ozton*AppQt.Data!BF$7)/1000000),"-")</f>
        <v>35.833450533391961</v>
      </c>
      <c r="BK20" s="89">
        <f>IFERROR(IF($B$2="Tonnes",AppQt.Data!BG86,(AppQt.Data!BG86*ozton*AppQt.Data!BG$7)/1000000),"-")</f>
        <v>39.55301210765677</v>
      </c>
      <c r="BL20" s="90" t="str">
        <f t="shared" si="2"/>
        <v>▲</v>
      </c>
      <c r="BM20" s="91">
        <f t="shared" si="3"/>
        <v>46.309216208557899</v>
      </c>
    </row>
    <row r="21" spans="1:65" ht="12.75" customHeight="1" x14ac:dyDescent="0.2">
      <c r="A21" s="40"/>
      <c r="B21" s="31" t="s">
        <v>140</v>
      </c>
      <c r="C21" s="89">
        <f>IFERROR(IF($B$2="Tonnes",AppAn.Data!L62,(AppAn.Data!L62*ozton*AppAn.Data!L$6)/1000000),"-")</f>
        <v>69.914157254711355</v>
      </c>
      <c r="D21" s="89">
        <f>IFERROR(IF($B$2="Tonnes",AppAn.Data!M62,(AppAn.Data!M62*ozton*AppAn.Data!M$6)/1000000),"-")</f>
        <v>54.742374384039096</v>
      </c>
      <c r="E21" s="89">
        <f>IFERROR(IF($B$2="Tonnes",AppAn.Data!N62,(AppAn.Data!N62*ozton*AppAn.Data!N$6)/1000000),"-")</f>
        <v>49.004296145911127</v>
      </c>
      <c r="F21" s="89">
        <f>IFERROR(IF($B$2="Tonnes",AppAn.Data!O62,(AppAn.Data!O62*ozton*AppAn.Data!O$6)/1000000),"-")</f>
        <v>66.421026990152356</v>
      </c>
      <c r="G21" s="89">
        <f>IFERROR(IF($B$2="Tonnes",AppAn.Data!P62,(AppAn.Data!P62*ozton*AppAn.Data!P$6)/1000000),"-")</f>
        <v>68.375948465591193</v>
      </c>
      <c r="H21" s="89">
        <f>IFERROR(IF($B$2="Tonnes",AppAn.Data!Q62,(AppAn.Data!Q62*ozton*AppAn.Data!Q$6)/1000000),"-")</f>
        <v>69.509531880924158</v>
      </c>
      <c r="I21" s="89">
        <f>IFERROR(IF($B$2="Tonnes",AppAn.Data!R62,(AppAn.Data!R62*ozton*AppAn.Data!R$6)/1000000),"-")</f>
        <v>49.404696649616938</v>
      </c>
      <c r="J21" s="89">
        <f>IFERROR(IF($B$2="Tonnes",AppAn.Data!S62,(AppAn.Data!S62*ozton*AppAn.Data!S$6)/1000000),"-")</f>
        <v>44.447255835847457</v>
      </c>
      <c r="K21" s="89">
        <f>IFERROR(IF($B$2="Tonnes",AppAn.Data!T62,(AppAn.Data!T62*ozton*AppAn.Data!T$6)/1000000),"-")</f>
        <v>39.378776623573138</v>
      </c>
      <c r="L21" s="89">
        <f>IFERROR(IF($B$2="Tonnes",AppAn.Data!U62,(AppAn.Data!U62*ozton*AppAn.Data!U$6)/1000000),"-")</f>
        <v>37.15998341038123</v>
      </c>
      <c r="M21" s="89">
        <f>IFERROR(IF($B$2="Tonnes",AppAn.Data!V62,(AppAn.Data!V62*ozton*AppAn.Data!V$6)/1000000),"-")</f>
        <v>22.69863846673028</v>
      </c>
      <c r="N21" s="90" t="str">
        <f t="shared" si="0"/>
        <v>▼</v>
      </c>
      <c r="O21" s="91">
        <f t="shared" si="1"/>
        <v>-38.916446177989805</v>
      </c>
      <c r="P21" s="40"/>
      <c r="Q21" s="89">
        <f>IFERROR(IF($B$2="Tonnes",AppQt.Data!M87,(AppQt.Data!M87*ozton*AppQt.Data!M$7)/1000000),"-")</f>
        <v>16.979713486605768</v>
      </c>
      <c r="R21" s="89">
        <f>IFERROR(IF($B$2="Tonnes",AppQt.Data!N87,(AppQt.Data!N87*ozton*AppQt.Data!N$7)/1000000),"-")</f>
        <v>25.385665224850065</v>
      </c>
      <c r="S21" s="89">
        <f>IFERROR(IF($B$2="Tonnes",AppQt.Data!O87,(AppQt.Data!O87*ozton*AppQt.Data!O$7)/1000000),"-")</f>
        <v>17.657863345112229</v>
      </c>
      <c r="T21" s="89">
        <f>IFERROR(IF($B$2="Tonnes",AppQt.Data!P87,(AppQt.Data!P87*ozton*AppQt.Data!P$7)/1000000),"-")</f>
        <v>9.8909151981432935</v>
      </c>
      <c r="U21" s="89">
        <f>IFERROR(IF($B$2="Tonnes",AppQt.Data!Q87,(AppQt.Data!Q87*ozton*AppQt.Data!Q$7)/1000000),"-")</f>
        <v>13.513378791768645</v>
      </c>
      <c r="V21" s="89">
        <f>IFERROR(IF($B$2="Tonnes",AppQt.Data!R87,(AppQt.Data!R87*ozton*AppQt.Data!R$7)/1000000),"-")</f>
        <v>19.574706974265343</v>
      </c>
      <c r="W21" s="89">
        <f>IFERROR(IF($B$2="Tonnes",AppQt.Data!S87,(AppQt.Data!S87*ozton*AppQt.Data!S$7)/1000000),"-")</f>
        <v>12.948265698677702</v>
      </c>
      <c r="X21" s="89">
        <f>IFERROR(IF($B$2="Tonnes",AppQt.Data!T87,(AppQt.Data!T87*ozton*AppQt.Data!T$7)/1000000),"-")</f>
        <v>8.7060229193274061</v>
      </c>
      <c r="Y21" s="89">
        <f>IFERROR(IF($B$2="Tonnes",AppQt.Data!U87,(AppQt.Data!U87*ozton*AppQt.Data!U$7)/1000000),"-")</f>
        <v>11.831962449578342</v>
      </c>
      <c r="Z21" s="89">
        <f>IFERROR(IF($B$2="Tonnes",AppQt.Data!V87,(AppQt.Data!V87*ozton*AppQt.Data!V$7)/1000000),"-")</f>
        <v>15.882461682065719</v>
      </c>
      <c r="AA21" s="89">
        <f>IFERROR(IF($B$2="Tonnes",AppQt.Data!W87,(AppQt.Data!W87*ozton*AppQt.Data!W$7)/1000000),"-")</f>
        <v>11.512733447418876</v>
      </c>
      <c r="AB21" s="89">
        <f>IFERROR(IF($B$2="Tonnes",AppQt.Data!X87,(AppQt.Data!X87*ozton*AppQt.Data!X$7)/1000000),"-")</f>
        <v>9.7771385668481923</v>
      </c>
      <c r="AC21" s="89">
        <f>IFERROR(IF($B$2="Tonnes",AppQt.Data!Y87,(AppQt.Data!Y87*ozton*AppQt.Data!Y$7)/1000000),"-")</f>
        <v>12.287156206207555</v>
      </c>
      <c r="AD21" s="89">
        <f>IFERROR(IF($B$2="Tonnes",AppQt.Data!Z87,(AppQt.Data!Z87*ozton*AppQt.Data!Z$7)/1000000),"-")</f>
        <v>24.104141343506246</v>
      </c>
      <c r="AE21" s="89">
        <f>IFERROR(IF($B$2="Tonnes",AppQt.Data!AA87,(AppQt.Data!AA87*ozton*AppQt.Data!AA$7)/1000000),"-")</f>
        <v>16.721237751387644</v>
      </c>
      <c r="AF21" s="89">
        <f>IFERROR(IF($B$2="Tonnes",AppQt.Data!AB87,(AppQt.Data!AB87*ozton*AppQt.Data!AB$7)/1000000),"-")</f>
        <v>13.308491689050905</v>
      </c>
      <c r="AG21" s="89">
        <f>IFERROR(IF($B$2="Tonnes",AppQt.Data!AC87,(AppQt.Data!AC87*ozton*AppQt.Data!AC$7)/1000000),"-")</f>
        <v>16.461324842798224</v>
      </c>
      <c r="AH21" s="89">
        <f>IFERROR(IF($B$2="Tonnes",AppQt.Data!AD87,(AppQt.Data!AD87*ozton*AppQt.Data!AD$7)/1000000),"-")</f>
        <v>18.92730884090534</v>
      </c>
      <c r="AI21" s="89">
        <f>IFERROR(IF($B$2="Tonnes",AppQt.Data!AE87,(AppQt.Data!AE87*ozton*AppQt.Data!AE$7)/1000000),"-")</f>
        <v>14.984961229946643</v>
      </c>
      <c r="AJ21" s="89">
        <f>IFERROR(IF($B$2="Tonnes",AppQt.Data!AF87,(AppQt.Data!AF87*ozton*AppQt.Data!AF$7)/1000000),"-")</f>
        <v>18.002353551940999</v>
      </c>
      <c r="AK21" s="89">
        <f>IFERROR(IF($B$2="Tonnes",AppQt.Data!AG87,(AppQt.Data!AG87*ozton*AppQt.Data!AG$7)/1000000),"-")</f>
        <v>17.37839033152656</v>
      </c>
      <c r="AL21" s="89">
        <f>IFERROR(IF($B$2="Tonnes",AppQt.Data!AH87,(AppQt.Data!AH87*ozton*AppQt.Data!AH$7)/1000000),"-")</f>
        <v>18.774768753895859</v>
      </c>
      <c r="AM21" s="89">
        <f>IFERROR(IF($B$2="Tonnes",AppQt.Data!AI87,(AppQt.Data!AI87*ozton*AppQt.Data!AI$7)/1000000),"-")</f>
        <v>15.955732537688995</v>
      </c>
      <c r="AN21" s="89">
        <f>IFERROR(IF($B$2="Tonnes",AppQt.Data!AJ87,(AppQt.Data!AJ87*ozton*AppQt.Data!AJ$7)/1000000),"-")</f>
        <v>17.40064025781275</v>
      </c>
      <c r="AO21" s="89">
        <f>IFERROR(IF($B$2="Tonnes",AppQt.Data!AK87,(AppQt.Data!AK87*ozton*AppQt.Data!AK$7)/1000000),"-")</f>
        <v>12.929010238860595</v>
      </c>
      <c r="AP21" s="89">
        <f>IFERROR(IF($B$2="Tonnes",AppQt.Data!AL87,(AppQt.Data!AL87*ozton*AppQt.Data!AL$7)/1000000),"-")</f>
        <v>13.09015129067647</v>
      </c>
      <c r="AQ21" s="89">
        <f>IFERROR(IF($B$2="Tonnes",AppQt.Data!AM87,(AppQt.Data!AM87*ozton*AppQt.Data!AM$7)/1000000),"-")</f>
        <v>10.785625337684825</v>
      </c>
      <c r="AR21" s="89">
        <f>IFERROR(IF($B$2="Tonnes",AppQt.Data!AN87,(AppQt.Data!AN87*ozton*AppQt.Data!AN$7)/1000000),"-")</f>
        <v>12.599909782395045</v>
      </c>
      <c r="AS21" s="89">
        <f>IFERROR(IF($B$2="Tonnes",AppQt.Data!AO87,(AppQt.Data!AO87*ozton*AppQt.Data!AO$7)/1000000),"-")</f>
        <v>10.41750636226077</v>
      </c>
      <c r="AT21" s="89">
        <f>IFERROR(IF($B$2="Tonnes",AppQt.Data!AP87,(AppQt.Data!AP87*ozton*AppQt.Data!AP$7)/1000000),"-")</f>
        <v>11.986419076784363</v>
      </c>
      <c r="AU21" s="89">
        <f>IFERROR(IF($B$2="Tonnes",AppQt.Data!AQ87,(AppQt.Data!AQ87*ozton*AppQt.Data!AQ$7)/1000000),"-")</f>
        <v>9.48292330454629</v>
      </c>
      <c r="AV21" s="89">
        <f>IFERROR(IF($B$2="Tonnes",AppQt.Data!AR87,(AppQt.Data!AR87*ozton*AppQt.Data!AR$7)/1000000),"-")</f>
        <v>12.560407092256032</v>
      </c>
      <c r="AW21" s="89">
        <f>IFERROR(IF($B$2="Tonnes",AppQt.Data!AS87,(AppQt.Data!AS87*ozton*AppQt.Data!AS$7)/1000000),"-")</f>
        <v>7.4861314425207528</v>
      </c>
      <c r="AX21" s="89">
        <f>IFERROR(IF($B$2="Tonnes",AppQt.Data!AT87,(AppQt.Data!AT87*ozton*AppQt.Data!AT$7)/1000000),"-")</f>
        <v>10.52307698501151</v>
      </c>
      <c r="AY21" s="89">
        <f>IFERROR(IF($B$2="Tonnes",AppQt.Data!AU87,(AppQt.Data!AU87*ozton*AppQt.Data!AU$7)/1000000),"-")</f>
        <v>11.874580181190961</v>
      </c>
      <c r="AZ21" s="89">
        <f>IFERROR(IF($B$2="Tonnes",AppQt.Data!AV87,(AppQt.Data!AV87*ozton*AppQt.Data!AV$7)/1000000),"-")</f>
        <v>9.4949880148499126</v>
      </c>
      <c r="BA21" s="89">
        <f>IFERROR(IF($B$2="Tonnes",AppQt.Data!AW87,(AppQt.Data!AW87*ozton*AppQt.Data!AW$7)/1000000),"-")</f>
        <v>9.4307590676675197</v>
      </c>
      <c r="BB21" s="89">
        <f>IFERROR(IF($B$2="Tonnes",AppQt.Data!AX87,(AppQt.Data!AX87*ozton*AppQt.Data!AX$7)/1000000),"-")</f>
        <v>9.4767646551225191</v>
      </c>
      <c r="BC21" s="89">
        <f>IFERROR(IF($B$2="Tonnes",AppQt.Data!AY87,(AppQt.Data!AY87*ozton*AppQt.Data!AY$7)/1000000),"-")</f>
        <v>9.4855771223808727</v>
      </c>
      <c r="BD21" s="89">
        <f>IFERROR(IF($B$2="Tonnes",AppQt.Data!AZ87,(AppQt.Data!AZ87*ozton*AppQt.Data!AZ$7)/1000000),"-")</f>
        <v>8.7668825652103131</v>
      </c>
      <c r="BE21" s="89">
        <f>IFERROR(IF($B$2="Tonnes",AppQt.Data!BA87,(AppQt.Data!BA87*ozton*AppQt.Data!BA$7)/1000000),"-")</f>
        <v>6.9478952498056508</v>
      </c>
      <c r="BF21" s="89">
        <f>IFERROR(IF($B$2="Tonnes",AppQt.Data!BB87,(AppQt.Data!BB87*ozton*AppQt.Data!BB$7)/1000000),"-")</f>
        <v>1.8693029648172421</v>
      </c>
      <c r="BG21" s="89">
        <f>IFERROR(IF($B$2="Tonnes",AppQt.Data!BC87,(AppQt.Data!BC87*ozton*AppQt.Data!BC$7)/1000000),"-")</f>
        <v>7.2189715809890398</v>
      </c>
      <c r="BH21" s="89">
        <f>IFERROR(IF($B$2="Tonnes",AppQt.Data!BD87,(AppQt.Data!BD87*ozton*AppQt.Data!BD$7)/1000000),"-")</f>
        <v>6.6624686711183481</v>
      </c>
      <c r="BI21" s="89">
        <f>IFERROR(IF($B$2="Tonnes",AppQt.Data!BE87,(AppQt.Data!BE87*ozton*AppQt.Data!BE$7)/1000000),"-")</f>
        <v>7.8354286957170167</v>
      </c>
      <c r="BJ21" s="89">
        <f>IFERROR(IF($B$2="Tonnes",AppQt.Data!BF87,(AppQt.Data!BF87*ozton*AppQt.Data!BF$7)/1000000),"-")</f>
        <v>7.6666775879588833</v>
      </c>
      <c r="BK21" s="89">
        <f>IFERROR(IF($B$2="Tonnes",AppQt.Data!BG87,(AppQt.Data!BG87*ozton*AppQt.Data!BG$7)/1000000),"-")</f>
        <v>8.4697375654607097</v>
      </c>
      <c r="BL21" s="90" t="str">
        <f t="shared" si="2"/>
        <v>▲</v>
      </c>
      <c r="BM21" s="91">
        <f t="shared" si="3"/>
        <v>17.32609652828565</v>
      </c>
    </row>
    <row r="22" spans="1:65" ht="12.75" customHeight="1" x14ac:dyDescent="0.2">
      <c r="A22" s="40"/>
      <c r="B22" s="31" t="s">
        <v>141</v>
      </c>
      <c r="C22" s="89">
        <f>IFERROR(IF($B$2="Tonnes",AppAn.Data!L63,(AppAn.Data!L63*ozton*AppAn.Data!L$6)/1000000),"-")</f>
        <v>66.942832562723311</v>
      </c>
      <c r="D22" s="89">
        <f>IFERROR(IF($B$2="Tonnes",AppAn.Data!M63,(AppAn.Data!M63*ozton*AppAn.Data!M$6)/1000000),"-")</f>
        <v>56.344669689304943</v>
      </c>
      <c r="E22" s="89">
        <f>IFERROR(IF($B$2="Tonnes",AppAn.Data!N63,(AppAn.Data!N63*ozton*AppAn.Data!N$6)/1000000),"-")</f>
        <v>49.361620164381186</v>
      </c>
      <c r="F22" s="89">
        <f>IFERROR(IF($B$2="Tonnes",AppAn.Data!O63,(AppAn.Data!O63*ozton*AppAn.Data!O$6)/1000000),"-")</f>
        <v>64.361212278310362</v>
      </c>
      <c r="G22" s="89">
        <f>IFERROR(IF($B$2="Tonnes",AppAn.Data!P63,(AppAn.Data!P63*ozton*AppAn.Data!P$6)/1000000),"-")</f>
        <v>56.012267509341157</v>
      </c>
      <c r="H22" s="89">
        <f>IFERROR(IF($B$2="Tonnes",AppAn.Data!Q63,(AppAn.Data!Q63*ozton*AppAn.Data!Q$6)/1000000),"-")</f>
        <v>51.40966972778719</v>
      </c>
      <c r="I22" s="89">
        <f>IFERROR(IF($B$2="Tonnes",AppAn.Data!R63,(AppAn.Data!R63*ozton*AppAn.Data!R$6)/1000000),"-")</f>
        <v>45.183784263203108</v>
      </c>
      <c r="J22" s="89">
        <f>IFERROR(IF($B$2="Tonnes",AppAn.Data!S63,(AppAn.Data!S63*ozton*AppAn.Data!S$6)/1000000),"-")</f>
        <v>46.690815471248165</v>
      </c>
      <c r="K22" s="89">
        <f>IFERROR(IF($B$2="Tonnes",AppAn.Data!T63,(AppAn.Data!T63*ozton*AppAn.Data!T$6)/1000000),"-")</f>
        <v>36.175375393102534</v>
      </c>
      <c r="L22" s="89">
        <f>IFERROR(IF($B$2="Tonnes",AppAn.Data!U63,(AppAn.Data!U63*ozton*AppAn.Data!U$6)/1000000),"-")</f>
        <v>34.013328550638583</v>
      </c>
      <c r="M22" s="89">
        <f>IFERROR(IF($B$2="Tonnes",AppAn.Data!V63,(AppAn.Data!V63*ozton*AppAn.Data!V$6)/1000000),"-")</f>
        <v>21.496678832314039</v>
      </c>
      <c r="N22" s="90" t="str">
        <f t="shared" si="0"/>
        <v>▼</v>
      </c>
      <c r="O22" s="91">
        <f t="shared" si="1"/>
        <v>-36.79924974025969</v>
      </c>
      <c r="P22" s="40"/>
      <c r="Q22" s="89">
        <f>IFERROR(IF($B$2="Tonnes",AppQt.Data!M88,(AppQt.Data!M88*ozton*AppQt.Data!M$7)/1000000),"-")</f>
        <v>20.559086559612751</v>
      </c>
      <c r="R22" s="89">
        <f>IFERROR(IF($B$2="Tonnes",AppQt.Data!N88,(AppQt.Data!N88*ozton*AppQt.Data!N$7)/1000000),"-")</f>
        <v>17.606256017698762</v>
      </c>
      <c r="S22" s="89">
        <f>IFERROR(IF($B$2="Tonnes",AppQt.Data!O88,(AppQt.Data!O88*ozton*AppQt.Data!O$7)/1000000),"-")</f>
        <v>15.597466925021408</v>
      </c>
      <c r="T22" s="89">
        <f>IFERROR(IF($B$2="Tonnes",AppQt.Data!P88,(AppQt.Data!P88*ozton*AppQt.Data!P$7)/1000000),"-")</f>
        <v>13.180023060390397</v>
      </c>
      <c r="U22" s="89">
        <f>IFERROR(IF($B$2="Tonnes",AppQt.Data!Q88,(AppQt.Data!Q88*ozton*AppQt.Data!Q$7)/1000000),"-")</f>
        <v>21.26134289452207</v>
      </c>
      <c r="V22" s="89">
        <f>IFERROR(IF($B$2="Tonnes",AppQt.Data!R88,(AppQt.Data!R88*ozton*AppQt.Data!R$7)/1000000),"-")</f>
        <v>16.495935552672027</v>
      </c>
      <c r="W22" s="89">
        <f>IFERROR(IF($B$2="Tonnes",AppQt.Data!S88,(AppQt.Data!S88*ozton*AppQt.Data!S$7)/1000000),"-")</f>
        <v>9.8471548868704186</v>
      </c>
      <c r="X22" s="89">
        <f>IFERROR(IF($B$2="Tonnes",AppQt.Data!T88,(AppQt.Data!T88*ozton*AppQt.Data!T$7)/1000000),"-")</f>
        <v>8.7402363552404285</v>
      </c>
      <c r="Y22" s="89">
        <f>IFERROR(IF($B$2="Tonnes",AppQt.Data!U88,(AppQt.Data!U88*ozton*AppQt.Data!U$7)/1000000),"-")</f>
        <v>16.663994522762291</v>
      </c>
      <c r="Z22" s="89">
        <f>IFERROR(IF($B$2="Tonnes",AppQt.Data!V88,(AppQt.Data!V88*ozton*AppQt.Data!V$7)/1000000),"-")</f>
        <v>14.072269988308502</v>
      </c>
      <c r="AA22" s="89">
        <f>IFERROR(IF($B$2="Tonnes",AppQt.Data!W88,(AppQt.Data!W88*ozton*AppQt.Data!W$7)/1000000),"-")</f>
        <v>9.3564962343990761</v>
      </c>
      <c r="AB22" s="89">
        <f>IFERROR(IF($B$2="Tonnes",AppQt.Data!X88,(AppQt.Data!X88*ozton*AppQt.Data!X$7)/1000000),"-")</f>
        <v>9.2688594189113207</v>
      </c>
      <c r="AC22" s="89">
        <f>IFERROR(IF($B$2="Tonnes",AppQt.Data!Y88,(AppQt.Data!Y88*ozton*AppQt.Data!Y$7)/1000000),"-")</f>
        <v>16.740400156049354</v>
      </c>
      <c r="AD22" s="89">
        <f>IFERROR(IF($B$2="Tonnes",AppQt.Data!Z88,(AppQt.Data!Z88*ozton*AppQt.Data!Z$7)/1000000),"-")</f>
        <v>22.723529010891934</v>
      </c>
      <c r="AE22" s="89">
        <f>IFERROR(IF($B$2="Tonnes",AppQt.Data!AA88,(AppQt.Data!AA88*ozton*AppQt.Data!AA$7)/1000000),"-")</f>
        <v>12.721855097110042</v>
      </c>
      <c r="AF22" s="89">
        <f>IFERROR(IF($B$2="Tonnes",AppQt.Data!AB88,(AppQt.Data!AB88*ozton*AppQt.Data!AB$7)/1000000),"-")</f>
        <v>12.175428014259037</v>
      </c>
      <c r="AG22" s="89">
        <f>IFERROR(IF($B$2="Tonnes",AppQt.Data!AC88,(AppQt.Data!AC88*ozton*AppQt.Data!AC$7)/1000000),"-")</f>
        <v>17.971801685482408</v>
      </c>
      <c r="AH22" s="89">
        <f>IFERROR(IF($B$2="Tonnes",AppQt.Data!AD88,(AppQt.Data!AD88*ozton*AppQt.Data!AD$7)/1000000),"-")</f>
        <v>17.029177837411954</v>
      </c>
      <c r="AI22" s="89">
        <f>IFERROR(IF($B$2="Tonnes",AppQt.Data!AE88,(AppQt.Data!AE88*ozton*AppQt.Data!AE$7)/1000000),"-")</f>
        <v>10.375829312093433</v>
      </c>
      <c r="AJ22" s="89">
        <f>IFERROR(IF($B$2="Tonnes",AppQt.Data!AF88,(AppQt.Data!AF88*ozton*AppQt.Data!AF$7)/1000000),"-")</f>
        <v>10.635458674353359</v>
      </c>
      <c r="AK22" s="89">
        <f>IFERROR(IF($B$2="Tonnes",AppQt.Data!AG88,(AppQt.Data!AG88*ozton*AppQt.Data!AG$7)/1000000),"-")</f>
        <v>16.289404150141497</v>
      </c>
      <c r="AL22" s="89">
        <f>IFERROR(IF($B$2="Tonnes",AppQt.Data!AH88,(AppQt.Data!AH88*ozton*AppQt.Data!AH$7)/1000000),"-")</f>
        <v>14.877277877697136</v>
      </c>
      <c r="AM22" s="89">
        <f>IFERROR(IF($B$2="Tonnes",AppQt.Data!AI88,(AppQt.Data!AI88*ozton*AppQt.Data!AI$7)/1000000),"-")</f>
        <v>10.006260905194043</v>
      </c>
      <c r="AN22" s="89">
        <f>IFERROR(IF($B$2="Tonnes",AppQt.Data!AJ88,(AppQt.Data!AJ88*ozton*AppQt.Data!AJ$7)/1000000),"-")</f>
        <v>10.236726794754514</v>
      </c>
      <c r="AO22" s="89">
        <f>IFERROR(IF($B$2="Tonnes",AppQt.Data!AK88,(AppQt.Data!AK88*ozton*AppQt.Data!AK$7)/1000000),"-")</f>
        <v>16.728281115858259</v>
      </c>
      <c r="AP22" s="89">
        <f>IFERROR(IF($B$2="Tonnes",AppQt.Data!AL88,(AppQt.Data!AL88*ozton*AppQt.Data!AL$7)/1000000),"-")</f>
        <v>11.717344356409505</v>
      </c>
      <c r="AQ22" s="89">
        <f>IFERROR(IF($B$2="Tonnes",AppQt.Data!AM88,(AppQt.Data!AM88*ozton*AppQt.Data!AM$7)/1000000),"-")</f>
        <v>7.7876877205707302</v>
      </c>
      <c r="AR22" s="89">
        <f>IFERROR(IF($B$2="Tonnes",AppQt.Data!AN88,(AppQt.Data!AN88*ozton*AppQt.Data!AN$7)/1000000),"-")</f>
        <v>8.9504710703646104</v>
      </c>
      <c r="AS22" s="89">
        <f>IFERROR(IF($B$2="Tonnes",AppQt.Data!AO88,(AppQt.Data!AO88*ozton*AppQt.Data!AO$7)/1000000),"-")</f>
        <v>15.532209461374089</v>
      </c>
      <c r="AT22" s="89">
        <f>IFERROR(IF($B$2="Tonnes",AppQt.Data!AP88,(AppQt.Data!AP88*ozton*AppQt.Data!AP$7)/1000000),"-")</f>
        <v>12.623216967001952</v>
      </c>
      <c r="AU22" s="89">
        <f>IFERROR(IF($B$2="Tonnes",AppQt.Data!AQ88,(AppQt.Data!AQ88*ozton*AppQt.Data!AQ$7)/1000000),"-")</f>
        <v>7.4003195701908684</v>
      </c>
      <c r="AV22" s="89">
        <f>IFERROR(IF($B$2="Tonnes",AppQt.Data!AR88,(AppQt.Data!AR88*ozton*AppQt.Data!AR$7)/1000000),"-")</f>
        <v>11.135069472681261</v>
      </c>
      <c r="AW22" s="89">
        <f>IFERROR(IF($B$2="Tonnes",AppQt.Data!AS88,(AppQt.Data!AS88*ozton*AppQt.Data!AS$7)/1000000),"-")</f>
        <v>10.052428962039913</v>
      </c>
      <c r="AX22" s="89">
        <f>IFERROR(IF($B$2="Tonnes",AppQt.Data!AT88,(AppQt.Data!AT88*ozton*AppQt.Data!AT$7)/1000000),"-")</f>
        <v>9.785574649148554</v>
      </c>
      <c r="AY22" s="89">
        <f>IFERROR(IF($B$2="Tonnes",AppQt.Data!AU88,(AppQt.Data!AU88*ozton*AppQt.Data!AU$7)/1000000),"-")</f>
        <v>6.8672111980676513</v>
      </c>
      <c r="AZ22" s="89">
        <f>IFERROR(IF($B$2="Tonnes",AppQt.Data!AV88,(AppQt.Data!AV88*ozton*AppQt.Data!AV$7)/1000000),"-")</f>
        <v>9.4701605838464129</v>
      </c>
      <c r="BA22" s="89">
        <f>IFERROR(IF($B$2="Tonnes",AppQt.Data!AW88,(AppQt.Data!AW88*ozton*AppQt.Data!AW$7)/1000000),"-")</f>
        <v>10.679352567785104</v>
      </c>
      <c r="BB22" s="89">
        <f>IFERROR(IF($B$2="Tonnes",AppQt.Data!AX88,(AppQt.Data!AX88*ozton*AppQt.Data!AX$7)/1000000),"-")</f>
        <v>9.2637811039410014</v>
      </c>
      <c r="BC22" s="89">
        <f>IFERROR(IF($B$2="Tonnes",AppQt.Data!AY88,(AppQt.Data!AY88*ozton*AppQt.Data!AY$7)/1000000),"-")</f>
        <v>5.4498247780888605</v>
      </c>
      <c r="BD22" s="89">
        <f>IFERROR(IF($B$2="Tonnes",AppQt.Data!AZ88,(AppQt.Data!AZ88*ozton*AppQt.Data!AZ$7)/1000000),"-")</f>
        <v>8.6203701008236191</v>
      </c>
      <c r="BE22" s="89">
        <f>IFERROR(IF($B$2="Tonnes",AppQt.Data!BA88,(AppQt.Data!BA88*ozton*AppQt.Data!BA$7)/1000000),"-")</f>
        <v>9.5149006328254053</v>
      </c>
      <c r="BF22" s="89">
        <f>IFERROR(IF($B$2="Tonnes",AppQt.Data!BB88,(AppQt.Data!BB88*ozton*AppQt.Data!BB$7)/1000000),"-")</f>
        <v>1.2835113034143162</v>
      </c>
      <c r="BG22" s="89">
        <f>IFERROR(IF($B$2="Tonnes",AppQt.Data!BC88,(AppQt.Data!BC88*ozton*AppQt.Data!BC$7)/1000000),"-")</f>
        <v>3.803409015193234</v>
      </c>
      <c r="BH22" s="89">
        <f>IFERROR(IF($B$2="Tonnes",AppQt.Data!BD88,(AppQt.Data!BD88*ozton*AppQt.Data!BD$7)/1000000),"-")</f>
        <v>6.8948578808810845</v>
      </c>
      <c r="BI22" s="89">
        <f>IFERROR(IF($B$2="Tonnes",AppQt.Data!BE88,(AppQt.Data!BE88*ozton*AppQt.Data!BE$7)/1000000),"-")</f>
        <v>8.3308959003408738</v>
      </c>
      <c r="BJ22" s="89">
        <f>IFERROR(IF($B$2="Tonnes",AppQt.Data!BF88,(AppQt.Data!BF88*ozton*AppQt.Data!BF$7)/1000000),"-")</f>
        <v>7.3262638939837519</v>
      </c>
      <c r="BK22" s="89">
        <f>IFERROR(IF($B$2="Tonnes",AppQt.Data!BG88,(AppQt.Data!BG88*ozton*AppQt.Data!BG$7)/1000000),"-")</f>
        <v>8.2370521500930387</v>
      </c>
      <c r="BL22" s="90" t="str">
        <f t="shared" si="2"/>
        <v>▲</v>
      </c>
      <c r="BM22" s="91">
        <f t="shared" si="3"/>
        <v>116.5702430947872</v>
      </c>
    </row>
    <row r="23" spans="1:65" ht="12.75" customHeight="1" x14ac:dyDescent="0.2">
      <c r="A23" s="40"/>
      <c r="B23" s="31" t="s">
        <v>142</v>
      </c>
      <c r="C23" s="89">
        <f>IFERROR(IF($B$2="Tonnes",AppAn.Data!L64,(AppAn.Data!L64*ozton*AppAn.Data!L$6)/1000000),"-")</f>
        <v>8.9703643653502034</v>
      </c>
      <c r="D23" s="89">
        <f>IFERROR(IF($B$2="Tonnes",AppAn.Data!M64,(AppAn.Data!M64*ozton*AppAn.Data!M$6)/1000000),"-")</f>
        <v>8.3683846332028065</v>
      </c>
      <c r="E23" s="89">
        <f>IFERROR(IF($B$2="Tonnes",AppAn.Data!N64,(AppAn.Data!N64*ozton*AppAn.Data!N$6)/1000000),"-")</f>
        <v>7.6780776070867685</v>
      </c>
      <c r="F23" s="89">
        <f>IFERROR(IF($B$2="Tonnes",AppAn.Data!O64,(AppAn.Data!O64*ozton*AppAn.Data!O$6)/1000000),"-")</f>
        <v>11.674912969870952</v>
      </c>
      <c r="G23" s="89">
        <f>IFERROR(IF($B$2="Tonnes",AppAn.Data!P64,(AppAn.Data!P64*ozton*AppAn.Data!P$6)/1000000),"-")</f>
        <v>14.187805551611071</v>
      </c>
      <c r="H23" s="89">
        <f>IFERROR(IF($B$2="Tonnes",AppAn.Data!Q64,(AppAn.Data!Q64*ozton*AppAn.Data!Q$6)/1000000),"-")</f>
        <v>13.170969087400001</v>
      </c>
      <c r="I23" s="89">
        <f>IFERROR(IF($B$2="Tonnes",AppAn.Data!R64,(AppAn.Data!R64*ozton*AppAn.Data!R$6)/1000000),"-")</f>
        <v>12.559646645435</v>
      </c>
      <c r="J23" s="89">
        <f>IFERROR(IF($B$2="Tonnes",AppAn.Data!S64,(AppAn.Data!S64*ozton*AppAn.Data!S$6)/1000000),"-")</f>
        <v>13.884438660593752</v>
      </c>
      <c r="K23" s="89">
        <f>IFERROR(IF($B$2="Tonnes",AppAn.Data!T64,(AppAn.Data!T64*ozton*AppAn.Data!T$6)/1000000),"-")</f>
        <v>14.046187062499438</v>
      </c>
      <c r="L23" s="89">
        <f>IFERROR(IF($B$2="Tonnes",AppAn.Data!U64,(AppAn.Data!U64*ozton*AppAn.Data!U$6)/1000000),"-")</f>
        <v>13.293400236310671</v>
      </c>
      <c r="M23" s="89">
        <f>IFERROR(IF($B$2="Tonnes",AppAn.Data!V64,(AppAn.Data!V64*ozton*AppAn.Data!V$6)/1000000),"-")</f>
        <v>10.310403723100613</v>
      </c>
      <c r="N23" s="90" t="str">
        <f t="shared" si="0"/>
        <v>▼</v>
      </c>
      <c r="O23" s="91">
        <f t="shared" si="1"/>
        <v>-22.439680293850316</v>
      </c>
      <c r="P23" s="40"/>
      <c r="Q23" s="89">
        <f>IFERROR(IF($B$2="Tonnes",AppQt.Data!M89,(AppQt.Data!M89*ozton*AppQt.Data!M$7)/1000000),"-")</f>
        <v>2.6809957577797863</v>
      </c>
      <c r="R23" s="89">
        <f>IFERROR(IF($B$2="Tonnes",AppQt.Data!N89,(AppQt.Data!N89*ozton*AppQt.Data!N$7)/1000000),"-")</f>
        <v>1.8521394383058787</v>
      </c>
      <c r="S23" s="89">
        <f>IFERROR(IF($B$2="Tonnes",AppQt.Data!O89,(AppQt.Data!O89*ozton*AppQt.Data!O$7)/1000000),"-")</f>
        <v>2.7279318023094934</v>
      </c>
      <c r="T23" s="89">
        <f>IFERROR(IF($B$2="Tonnes",AppQt.Data!P89,(AppQt.Data!P89*ozton*AppQt.Data!P$7)/1000000),"-")</f>
        <v>1.7092973669550449</v>
      </c>
      <c r="U23" s="89">
        <f>IFERROR(IF($B$2="Tonnes",AppQt.Data!Q89,(AppQt.Data!Q89*ozton*AppQt.Data!Q$7)/1000000),"-")</f>
        <v>2.5400164534685028</v>
      </c>
      <c r="V23" s="89">
        <f>IFERROR(IF($B$2="Tonnes",AppQt.Data!R89,(AppQt.Data!R89*ozton*AppQt.Data!R$7)/1000000),"-")</f>
        <v>1.8190139854482272</v>
      </c>
      <c r="W23" s="89">
        <f>IFERROR(IF($B$2="Tonnes",AppQt.Data!S89,(AppQt.Data!S89*ozton*AppQt.Data!S$7)/1000000),"-")</f>
        <v>2.3256039687250798</v>
      </c>
      <c r="X23" s="89">
        <f>IFERROR(IF($B$2="Tonnes",AppQt.Data!T89,(AppQt.Data!T89*ozton*AppQt.Data!T$7)/1000000),"-")</f>
        <v>1.683750225560996</v>
      </c>
      <c r="Y23" s="89">
        <f>IFERROR(IF($B$2="Tonnes",AppQt.Data!U89,(AppQt.Data!U89*ozton*AppQt.Data!U$7)/1000000),"-")</f>
        <v>2.1811180896643108</v>
      </c>
      <c r="Z23" s="89">
        <f>IFERROR(IF($B$2="Tonnes",AppQt.Data!V89,(AppQt.Data!V89*ozton*AppQt.Data!V$7)/1000000),"-")</f>
        <v>1.8042509497985488</v>
      </c>
      <c r="AA23" s="89">
        <f>IFERROR(IF($B$2="Tonnes",AppQt.Data!W89,(AppQt.Data!W89*ozton*AppQt.Data!W$7)/1000000),"-")</f>
        <v>2.0944231731542242</v>
      </c>
      <c r="AB23" s="89">
        <f>IFERROR(IF($B$2="Tonnes",AppQt.Data!X89,(AppQt.Data!X89*ozton*AppQt.Data!X$7)/1000000),"-")</f>
        <v>1.5982853944696842</v>
      </c>
      <c r="AC23" s="89">
        <f>IFERROR(IF($B$2="Tonnes",AppQt.Data!Y89,(AppQt.Data!Y89*ozton*AppQt.Data!Y$7)/1000000),"-")</f>
        <v>4.1273389549999999</v>
      </c>
      <c r="AD23" s="89">
        <f>IFERROR(IF($B$2="Tonnes",AppQt.Data!Z89,(AppQt.Data!Z89*ozton*AppQt.Data!Z$7)/1000000),"-")</f>
        <v>3.4570193854037492</v>
      </c>
      <c r="AE23" s="89">
        <f>IFERROR(IF($B$2="Tonnes",AppQt.Data!AA89,(AppQt.Data!AA89*ozton*AppQt.Data!AA$7)/1000000),"-")</f>
        <v>1.8872656023794563</v>
      </c>
      <c r="AF23" s="89">
        <f>IFERROR(IF($B$2="Tonnes",AppQt.Data!AB89,(AppQt.Data!AB89*ozton*AppQt.Data!AB$7)/1000000),"-")</f>
        <v>2.203289027087747</v>
      </c>
      <c r="AG23" s="89">
        <f>IFERROR(IF($B$2="Tonnes",AppQt.Data!AC89,(AppQt.Data!AC89*ozton*AppQt.Data!AC$7)/1000000),"-")</f>
        <v>4.0420088220000014</v>
      </c>
      <c r="AH23" s="89">
        <f>IFERROR(IF($B$2="Tonnes",AppQt.Data!AD89,(AppQt.Data!AD89*ozton*AppQt.Data!AD$7)/1000000),"-")</f>
        <v>3.6512660233185699</v>
      </c>
      <c r="AI23" s="89">
        <f>IFERROR(IF($B$2="Tonnes",AppQt.Data!AE89,(AppQt.Data!AE89*ozton*AppQt.Data!AE$7)/1000000),"-")</f>
        <v>2.6175634792047533</v>
      </c>
      <c r="AJ23" s="89">
        <f>IFERROR(IF($B$2="Tonnes",AppQt.Data!AF89,(AppQt.Data!AF89*ozton*AppQt.Data!AF$7)/1000000),"-")</f>
        <v>3.8769672270877469</v>
      </c>
      <c r="AK23" s="89">
        <f>IFERROR(IF($B$2="Tonnes",AppQt.Data!AG89,(AppQt.Data!AG89*ozton*AppQt.Data!AG$7)/1000000),"-")</f>
        <v>3.7707070059000003</v>
      </c>
      <c r="AL23" s="89">
        <f>IFERROR(IF($B$2="Tonnes",AppQt.Data!AH89,(AppQt.Data!AH89*ozton*AppQt.Data!AH$7)/1000000),"-")</f>
        <v>3.4160980320000007</v>
      </c>
      <c r="AM23" s="89">
        <f>IFERROR(IF($B$2="Tonnes",AppQt.Data!AI89,(AppQt.Data!AI89*ozton*AppQt.Data!AI$7)/1000000),"-")</f>
        <v>2.3182698770000001</v>
      </c>
      <c r="AN23" s="89">
        <f>IFERROR(IF($B$2="Tonnes",AppQt.Data!AJ89,(AppQt.Data!AJ89*ozton*AppQt.Data!AJ$7)/1000000),"-")</f>
        <v>3.6658941724999998</v>
      </c>
      <c r="AO23" s="89">
        <f>IFERROR(IF($B$2="Tonnes",AppQt.Data!AK89,(AppQt.Data!AK89*ozton*AppQt.Data!AK$7)/1000000),"-")</f>
        <v>3.4322510053099999</v>
      </c>
      <c r="AP23" s="89">
        <f>IFERROR(IF($B$2="Tonnes",AppQt.Data!AL89,(AppQt.Data!AL89*ozton*AppQt.Data!AL$7)/1000000),"-")</f>
        <v>3.3436096768000008</v>
      </c>
      <c r="AQ23" s="89">
        <f>IFERROR(IF($B$2="Tonnes",AppQt.Data!AM89,(AppQt.Data!AM89*ozton*AppQt.Data!AM$7)/1000000),"-")</f>
        <v>2.3492849479500002</v>
      </c>
      <c r="AR23" s="89">
        <f>IFERROR(IF($B$2="Tonnes",AppQt.Data!AN89,(AppQt.Data!AN89*ozton*AppQt.Data!AN$7)/1000000),"-")</f>
        <v>3.434501015375</v>
      </c>
      <c r="AS23" s="89">
        <f>IFERROR(IF($B$2="Tonnes",AppQt.Data!AO89,(AppQt.Data!AO89*ozton*AppQt.Data!AO$7)/1000000),"-")</f>
        <v>3.9320804855450002</v>
      </c>
      <c r="AT23" s="89">
        <f>IFERROR(IF($B$2="Tonnes",AppQt.Data!AP89,(AppQt.Data!AP89*ozton*AppQt.Data!AP$7)/1000000),"-")</f>
        <v>3.7244476897600003</v>
      </c>
      <c r="AU23" s="89">
        <f>IFERROR(IF($B$2="Tonnes",AppQt.Data!AQ89,(AppQt.Data!AQ89*ozton*AppQt.Data!AQ$7)/1000000),"-")</f>
        <v>2.4444258050575001</v>
      </c>
      <c r="AV23" s="89">
        <f>IFERROR(IF($B$2="Tonnes",AppQt.Data!AR89,(AppQt.Data!AR89*ozton*AppQt.Data!AR$7)/1000000),"-")</f>
        <v>3.7834846802312496</v>
      </c>
      <c r="AW23" s="89">
        <f>IFERROR(IF($B$2="Tonnes",AppQt.Data!AS89,(AppQt.Data!AS89*ozton*AppQt.Data!AS$7)/1000000),"-")</f>
        <v>3.6007793769904999</v>
      </c>
      <c r="AX23" s="89">
        <f>IFERROR(IF($B$2="Tonnes",AppQt.Data!AT89,(AppQt.Data!AT89*ozton*AppQt.Data!AT$7)/1000000),"-")</f>
        <v>4.127944066136001</v>
      </c>
      <c r="AY23" s="89">
        <f>IFERROR(IF($B$2="Tonnes",AppQt.Data!AU89,(AppQt.Data!AU89*ozton*AppQt.Data!AU$7)/1000000),"-")</f>
        <v>2.6473562698601247</v>
      </c>
      <c r="AZ23" s="89">
        <f>IFERROR(IF($B$2="Tonnes",AppQt.Data!AV89,(AppQt.Data!AV89*ozton*AppQt.Data!AV$7)/1000000),"-")</f>
        <v>3.6701073495128123</v>
      </c>
      <c r="BA23" s="89">
        <f>IFERROR(IF($B$2="Tonnes",AppQt.Data!AW89,(AppQt.Data!AW89*ozton*AppQt.Data!AW$7)/1000000),"-")</f>
        <v>3.7913584541820753</v>
      </c>
      <c r="BB23" s="89">
        <f>IFERROR(IF($B$2="Tonnes",AppQt.Data!AX89,(AppQt.Data!AX89*ozton*AppQt.Data!AX$7)/1000000),"-")</f>
        <v>3.8051496595224004</v>
      </c>
      <c r="BC23" s="89">
        <f>IFERROR(IF($B$2="Tonnes",AppQt.Data!AY89,(AppQt.Data!AY89*ozton*AppQt.Data!AY$7)/1000000),"-")</f>
        <v>2.2717318597263056</v>
      </c>
      <c r="BD23" s="89">
        <f>IFERROR(IF($B$2="Tonnes",AppQt.Data!AZ89,(AppQt.Data!AZ89*ozton*AppQt.Data!AZ$7)/1000000),"-")</f>
        <v>3.4251602628798912</v>
      </c>
      <c r="BE23" s="89">
        <f>IFERROR(IF($B$2="Tonnes",AppQt.Data!BA89,(AppQt.Data!BA89*ozton*AppQt.Data!BA$7)/1000000),"-")</f>
        <v>3.3330696583065231</v>
      </c>
      <c r="BF23" s="89">
        <f>IFERROR(IF($B$2="Tonnes",AppQt.Data!BB89,(AppQt.Data!BB89*ozton*AppQt.Data!BB$7)/1000000),"-")</f>
        <v>2.456752731946481</v>
      </c>
      <c r="BG23" s="89">
        <f>IFERROR(IF($B$2="Tonnes",AppQt.Data!BC89,(AppQt.Data!BC89*ozton*AppQt.Data!BC$7)/1000000),"-")</f>
        <v>1.8128023180974098</v>
      </c>
      <c r="BH23" s="89">
        <f>IFERROR(IF($B$2="Tonnes",AppQt.Data!BD89,(AppQt.Data!BD89*ozton*AppQt.Data!BD$7)/1000000),"-")</f>
        <v>2.7077790147502001</v>
      </c>
      <c r="BI23" s="89">
        <f>IFERROR(IF($B$2="Tonnes",AppQt.Data!BE89,(AppQt.Data!BE89*ozton*AppQt.Data!BE$7)/1000000),"-")</f>
        <v>3.4472231412218508</v>
      </c>
      <c r="BJ23" s="89">
        <f>IFERROR(IF($B$2="Tonnes",AppQt.Data!BF89,(AppQt.Data!BF89*ozton*AppQt.Data!BF$7)/1000000),"-")</f>
        <v>2.4745903685438044</v>
      </c>
      <c r="BK23" s="89">
        <f>IFERROR(IF($B$2="Tonnes",AppQt.Data!BG89,(AppQt.Data!BG89*ozton*AppQt.Data!BG$7)/1000000),"-")</f>
        <v>2.5154444876979269</v>
      </c>
      <c r="BL23" s="90" t="str">
        <f t="shared" si="2"/>
        <v>▲</v>
      </c>
      <c r="BM23" s="91">
        <f t="shared" si="3"/>
        <v>38.75999950937625</v>
      </c>
    </row>
    <row r="24" spans="1:65" ht="12.75" customHeight="1" x14ac:dyDescent="0.2">
      <c r="A24" s="40"/>
      <c r="B24" s="31" t="s">
        <v>143</v>
      </c>
      <c r="C24" s="89">
        <f>IFERROR(IF($B$2="Tonnes",AppAn.Data!L65,(AppAn.Data!L65*ozton*AppAn.Data!L$6)/1000000),"-")</f>
        <v>52.99244765373659</v>
      </c>
      <c r="D24" s="89">
        <f>IFERROR(IF($B$2="Tonnes",AppAn.Data!M65,(AppAn.Data!M65*ozton*AppAn.Data!M$6)/1000000),"-")</f>
        <v>34.062988063851321</v>
      </c>
      <c r="E24" s="89">
        <f>IFERROR(IF($B$2="Tonnes",AppAn.Data!N65,(AppAn.Data!N65*ozton*AppAn.Data!N$6)/1000000),"-")</f>
        <v>42.080194726112794</v>
      </c>
      <c r="F24" s="89">
        <f>IFERROR(IF($B$2="Tonnes",AppAn.Data!O65,(AppAn.Data!O65*ozton*AppAn.Data!O$6)/1000000),"-")</f>
        <v>45.646590261739433</v>
      </c>
      <c r="G24" s="89">
        <f>IFERROR(IF($B$2="Tonnes",AppAn.Data!P65,(AppAn.Data!P65*ozton*AppAn.Data!P$6)/1000000),"-")</f>
        <v>45.115205849040805</v>
      </c>
      <c r="H24" s="89">
        <f>IFERROR(IF($B$2="Tonnes",AppAn.Data!Q65,(AppAn.Data!Q65*ozton*AppAn.Data!Q$6)/1000000),"-")</f>
        <v>38.258207129808774</v>
      </c>
      <c r="I24" s="89">
        <f>IFERROR(IF($B$2="Tonnes",AppAn.Data!R65,(AppAn.Data!R65*ozton*AppAn.Data!R$6)/1000000),"-")</f>
        <v>25.509309803898759</v>
      </c>
      <c r="J24" s="89">
        <f>IFERROR(IF($B$2="Tonnes",AppAn.Data!S65,(AppAn.Data!S65*ozton*AppAn.Data!S$6)/1000000),"-")</f>
        <v>21.982294717224498</v>
      </c>
      <c r="K24" s="89">
        <f>IFERROR(IF($B$2="Tonnes",AppAn.Data!T65,(AppAn.Data!T65*ozton*AppAn.Data!T$6)/1000000),"-")</f>
        <v>24.614443315191437</v>
      </c>
      <c r="L24" s="89">
        <f>IFERROR(IF($B$2="Tonnes",AppAn.Data!U65,(AppAn.Data!U65*ozton*AppAn.Data!U$6)/1000000),"-")</f>
        <v>26.512418143511727</v>
      </c>
      <c r="M24" s="89">
        <f>IFERROR(IF($B$2="Tonnes",AppAn.Data!V65,(AppAn.Data!V65*ozton*AppAn.Data!V$6)/1000000),"-")</f>
        <v>19.712682011307596</v>
      </c>
      <c r="N24" s="90" t="str">
        <f t="shared" si="0"/>
        <v>▼</v>
      </c>
      <c r="O24" s="91">
        <f t="shared" si="1"/>
        <v>-25.647363040961245</v>
      </c>
      <c r="P24" s="40"/>
      <c r="Q24" s="89">
        <f>IFERROR(IF($B$2="Tonnes",AppQt.Data!M90,(AppQt.Data!M90*ozton*AppQt.Data!M$7)/1000000),"-")</f>
        <v>17.738572192101202</v>
      </c>
      <c r="R24" s="89">
        <f>IFERROR(IF($B$2="Tonnes",AppQt.Data!N90,(AppQt.Data!N90*ozton*AppQt.Data!N$7)/1000000),"-")</f>
        <v>8.9378819920124517</v>
      </c>
      <c r="S24" s="89">
        <f>IFERROR(IF($B$2="Tonnes",AppQt.Data!O90,(AppQt.Data!O90*ozton*AppQt.Data!O$7)/1000000),"-")</f>
        <v>15.369217889325563</v>
      </c>
      <c r="T24" s="89">
        <f>IFERROR(IF($B$2="Tonnes",AppQt.Data!P90,(AppQt.Data!P90*ozton*AppQt.Data!P$7)/1000000),"-")</f>
        <v>10.946775580297381</v>
      </c>
      <c r="U24" s="89">
        <f>IFERROR(IF($B$2="Tonnes",AppQt.Data!Q90,(AppQt.Data!Q90*ozton*AppQt.Data!Q$7)/1000000),"-")</f>
        <v>8.5669233523121786</v>
      </c>
      <c r="V24" s="89">
        <f>IFERROR(IF($B$2="Tonnes",AppQt.Data!R90,(AppQt.Data!R90*ozton*AppQt.Data!R$7)/1000000),"-")</f>
        <v>7.8515495983147865</v>
      </c>
      <c r="W24" s="89">
        <f>IFERROR(IF($B$2="Tonnes",AppQt.Data!S90,(AppQt.Data!S90*ozton*AppQt.Data!S$7)/1000000),"-")</f>
        <v>8.8678516080382668</v>
      </c>
      <c r="X24" s="89">
        <f>IFERROR(IF($B$2="Tonnes",AppQt.Data!T90,(AppQt.Data!T90*ozton*AppQt.Data!T$7)/1000000),"-")</f>
        <v>8.7766635051860931</v>
      </c>
      <c r="Y24" s="89">
        <f>IFERROR(IF($B$2="Tonnes",AppQt.Data!U90,(AppQt.Data!U90*ozton*AppQt.Data!U$7)/1000000),"-")</f>
        <v>9.8362122829348362</v>
      </c>
      <c r="Z24" s="89">
        <f>IFERROR(IF($B$2="Tonnes",AppQt.Data!V90,(AppQt.Data!V90*ozton*AppQt.Data!V$7)/1000000),"-")</f>
        <v>8.8324566325021827</v>
      </c>
      <c r="AA24" s="89">
        <f>IFERROR(IF($B$2="Tonnes",AppQt.Data!W90,(AppQt.Data!W90*ozton*AppQt.Data!W$7)/1000000),"-")</f>
        <v>11.114172334205103</v>
      </c>
      <c r="AB24" s="89">
        <f>IFERROR(IF($B$2="Tonnes",AppQt.Data!X90,(AppQt.Data!X90*ozton*AppQt.Data!X$7)/1000000),"-")</f>
        <v>12.297353476470672</v>
      </c>
      <c r="AC24" s="89">
        <f>IFERROR(IF($B$2="Tonnes",AppQt.Data!Y90,(AppQt.Data!Y90*ozton*AppQt.Data!Y$7)/1000000),"-")</f>
        <v>11.881872706473086</v>
      </c>
      <c r="AD24" s="89">
        <f>IFERROR(IF($B$2="Tonnes",AppQt.Data!Z90,(AppQt.Data!Z90*ozton*AppQt.Data!Z$7)/1000000),"-")</f>
        <v>13.299540743121984</v>
      </c>
      <c r="AE24" s="89">
        <f>IFERROR(IF($B$2="Tonnes",AppQt.Data!AA90,(AppQt.Data!AA90*ozton*AppQt.Data!AA$7)/1000000),"-")</f>
        <v>10.584661934462122</v>
      </c>
      <c r="AF24" s="89">
        <f>IFERROR(IF($B$2="Tonnes",AppQt.Data!AB90,(AppQt.Data!AB90*ozton*AppQt.Data!AB$7)/1000000),"-")</f>
        <v>9.8805148776822485</v>
      </c>
      <c r="AG24" s="89">
        <f>IFERROR(IF($B$2="Tonnes",AppQt.Data!AC90,(AppQt.Data!AC90*ozton*AppQt.Data!AC$7)/1000000),"-")</f>
        <v>13.039212568564997</v>
      </c>
      <c r="AH24" s="89">
        <f>IFERROR(IF($B$2="Tonnes",AppQt.Data!AD90,(AppQt.Data!AD90*ozton*AppQt.Data!AD$7)/1000000),"-")</f>
        <v>11.423647975965732</v>
      </c>
      <c r="AI24" s="89">
        <f>IFERROR(IF($B$2="Tonnes",AppQt.Data!AE90,(AppQt.Data!AE90*ozton*AppQt.Data!AE$7)/1000000),"-")</f>
        <v>11.109380087272498</v>
      </c>
      <c r="AJ24" s="89">
        <f>IFERROR(IF($B$2="Tonnes",AppQt.Data!AF90,(AppQt.Data!AF90*ozton*AppQt.Data!AF$7)/1000000),"-")</f>
        <v>9.5429652172375832</v>
      </c>
      <c r="AK24" s="89">
        <f>IFERROR(IF($B$2="Tonnes",AppQt.Data!AG90,(AppQt.Data!AG90*ozton*AppQt.Data!AG$7)/1000000),"-")</f>
        <v>9.2975493787365497</v>
      </c>
      <c r="AL24" s="89">
        <f>IFERROR(IF($B$2="Tonnes",AppQt.Data!AH90,(AppQt.Data!AH90*ozton*AppQt.Data!AH$7)/1000000),"-")</f>
        <v>8.9254298099909963</v>
      </c>
      <c r="AM24" s="89">
        <f>IFERROR(IF($B$2="Tonnes",AppQt.Data!AI90,(AppQt.Data!AI90*ozton*AppQt.Data!AI$7)/1000000),"-")</f>
        <v>11.848455216037745</v>
      </c>
      <c r="AN24" s="89">
        <f>IFERROR(IF($B$2="Tonnes",AppQt.Data!AJ90,(AppQt.Data!AJ90*ozton*AppQt.Data!AJ$7)/1000000),"-")</f>
        <v>8.1867727250434807</v>
      </c>
      <c r="AO24" s="89">
        <f>IFERROR(IF($B$2="Tonnes",AppQt.Data!AK90,(AppQt.Data!AK90*ozton*AppQt.Data!AK$7)/1000000),"-")</f>
        <v>6.6208873168757369</v>
      </c>
      <c r="AP24" s="89">
        <f>IFERROR(IF($B$2="Tonnes",AppQt.Data!AL90,(AppQt.Data!AL90*ozton*AppQt.Data!AL$7)/1000000),"-")</f>
        <v>5.841888180529252</v>
      </c>
      <c r="AQ24" s="89">
        <f>IFERROR(IF($B$2="Tonnes",AppQt.Data!AM90,(AppQt.Data!AM90*ozton*AppQt.Data!AM$7)/1000000),"-")</f>
        <v>7.0542706714676822</v>
      </c>
      <c r="AR24" s="89">
        <f>IFERROR(IF($B$2="Tonnes",AppQt.Data!AN90,(AppQt.Data!AN90*ozton*AppQt.Data!AN$7)/1000000),"-")</f>
        <v>5.9922636350260872</v>
      </c>
      <c r="AS24" s="89">
        <f>IFERROR(IF($B$2="Tonnes",AppQt.Data!AO90,(AppQt.Data!AO90*ozton*AppQt.Data!AO$7)/1000000),"-")</f>
        <v>5.6821961086040256</v>
      </c>
      <c r="AT24" s="89">
        <f>IFERROR(IF($B$2="Tonnes",AppQt.Data!AP90,(AppQt.Data!AP90*ozton*AppQt.Data!AP$7)/1000000),"-")</f>
        <v>4.6647076883686758</v>
      </c>
      <c r="AU24" s="89">
        <f>IFERROR(IF($B$2="Tonnes",AppQt.Data!AQ90,(AppQt.Data!AQ90*ozton*AppQt.Data!AQ$7)/1000000),"-")</f>
        <v>6.3428235766837355</v>
      </c>
      <c r="AV24" s="89">
        <f>IFERROR(IF($B$2="Tonnes",AppQt.Data!AR90,(AppQt.Data!AR90*ozton*AppQt.Data!AR$7)/1000000),"-")</f>
        <v>5.2925673435680611</v>
      </c>
      <c r="AW24" s="89">
        <f>IFERROR(IF($B$2="Tonnes",AppQt.Data!AS90,(AppQt.Data!AS90*ozton*AppQt.Data!AS$7)/1000000),"-")</f>
        <v>6.0234043675986708</v>
      </c>
      <c r="AX24" s="89">
        <f>IFERROR(IF($B$2="Tonnes",AppQt.Data!AT90,(AppQt.Data!AT90*ozton*AppQt.Data!AT$7)/1000000),"-")</f>
        <v>5.1417546346880272</v>
      </c>
      <c r="AY24" s="89">
        <f>IFERROR(IF($B$2="Tonnes",AppQt.Data!AU90,(AppQt.Data!AU90*ozton*AppQt.Data!AU$7)/1000000),"-")</f>
        <v>7.4138564605783328</v>
      </c>
      <c r="AZ24" s="89">
        <f>IFERROR(IF($B$2="Tonnes",AppQt.Data!AV90,(AppQt.Data!AV90*ozton*AppQt.Data!AV$7)/1000000),"-")</f>
        <v>6.0354278523264089</v>
      </c>
      <c r="BA24" s="89">
        <f>IFERROR(IF($B$2="Tonnes",AppQt.Data!AW90,(AppQt.Data!AW90*ozton*AppQt.Data!AW$7)/1000000),"-")</f>
        <v>6.9326278238797734</v>
      </c>
      <c r="BB24" s="89">
        <f>IFERROR(IF($B$2="Tonnes",AppQt.Data!AX90,(AppQt.Data!AX90*ozton*AppQt.Data!AX$7)/1000000),"-")</f>
        <v>5.5474463546896837</v>
      </c>
      <c r="BC24" s="89">
        <f>IFERROR(IF($B$2="Tonnes",AppQt.Data!AY90,(AppQt.Data!AY90*ozton*AppQt.Data!AY$7)/1000000),"-")</f>
        <v>7.0490598139988965</v>
      </c>
      <c r="BD24" s="89">
        <f>IFERROR(IF($B$2="Tonnes",AppQt.Data!AZ90,(AppQt.Data!AZ90*ozton*AppQt.Data!AZ$7)/1000000),"-")</f>
        <v>6.9832841509433727</v>
      </c>
      <c r="BE24" s="89">
        <f>IFERROR(IF($B$2="Tonnes",AppQt.Data!BA90,(AppQt.Data!BA90*ozton*AppQt.Data!BA$7)/1000000),"-")</f>
        <v>6.8684885352795444</v>
      </c>
      <c r="BF24" s="89">
        <f>IFERROR(IF($B$2="Tonnes",AppQt.Data!BB90,(AppQt.Data!BB90*ozton*AppQt.Data!BB$7)/1000000),"-")</f>
        <v>1.6510585485103546</v>
      </c>
      <c r="BG24" s="89">
        <f>IFERROR(IF($B$2="Tonnes",AppQt.Data!BC90,(AppQt.Data!BC90*ozton*AppQt.Data!BC$7)/1000000),"-")</f>
        <v>5.2593418697992282</v>
      </c>
      <c r="BH24" s="89">
        <f>IFERROR(IF($B$2="Tonnes",AppQt.Data!BD90,(AppQt.Data!BD90*ozton*AppQt.Data!BD$7)/1000000),"-")</f>
        <v>5.933793057718467</v>
      </c>
      <c r="BI24" s="89">
        <f>IFERROR(IF($B$2="Tonnes",AppQt.Data!BE90,(AppQt.Data!BE90*ozton*AppQt.Data!BE$7)/1000000),"-")</f>
        <v>7.1488619468253329</v>
      </c>
      <c r="BJ24" s="89">
        <f>IFERROR(IF($B$2="Tonnes",AppQt.Data!BF90,(AppQt.Data!BF90*ozton*AppQt.Data!BF$7)/1000000),"-")</f>
        <v>6.5089757521427991</v>
      </c>
      <c r="BK24" s="89">
        <f>IFERROR(IF($B$2="Tonnes",AppQt.Data!BG90,(AppQt.Data!BG90*ozton*AppQt.Data!BG$7)/1000000),"-")</f>
        <v>7.4436462193983512</v>
      </c>
      <c r="BL24" s="90" t="str">
        <f t="shared" si="2"/>
        <v>▲</v>
      </c>
      <c r="BM24" s="91">
        <f t="shared" si="3"/>
        <v>41.531895124408557</v>
      </c>
    </row>
    <row r="25" spans="1:65" ht="12.75" customHeight="1" x14ac:dyDescent="0.2">
      <c r="A25" s="40"/>
      <c r="B25" s="31" t="s">
        <v>266</v>
      </c>
      <c r="C25" s="89">
        <f>IFERROR(IF($B$2="Tonnes",AppAn.Data!L66,(AppAn.Data!L66*ozton*AppAn.Data!L$6)/1000000),"-")</f>
        <v>41.528146044895784</v>
      </c>
      <c r="D25" s="89">
        <f>IFERROR(IF($B$2="Tonnes",AppAn.Data!M66,(AppAn.Data!M66*ozton*AppAn.Data!M$6)/1000000),"-")</f>
        <v>44.964425436730849</v>
      </c>
      <c r="E25" s="89">
        <f>IFERROR(IF($B$2="Tonnes",AppAn.Data!N66,(AppAn.Data!N66*ozton*AppAn.Data!N$6)/1000000),"-")</f>
        <v>45.16010436276671</v>
      </c>
      <c r="F25" s="89">
        <f>IFERROR(IF($B$2="Tonnes",AppAn.Data!O66,(AppAn.Data!O66*ozton*AppAn.Data!O$6)/1000000),"-")</f>
        <v>63.659739823747287</v>
      </c>
      <c r="G25" s="89">
        <f>IFERROR(IF($B$2="Tonnes",AppAn.Data!P66,(AppAn.Data!P66*ozton*AppAn.Data!P$6)/1000000),"-")</f>
        <v>39.298197304151742</v>
      </c>
      <c r="H25" s="89">
        <f>IFERROR(IF($B$2="Tonnes",AppAn.Data!Q66,(AppAn.Data!Q66*ozton*AppAn.Data!Q$6)/1000000),"-")</f>
        <v>37.217273141418616</v>
      </c>
      <c r="I25" s="89">
        <f>IFERROR(IF($B$2="Tonnes",AppAn.Data!R66,(AppAn.Data!R66*ozton*AppAn.Data!R$6)/1000000),"-")</f>
        <v>40.511752994773829</v>
      </c>
      <c r="J25" s="89">
        <f>IFERROR(IF($B$2="Tonnes",AppAn.Data!S66,(AppAn.Data!S66*ozton*AppAn.Data!S$6)/1000000),"-")</f>
        <v>45.375292838509765</v>
      </c>
      <c r="K25" s="89">
        <f>IFERROR(IF($B$2="Tonnes",AppAn.Data!T66,(AppAn.Data!T66*ozton*AppAn.Data!T$6)/1000000),"-")</f>
        <v>29.373255222543516</v>
      </c>
      <c r="L25" s="89">
        <f>IFERROR(IF($B$2="Tonnes",AppAn.Data!U66,(AppAn.Data!U66*ozton*AppAn.Data!U$6)/1000000),"-")</f>
        <v>30.541891411403537</v>
      </c>
      <c r="M25" s="89">
        <f>IFERROR(IF($B$2="Tonnes",AppAn.Data!V66,(AppAn.Data!V66*ozton*AppAn.Data!V$6)/1000000),"-")</f>
        <v>20.009731451529138</v>
      </c>
      <c r="N25" s="90" t="str">
        <f t="shared" si="0"/>
        <v>▼</v>
      </c>
      <c r="O25" s="91">
        <f t="shared" si="1"/>
        <v>-34.484308185124277</v>
      </c>
      <c r="P25" s="40"/>
      <c r="Q25" s="89">
        <f>IFERROR(IF($B$2="Tonnes",AppQt.Data!M91,(AppQt.Data!M91*ozton*AppQt.Data!M$7)/1000000),"-")</f>
        <v>10.022340994120791</v>
      </c>
      <c r="R25" s="89">
        <f>IFERROR(IF($B$2="Tonnes",AppQt.Data!N91,(AppQt.Data!N91*ozton*AppQt.Data!N$7)/1000000),"-")</f>
        <v>8.3231059593800119</v>
      </c>
      <c r="S25" s="89">
        <f>IFERROR(IF($B$2="Tonnes",AppQt.Data!O91,(AppQt.Data!O91*ozton*AppQt.Data!O$7)/1000000),"-")</f>
        <v>13.810175040085515</v>
      </c>
      <c r="T25" s="89">
        <f>IFERROR(IF($B$2="Tonnes",AppQt.Data!P91,(AppQt.Data!P91*ozton*AppQt.Data!P$7)/1000000),"-")</f>
        <v>9.3725240513094619</v>
      </c>
      <c r="U25" s="89">
        <f>IFERROR(IF($B$2="Tonnes",AppQt.Data!Q91,(AppQt.Data!Q91*ozton*AppQt.Data!Q$7)/1000000),"-")</f>
        <v>11.083161466492871</v>
      </c>
      <c r="V25" s="89">
        <f>IFERROR(IF($B$2="Tonnes",AppQt.Data!R91,(AppQt.Data!R91*ozton*AppQt.Data!R$7)/1000000),"-")</f>
        <v>10.256123435945547</v>
      </c>
      <c r="W25" s="89">
        <f>IFERROR(IF($B$2="Tonnes",AppQt.Data!S91,(AppQt.Data!S91*ozton*AppQt.Data!S$7)/1000000),"-")</f>
        <v>13.442548169981013</v>
      </c>
      <c r="X25" s="89">
        <f>IFERROR(IF($B$2="Tonnes",AppQt.Data!T91,(AppQt.Data!T91*ozton*AppQt.Data!T$7)/1000000),"-")</f>
        <v>10.182592364311418</v>
      </c>
      <c r="Y25" s="89">
        <f>IFERROR(IF($B$2="Tonnes",AppQt.Data!U91,(AppQt.Data!U91*ozton*AppQt.Data!U$7)/1000000),"-")</f>
        <v>10.882436060159277</v>
      </c>
      <c r="Z25" s="89">
        <f>IFERROR(IF($B$2="Tonnes",AppQt.Data!V91,(AppQt.Data!V91*ozton*AppQt.Data!V$7)/1000000),"-")</f>
        <v>10.987524460023447</v>
      </c>
      <c r="AA25" s="89">
        <f>IFERROR(IF($B$2="Tonnes",AppQt.Data!W91,(AppQt.Data!W91*ozton*AppQt.Data!W$7)/1000000),"-")</f>
        <v>12.634426859661239</v>
      </c>
      <c r="AB25" s="89">
        <f>IFERROR(IF($B$2="Tonnes",AppQt.Data!X91,(AppQt.Data!X91*ozton*AppQt.Data!X$7)/1000000),"-")</f>
        <v>10.655716982922749</v>
      </c>
      <c r="AC25" s="89">
        <f>IFERROR(IF($B$2="Tonnes",AppQt.Data!Y91,(AppQt.Data!Y91*ozton*AppQt.Data!Y$7)/1000000),"-")</f>
        <v>12.705014587490414</v>
      </c>
      <c r="AD25" s="89">
        <f>IFERROR(IF($B$2="Tonnes",AppQt.Data!Z91,(AppQt.Data!Z91*ozton*AppQt.Data!Z$7)/1000000),"-")</f>
        <v>20.650001784929444</v>
      </c>
      <c r="AE25" s="89">
        <f>IFERROR(IF($B$2="Tonnes",AppQt.Data!AA91,(AppQt.Data!AA91*ozton*AppQt.Data!AA$7)/1000000),"-")</f>
        <v>16.876935840707965</v>
      </c>
      <c r="AF25" s="89">
        <f>IFERROR(IF($B$2="Tonnes",AppQt.Data!AB91,(AppQt.Data!AB91*ozton*AppQt.Data!AB$7)/1000000),"-")</f>
        <v>13.42778761061947</v>
      </c>
      <c r="AG25" s="89">
        <f>IFERROR(IF($B$2="Tonnes",AppQt.Data!AC91,(AppQt.Data!AC91*ozton*AppQt.Data!AC$7)/1000000),"-")</f>
        <v>11.285926233392738</v>
      </c>
      <c r="AH25" s="89">
        <f>IFERROR(IF($B$2="Tonnes",AppQt.Data!AD91,(AppQt.Data!AD91*ozton*AppQt.Data!AD$7)/1000000),"-")</f>
        <v>10.36440563886762</v>
      </c>
      <c r="AI25" s="89">
        <f>IFERROR(IF($B$2="Tonnes",AppQt.Data!AE91,(AppQt.Data!AE91*ozton*AppQt.Data!AE$7)/1000000),"-")</f>
        <v>9.1134219003234094</v>
      </c>
      <c r="AJ25" s="89">
        <f>IFERROR(IF($B$2="Tonnes",AppQt.Data!AF91,(AppQt.Data!AF91*ozton*AppQt.Data!AF$7)/1000000),"-")</f>
        <v>8.5344435315679696</v>
      </c>
      <c r="AK25" s="89">
        <f>IFERROR(IF($B$2="Tonnes",AppQt.Data!AG91,(AppQt.Data!AG91*ozton*AppQt.Data!AG$7)/1000000),"-")</f>
        <v>9.3158429712022599</v>
      </c>
      <c r="AL25" s="89">
        <f>IFERROR(IF($B$2="Tonnes",AppQt.Data!AH91,(AppQt.Data!AH91*ozton*AppQt.Data!AH$7)/1000000),"-")</f>
        <v>7.9394540384250769</v>
      </c>
      <c r="AM25" s="89">
        <f>IFERROR(IF($B$2="Tonnes",AppQt.Data!AI91,(AppQt.Data!AI91*ozton*AppQt.Data!AI$7)/1000000),"-")</f>
        <v>10.446131949272157</v>
      </c>
      <c r="AN25" s="89">
        <f>IFERROR(IF($B$2="Tonnes",AppQt.Data!AJ91,(AppQt.Data!AJ91*ozton*AppQt.Data!AJ$7)/1000000),"-")</f>
        <v>9.5158441825191176</v>
      </c>
      <c r="AO25" s="89">
        <f>IFERROR(IF($B$2="Tonnes",AppQt.Data!AK91,(AppQt.Data!AK91*ozton*AppQt.Data!AK$7)/1000000),"-")</f>
        <v>10.198449309239818</v>
      </c>
      <c r="AP25" s="89">
        <f>IFERROR(IF($B$2="Tonnes",AppQt.Data!AL91,(AppQt.Data!AL91*ozton*AppQt.Data!AL$7)/1000000),"-")</f>
        <v>8.8431078595473647</v>
      </c>
      <c r="AQ25" s="89">
        <f>IFERROR(IF($B$2="Tonnes",AppQt.Data!AM91,(AppQt.Data!AM91*ozton*AppQt.Data!AM$7)/1000000),"-")</f>
        <v>10.526449714390317</v>
      </c>
      <c r="AR25" s="89">
        <f>IFERROR(IF($B$2="Tonnes",AppQt.Data!AN91,(AppQt.Data!AN91*ozton*AppQt.Data!AN$7)/1000000),"-")</f>
        <v>10.943746111596328</v>
      </c>
      <c r="AS25" s="89">
        <f>IFERROR(IF($B$2="Tonnes",AppQt.Data!AO91,(AppQt.Data!AO91*ozton*AppQt.Data!AO$7)/1000000),"-")</f>
        <v>12.701621113299463</v>
      </c>
      <c r="AT25" s="89">
        <f>IFERROR(IF($B$2="Tonnes",AppQt.Data!AP91,(AppQt.Data!AP91*ozton*AppQt.Data!AP$7)/1000000),"-")</f>
        <v>10.160770927306816</v>
      </c>
      <c r="AU25" s="89">
        <f>IFERROR(IF($B$2="Tonnes",AppQt.Data!AQ91,(AppQt.Data!AQ91*ozton*AppQt.Data!AQ$7)/1000000),"-")</f>
        <v>11.370880734073038</v>
      </c>
      <c r="AV25" s="89">
        <f>IFERROR(IF($B$2="Tonnes",AppQt.Data!AR91,(AppQt.Data!AR91*ozton*AppQt.Data!AR$7)/1000000),"-")</f>
        <v>11.142020063830444</v>
      </c>
      <c r="AW25" s="89">
        <f>IFERROR(IF($B$2="Tonnes",AppQt.Data!AS91,(AppQt.Data!AS91*ozton*AppQt.Data!AS$7)/1000000),"-")</f>
        <v>10.664939215141207</v>
      </c>
      <c r="AX25" s="89">
        <f>IFERROR(IF($B$2="Tonnes",AppQt.Data!AT91,(AppQt.Data!AT91*ozton*AppQt.Data!AT$7)/1000000),"-")</f>
        <v>6.5579097559670023</v>
      </c>
      <c r="AY25" s="89">
        <f>IFERROR(IF($B$2="Tonnes",AppQt.Data!AU91,(AppQt.Data!AU91*ozton*AppQt.Data!AU$7)/1000000),"-")</f>
        <v>4.6133086336779074</v>
      </c>
      <c r="AZ25" s="89">
        <f>IFERROR(IF($B$2="Tonnes",AppQt.Data!AV91,(AppQt.Data!AV91*ozton*AppQt.Data!AV$7)/1000000),"-")</f>
        <v>7.5370976177574009</v>
      </c>
      <c r="BA25" s="89">
        <f>IFERROR(IF($B$2="Tonnes",AppQt.Data!AW91,(AppQt.Data!AW91*ozton*AppQt.Data!AW$7)/1000000),"-")</f>
        <v>9.6782793285783288</v>
      </c>
      <c r="BB25" s="89">
        <f>IFERROR(IF($B$2="Tonnes",AppQt.Data!AX91,(AppQt.Data!AX91*ozton*AppQt.Data!AX$7)/1000000),"-")</f>
        <v>7.3833371248323383</v>
      </c>
      <c r="BC25" s="89">
        <f>IFERROR(IF($B$2="Tonnes",AppQt.Data!AY91,(AppQt.Data!AY91*ozton*AppQt.Data!AY$7)/1000000),"-")</f>
        <v>6.6623694044275679</v>
      </c>
      <c r="BD25" s="89">
        <f>IFERROR(IF($B$2="Tonnes",AppQt.Data!AZ91,(AppQt.Data!AZ91*ozton*AppQt.Data!AZ$7)/1000000),"-")</f>
        <v>6.8179055535653008</v>
      </c>
      <c r="BE25" s="89">
        <f>IFERROR(IF($B$2="Tonnes",AppQt.Data!BA91,(AppQt.Data!BA91*ozton*AppQt.Data!BA$7)/1000000),"-")</f>
        <v>7.7136649635704941</v>
      </c>
      <c r="BF25" s="89">
        <f>IFERROR(IF($B$2="Tonnes",AppQt.Data!BB91,(AppQt.Data!BB91*ozton*AppQt.Data!BB$7)/1000000),"-")</f>
        <v>2.4775953759732707</v>
      </c>
      <c r="BG25" s="89">
        <f>IFERROR(IF($B$2="Tonnes",AppQt.Data!BC91,(AppQt.Data!BC91*ozton*AppQt.Data!BC$7)/1000000),"-")</f>
        <v>4.4053708165272694</v>
      </c>
      <c r="BH25" s="89">
        <f>IFERROR(IF($B$2="Tonnes",AppQt.Data!BD91,(AppQt.Data!BD91*ozton*AppQt.Data!BD$7)/1000000),"-")</f>
        <v>5.4131002954581042</v>
      </c>
      <c r="BI25" s="89">
        <f>IFERROR(IF($B$2="Tonnes",AppQt.Data!BE91,(AppQt.Data!BE91*ozton*AppQt.Data!BE$7)/1000000),"-")</f>
        <v>5.9437422932930666</v>
      </c>
      <c r="BJ25" s="89">
        <f>IFERROR(IF($B$2="Tonnes",AppQt.Data!BF91,(AppQt.Data!BF91*ozton*AppQt.Data!BF$7)/1000000),"-")</f>
        <v>6.2596214743063401</v>
      </c>
      <c r="BK25" s="89">
        <f>IFERROR(IF($B$2="Tonnes",AppQt.Data!BG91,(AppQt.Data!BG91*ozton*AppQt.Data!BG$7)/1000000),"-")</f>
        <v>7.0655188999216181</v>
      </c>
      <c r="BL25" s="90" t="str">
        <f t="shared" si="2"/>
        <v>▲</v>
      </c>
      <c r="BM25" s="91">
        <f t="shared" si="3"/>
        <v>60.384203604711061</v>
      </c>
    </row>
    <row r="26" spans="1:65" ht="12.75" customHeight="1" x14ac:dyDescent="0.2">
      <c r="A26" s="40"/>
      <c r="B26" s="31" t="s">
        <v>145</v>
      </c>
      <c r="C26" s="89">
        <f>IFERROR(IF($B$2="Tonnes",AppAn.Data!L67,(AppAn.Data!L67*ozton*AppAn.Data!L$6)/1000000),"-")</f>
        <v>13.913594433034596</v>
      </c>
      <c r="D26" s="89">
        <f>IFERROR(IF($B$2="Tonnes",AppAn.Data!M67,(AppAn.Data!M67*ozton*AppAn.Data!M$6)/1000000),"-")</f>
        <v>14.515978694985535</v>
      </c>
      <c r="E26" s="89">
        <f>IFERROR(IF($B$2="Tonnes",AppAn.Data!N67,(AppAn.Data!N67*ozton*AppAn.Data!N$6)/1000000),"-")</f>
        <v>16.362948914176624</v>
      </c>
      <c r="F26" s="89">
        <f>IFERROR(IF($B$2="Tonnes",AppAn.Data!O67,(AppAn.Data!O67*ozton*AppAn.Data!O$6)/1000000),"-")</f>
        <v>25.88818002153857</v>
      </c>
      <c r="G26" s="89">
        <f>IFERROR(IF($B$2="Tonnes",AppAn.Data!P67,(AppAn.Data!P67*ozton*AppAn.Data!P$6)/1000000),"-")</f>
        <v>30.99643260236035</v>
      </c>
      <c r="H26" s="89">
        <f>IFERROR(IF($B$2="Tonnes",AppAn.Data!Q67,(AppAn.Data!Q67*ozton*AppAn.Data!Q$6)/1000000),"-")</f>
        <v>28.419928399259877</v>
      </c>
      <c r="I26" s="89">
        <f>IFERROR(IF($B$2="Tonnes",AppAn.Data!R67,(AppAn.Data!R67*ozton*AppAn.Data!R$6)/1000000),"-")</f>
        <v>25.807053785974592</v>
      </c>
      <c r="J26" s="89">
        <f>IFERROR(IF($B$2="Tonnes",AppAn.Data!S67,(AppAn.Data!S67*ozton*AppAn.Data!S$6)/1000000),"-")</f>
        <v>26.376498536017266</v>
      </c>
      <c r="K26" s="89">
        <f>IFERROR(IF($B$2="Tonnes",AppAn.Data!T67,(AppAn.Data!T67*ozton*AppAn.Data!T$6)/1000000),"-")</f>
        <v>28.906129458435053</v>
      </c>
      <c r="L26" s="89">
        <f>IFERROR(IF($B$2="Tonnes",AppAn.Data!U67,(AppAn.Data!U67*ozton*AppAn.Data!U$6)/1000000),"-")</f>
        <v>28.696740713539967</v>
      </c>
      <c r="M26" s="89">
        <f>IFERROR(IF($B$2="Tonnes",AppAn.Data!V67,(AppAn.Data!V67*ozton*AppAn.Data!V$6)/1000000),"-")</f>
        <v>19.09328854950099</v>
      </c>
      <c r="N26" s="90" t="str">
        <f t="shared" si="0"/>
        <v>▼</v>
      </c>
      <c r="O26" s="91">
        <f t="shared" si="1"/>
        <v>-33.465306251687963</v>
      </c>
      <c r="P26" s="40"/>
      <c r="Q26" s="89">
        <f>IFERROR(IF($B$2="Tonnes",AppQt.Data!M92,(AppQt.Data!M92*ozton*AppQt.Data!M$7)/1000000),"-")</f>
        <v>3.473452982305393</v>
      </c>
      <c r="R26" s="89">
        <f>IFERROR(IF($B$2="Tonnes",AppQt.Data!N92,(AppQt.Data!N92*ozton*AppQt.Data!N$7)/1000000),"-")</f>
        <v>3.6773040029168822</v>
      </c>
      <c r="S26" s="89">
        <f>IFERROR(IF($B$2="Tonnes",AppQt.Data!O92,(AppQt.Data!O92*ozton*AppQt.Data!O$7)/1000000),"-")</f>
        <v>4.0219710020558708</v>
      </c>
      <c r="T26" s="89">
        <f>IFERROR(IF($B$2="Tonnes",AppQt.Data!P92,(AppQt.Data!P92*ozton*AppQt.Data!P$7)/1000000),"-")</f>
        <v>2.7408664457564513</v>
      </c>
      <c r="U26" s="89">
        <f>IFERROR(IF($B$2="Tonnes",AppQt.Data!Q92,(AppQt.Data!Q92*ozton*AppQt.Data!Q$7)/1000000),"-")</f>
        <v>3.6863667272137794</v>
      </c>
      <c r="V26" s="89">
        <f>IFERROR(IF($B$2="Tonnes",AppQt.Data!R92,(AppQt.Data!R92*ozton*AppQt.Data!R$7)/1000000),"-")</f>
        <v>3.9942528769041479</v>
      </c>
      <c r="W26" s="89">
        <f>IFERROR(IF($B$2="Tonnes",AppQt.Data!S92,(AppQt.Data!S92*ozton*AppQt.Data!S$7)/1000000),"-")</f>
        <v>3.9440715532583539</v>
      </c>
      <c r="X26" s="89">
        <f>IFERROR(IF($B$2="Tonnes",AppQt.Data!T92,(AppQt.Data!T92*ozton*AppQt.Data!T$7)/1000000),"-")</f>
        <v>2.8912875376092542</v>
      </c>
      <c r="Y26" s="89">
        <f>IFERROR(IF($B$2="Tonnes",AppQt.Data!U92,(AppQt.Data!U92*ozton*AppQt.Data!U$7)/1000000),"-")</f>
        <v>3.868365026199442</v>
      </c>
      <c r="Z26" s="89">
        <f>IFERROR(IF($B$2="Tonnes",AppQt.Data!V92,(AppQt.Data!V92*ozton*AppQt.Data!V$7)/1000000),"-")</f>
        <v>4.3021461851959133</v>
      </c>
      <c r="AA26" s="89">
        <f>IFERROR(IF($B$2="Tonnes",AppQt.Data!W92,(AppQt.Data!W92*ozton*AppQt.Data!W$7)/1000000),"-")</f>
        <v>4.3024926158466625</v>
      </c>
      <c r="AB26" s="89">
        <f>IFERROR(IF($B$2="Tonnes",AppQt.Data!X92,(AppQt.Data!X92*ozton*AppQt.Data!X$7)/1000000),"-")</f>
        <v>3.8899450869346053</v>
      </c>
      <c r="AC26" s="89">
        <f>IFERROR(IF($B$2="Tonnes",AppQt.Data!Y92,(AppQt.Data!Y92*ozton*AppQt.Data!Y$7)/1000000),"-")</f>
        <v>5.7287921177531578</v>
      </c>
      <c r="AD26" s="89">
        <f>IFERROR(IF($B$2="Tonnes",AppQt.Data!Z92,(AppQt.Data!Z92*ozton*AppQt.Data!Z$7)/1000000),"-")</f>
        <v>7.0029141385591345</v>
      </c>
      <c r="AE26" s="89">
        <f>IFERROR(IF($B$2="Tonnes",AppQt.Data!AA92,(AppQt.Data!AA92*ozton*AppQt.Data!AA$7)/1000000),"-")</f>
        <v>6.7649435589119475</v>
      </c>
      <c r="AF26" s="89">
        <f>IFERROR(IF($B$2="Tonnes",AppQt.Data!AB92,(AppQt.Data!AB92*ozton*AppQt.Data!AB$7)/1000000),"-")</f>
        <v>6.3915302063143278</v>
      </c>
      <c r="AG26" s="89">
        <f>IFERROR(IF($B$2="Tonnes",AppQt.Data!AC92,(AppQt.Data!AC92*ozton*AppQt.Data!AC$7)/1000000),"-")</f>
        <v>8.6361772473705987</v>
      </c>
      <c r="AH26" s="89">
        <f>IFERROR(IF($B$2="Tonnes",AppQt.Data!AD92,(AppQt.Data!AD92*ozton*AppQt.Data!AD$7)/1000000),"-")</f>
        <v>8.5023886488336693</v>
      </c>
      <c r="AI26" s="89">
        <f>IFERROR(IF($B$2="Tonnes",AppQt.Data!AE92,(AppQt.Data!AE92*ozton*AppQt.Data!AE$7)/1000000),"-")</f>
        <v>6.6708886048060752</v>
      </c>
      <c r="AJ26" s="89">
        <f>IFERROR(IF($B$2="Tonnes",AppQt.Data!AF92,(AppQt.Data!AF92*ozton*AppQt.Data!AF$7)/1000000),"-")</f>
        <v>7.1869781013500065</v>
      </c>
      <c r="AK26" s="89">
        <f>IFERROR(IF($B$2="Tonnes",AppQt.Data!AG92,(AppQt.Data!AG92*ozton*AppQt.Data!AG$7)/1000000),"-")</f>
        <v>7.7474648622929543</v>
      </c>
      <c r="AL26" s="89">
        <f>IFERROR(IF($B$2="Tonnes",AppQt.Data!AH92,(AppQt.Data!AH92*ozton*AppQt.Data!AH$7)/1000000),"-")</f>
        <v>8.157553124839966</v>
      </c>
      <c r="AM26" s="89">
        <f>IFERROR(IF($B$2="Tonnes",AppQt.Data!AI92,(AppQt.Data!AI92*ozton*AppQt.Data!AI$7)/1000000),"-")</f>
        <v>6.0800541394053358</v>
      </c>
      <c r="AN26" s="89">
        <f>IFERROR(IF($B$2="Tonnes",AppQt.Data!AJ92,(AppQt.Data!AJ92*ozton*AppQt.Data!AJ$7)/1000000),"-")</f>
        <v>6.4348562727216203</v>
      </c>
      <c r="AO26" s="89">
        <f>IFERROR(IF($B$2="Tonnes",AppQt.Data!AK92,(AppQt.Data!AK92*ozton*AppQt.Data!AK$7)/1000000),"-")</f>
        <v>7.3162925007069095</v>
      </c>
      <c r="AP26" s="89">
        <f>IFERROR(IF($B$2="Tonnes",AppQt.Data!AL92,(AppQt.Data!AL92*ozton*AppQt.Data!AL$7)/1000000),"-")</f>
        <v>7.0887424780208868</v>
      </c>
      <c r="AQ26" s="89">
        <f>IFERROR(IF($B$2="Tonnes",AppQt.Data!AM92,(AppQt.Data!AM92*ozton*AppQt.Data!AM$7)/1000000),"-")</f>
        <v>4.9711211892638598</v>
      </c>
      <c r="AR26" s="89">
        <f>IFERROR(IF($B$2="Tonnes",AppQt.Data!AN92,(AppQt.Data!AN92*ozton*AppQt.Data!AN$7)/1000000),"-")</f>
        <v>6.4308976179829358</v>
      </c>
      <c r="AS26" s="89">
        <f>IFERROR(IF($B$2="Tonnes",AppQt.Data!AO92,(AppQt.Data!AO92*ozton*AppQt.Data!AO$7)/1000000),"-")</f>
        <v>6.8387659301576758</v>
      </c>
      <c r="AT26" s="89">
        <f>IFERROR(IF($B$2="Tonnes",AppQt.Data!AP92,(AppQt.Data!AP92*ozton*AppQt.Data!AP$7)/1000000),"-")</f>
        <v>7.2856215486590408</v>
      </c>
      <c r="AU26" s="89">
        <f>IFERROR(IF($B$2="Tonnes",AppQt.Data!AQ92,(AppQt.Data!AQ92*ozton*AppQt.Data!AQ$7)/1000000),"-")</f>
        <v>5.2657836942936971</v>
      </c>
      <c r="AV26" s="89">
        <f>IFERROR(IF($B$2="Tonnes",AppQt.Data!AR92,(AppQt.Data!AR92*ozton*AppQt.Data!AR$7)/1000000),"-")</f>
        <v>6.9863273629068541</v>
      </c>
      <c r="AW26" s="89">
        <f>IFERROR(IF($B$2="Tonnes",AppQt.Data!AS92,(AppQt.Data!AS92*ozton*AppQt.Data!AS$7)/1000000),"-")</f>
        <v>6.7193608087316328</v>
      </c>
      <c r="AX26" s="89">
        <f>IFERROR(IF($B$2="Tonnes",AppQt.Data!AT92,(AppQt.Data!AT92*ozton*AppQt.Data!AT$7)/1000000),"-")</f>
        <v>8.5731469414011752</v>
      </c>
      <c r="AY26" s="89">
        <f>IFERROR(IF($B$2="Tonnes",AppQt.Data!AU92,(AppQt.Data!AU92*ozton*AppQt.Data!AU$7)/1000000),"-")</f>
        <v>6.6869821578365789</v>
      </c>
      <c r="AZ26" s="89">
        <f>IFERROR(IF($B$2="Tonnes",AppQt.Data!AV92,(AppQt.Data!AV92*ozton*AppQt.Data!AV$7)/1000000),"-")</f>
        <v>6.9266395504656675</v>
      </c>
      <c r="BA26" s="89">
        <f>IFERROR(IF($B$2="Tonnes",AppQt.Data!AW92,(AppQt.Data!AW92*ozton*AppQt.Data!AW$7)/1000000),"-")</f>
        <v>7.0138271083108386</v>
      </c>
      <c r="BB26" s="89">
        <f>IFERROR(IF($B$2="Tonnes",AppQt.Data!AX92,(AppQt.Data!AX92*ozton*AppQt.Data!AX$7)/1000000),"-")</f>
        <v>8.7075076537745222</v>
      </c>
      <c r="BC26" s="89">
        <f>IFERROR(IF($B$2="Tonnes",AppQt.Data!AY92,(AppQt.Data!AY92*ozton*AppQt.Data!AY$7)/1000000),"-")</f>
        <v>6.485590352124337</v>
      </c>
      <c r="BD26" s="89">
        <f>IFERROR(IF($B$2="Tonnes",AppQt.Data!AZ92,(AppQt.Data!AZ92*ozton*AppQt.Data!AZ$7)/1000000),"-")</f>
        <v>6.4898155993302691</v>
      </c>
      <c r="BE26" s="89">
        <f>IFERROR(IF($B$2="Tonnes",AppQt.Data!BA92,(AppQt.Data!BA92*ozton*AppQt.Data!BA$7)/1000000),"-")</f>
        <v>6.4211304927785626</v>
      </c>
      <c r="BF26" s="89">
        <f>IFERROR(IF($B$2="Tonnes",AppQt.Data!BB92,(AppQt.Data!BB92*ozton*AppQt.Data!BB$7)/1000000),"-")</f>
        <v>2.8609974909422995</v>
      </c>
      <c r="BG26" s="89">
        <f>IFERROR(IF($B$2="Tonnes",AppQt.Data!BC92,(AppQt.Data!BC92*ozton*AppQt.Data!BC$7)/1000000),"-")</f>
        <v>4.5339530745692409</v>
      </c>
      <c r="BH26" s="89">
        <f>IFERROR(IF($B$2="Tonnes",AppQt.Data!BD92,(AppQt.Data!BD92*ozton*AppQt.Data!BD$7)/1000000),"-")</f>
        <v>5.2772074912108868</v>
      </c>
      <c r="BI26" s="89">
        <f>IFERROR(IF($B$2="Tonnes",AppQt.Data!BE92,(AppQt.Data!BE92*ozton*AppQt.Data!BE$7)/1000000),"-")</f>
        <v>6.739697820839317</v>
      </c>
      <c r="BJ26" s="89">
        <f>IFERROR(IF($B$2="Tonnes",AppQt.Data!BF92,(AppQt.Data!BF92*ozton*AppQt.Data!BF$7)/1000000),"-")</f>
        <v>5.5973214564563856</v>
      </c>
      <c r="BK26" s="89">
        <f>IFERROR(IF($B$2="Tonnes",AppQt.Data!BG92,(AppQt.Data!BG92*ozton*AppQt.Data!BG$7)/1000000),"-")</f>
        <v>5.8216127850851205</v>
      </c>
      <c r="BL26" s="90" t="str">
        <f t="shared" si="2"/>
        <v>▲</v>
      </c>
      <c r="BM26" s="91">
        <f t="shared" si="3"/>
        <v>28.400375772266173</v>
      </c>
    </row>
    <row r="27" spans="1:65" ht="12.75" customHeight="1" x14ac:dyDescent="0.2">
      <c r="A27" s="40"/>
      <c r="B27" s="53" t="s">
        <v>146</v>
      </c>
      <c r="C27" s="89">
        <f>IFERROR(IF($B$2="Tonnes",AppAn.Data!L68,(AppAn.Data!L68*ozton*AppAn.Data!L$6)/1000000),"-")</f>
        <v>67.883408910409358</v>
      </c>
      <c r="D27" s="89">
        <f>IFERROR(IF($B$2="Tonnes",AppAn.Data!M68,(AppAn.Data!M68*ozton*AppAn.Data!M$6)/1000000),"-")</f>
        <v>73.579378801478327</v>
      </c>
      <c r="E27" s="89">
        <f>IFERROR(IF($B$2="Tonnes",AppAn.Data!N68,(AppAn.Data!N68*ozton*AppAn.Data!N$6)/1000000),"-")</f>
        <v>65.863883634451383</v>
      </c>
      <c r="F27" s="89">
        <f>IFERROR(IF($B$2="Tonnes",AppAn.Data!O68,(AppAn.Data!O68*ozton*AppAn.Data!O$6)/1000000),"-")</f>
        <v>79.863719925364691</v>
      </c>
      <c r="G27" s="89">
        <f>IFERROR(IF($B$2="Tonnes",AppAn.Data!P68,(AppAn.Data!P68*ozton*AppAn.Data!P$6)/1000000),"-")</f>
        <v>68.079708558128658</v>
      </c>
      <c r="H27" s="89">
        <f>IFERROR(IF($B$2="Tonnes",AppAn.Data!Q68,(AppAn.Data!Q68*ozton*AppAn.Data!Q$6)/1000000),"-")</f>
        <v>49.009646144526982</v>
      </c>
      <c r="I27" s="89">
        <f>IFERROR(IF($B$2="Tonnes",AppAn.Data!R68,(AppAn.Data!R68*ozton*AppAn.Data!R$6)/1000000),"-")</f>
        <v>40.771133447308443</v>
      </c>
      <c r="J27" s="89">
        <f>IFERROR(IF($B$2="Tonnes",AppAn.Data!S68,(AppAn.Data!S68*ozton*AppAn.Data!S$6)/1000000),"-")</f>
        <v>41.201122143143365</v>
      </c>
      <c r="K27" s="89">
        <f>IFERROR(IF($B$2="Tonnes",AppAn.Data!T68,(AppAn.Data!T68*ozton*AppAn.Data!T$6)/1000000),"-")</f>
        <v>36.402791205338765</v>
      </c>
      <c r="L27" s="89">
        <f>IFERROR(IF($B$2="Tonnes",AppAn.Data!U68,(AppAn.Data!U68*ozton*AppAn.Data!U$6)/1000000),"-")</f>
        <v>36.726733959001258</v>
      </c>
      <c r="M27" s="89">
        <f>IFERROR(IF($B$2="Tonnes",AppAn.Data!V68,(AppAn.Data!V68*ozton*AppAn.Data!V$6)/1000000),"-")</f>
        <v>25.978277861056391</v>
      </c>
      <c r="N27" s="90" t="str">
        <f t="shared" si="0"/>
        <v>▼</v>
      </c>
      <c r="O27" s="91">
        <f t="shared" si="1"/>
        <v>-29.266027602518562</v>
      </c>
      <c r="P27" s="40"/>
      <c r="Q27" s="89">
        <f>IFERROR(IF($B$2="Tonnes",AppQt.Data!M93,(AppQt.Data!M93*ozton*AppQt.Data!M$7)/1000000),"-")</f>
        <v>17.484449023629541</v>
      </c>
      <c r="R27" s="89">
        <f>IFERROR(IF($B$2="Tonnes",AppQt.Data!N93,(AppQt.Data!N93*ozton*AppQt.Data!N$7)/1000000),"-")</f>
        <v>16.304943101078564</v>
      </c>
      <c r="S27" s="89">
        <f>IFERROR(IF($B$2="Tonnes",AppQt.Data!O93,(AppQt.Data!O93*ozton*AppQt.Data!O$7)/1000000),"-")</f>
        <v>27.489544067302216</v>
      </c>
      <c r="T27" s="89">
        <f>IFERROR(IF($B$2="Tonnes",AppQt.Data!P93,(AppQt.Data!P93*ozton*AppQt.Data!P$7)/1000000),"-")</f>
        <v>6.6044727183990419</v>
      </c>
      <c r="U27" s="89">
        <f>IFERROR(IF($B$2="Tonnes",AppQt.Data!Q93,(AppQt.Data!Q93*ozton*AppQt.Data!Q$7)/1000000),"-")</f>
        <v>19.749758837258668</v>
      </c>
      <c r="V27" s="89">
        <f>IFERROR(IF($B$2="Tonnes",AppQt.Data!R93,(AppQt.Data!R93*ozton*AppQt.Data!R$7)/1000000),"-")</f>
        <v>23.249492001798359</v>
      </c>
      <c r="W27" s="89">
        <f>IFERROR(IF($B$2="Tonnes",AppQt.Data!S93,(AppQt.Data!S93*ozton*AppQt.Data!S$7)/1000000),"-")</f>
        <v>23.670416370127633</v>
      </c>
      <c r="X27" s="89">
        <f>IFERROR(IF($B$2="Tonnes",AppQt.Data!T93,(AppQt.Data!T93*ozton*AppQt.Data!T$7)/1000000),"-")</f>
        <v>6.9097115922936547</v>
      </c>
      <c r="Y27" s="89">
        <f>IFERROR(IF($B$2="Tonnes",AppQt.Data!U93,(AppQt.Data!U93*ozton*AppQt.Data!U$7)/1000000),"-")</f>
        <v>16.349852361834362</v>
      </c>
      <c r="Z27" s="89">
        <f>IFERROR(IF($B$2="Tonnes",AppQt.Data!V93,(AppQt.Data!V93*ozton*AppQt.Data!V$7)/1000000),"-")</f>
        <v>20.404898870973817</v>
      </c>
      <c r="AA27" s="89">
        <f>IFERROR(IF($B$2="Tonnes",AppQt.Data!W93,(AppQt.Data!W93*ozton*AppQt.Data!W$7)/1000000),"-")</f>
        <v>22.07624176323506</v>
      </c>
      <c r="AB27" s="89">
        <f>IFERROR(IF($B$2="Tonnes",AppQt.Data!X93,(AppQt.Data!X93*ozton*AppQt.Data!X$7)/1000000),"-")</f>
        <v>7.032890638408154</v>
      </c>
      <c r="AC27" s="89">
        <f>IFERROR(IF($B$2="Tonnes",AppQt.Data!Y93,(AppQt.Data!Y93*ozton*AppQt.Data!Y$7)/1000000),"-")</f>
        <v>16.705793294869217</v>
      </c>
      <c r="AD27" s="89">
        <f>IFERROR(IF($B$2="Tonnes",AppQt.Data!Z93,(AppQt.Data!Z93*ozton*AppQt.Data!Z$7)/1000000),"-")</f>
        <v>27.162420559335306</v>
      </c>
      <c r="AE27" s="89">
        <f>IFERROR(IF($B$2="Tonnes",AppQt.Data!AA93,(AppQt.Data!AA93*ozton*AppQt.Data!AA$7)/1000000),"-")</f>
        <v>23.401398000657423</v>
      </c>
      <c r="AF27" s="89">
        <f>IFERROR(IF($B$2="Tonnes",AppQt.Data!AB93,(AppQt.Data!AB93*ozton*AppQt.Data!AB$7)/1000000),"-")</f>
        <v>12.594108070502747</v>
      </c>
      <c r="AG27" s="89">
        <f>IFERROR(IF($B$2="Tonnes",AppQt.Data!AC93,(AppQt.Data!AC93*ozton*AppQt.Data!AC$7)/1000000),"-")</f>
        <v>14.436452880224452</v>
      </c>
      <c r="AH27" s="89">
        <f>IFERROR(IF($B$2="Tonnes",AppQt.Data!AD93,(AppQt.Data!AD93*ozton*AppQt.Data!AD$7)/1000000),"-")</f>
        <v>16.559469558766477</v>
      </c>
      <c r="AI27" s="89">
        <f>IFERROR(IF($B$2="Tonnes",AppQt.Data!AE93,(AppQt.Data!AE93*ozton*AppQt.Data!AE$7)/1000000),"-")</f>
        <v>16.885700595992589</v>
      </c>
      <c r="AJ27" s="89">
        <f>IFERROR(IF($B$2="Tonnes",AppQt.Data!AF93,(AppQt.Data!AF93*ozton*AppQt.Data!AF$7)/1000000),"-")</f>
        <v>20.198085523145135</v>
      </c>
      <c r="AK27" s="89">
        <f>IFERROR(IF($B$2="Tonnes",AppQt.Data!AG93,(AppQt.Data!AG93*ozton*AppQt.Data!AG$7)/1000000),"-")</f>
        <v>10.412969130397563</v>
      </c>
      <c r="AL27" s="89">
        <f>IFERROR(IF($B$2="Tonnes",AppQt.Data!AH93,(AppQt.Data!AH93*ozton*AppQt.Data!AH$7)/1000000),"-")</f>
        <v>11.55152863681243</v>
      </c>
      <c r="AM27" s="89">
        <f>IFERROR(IF($B$2="Tonnes",AppQt.Data!AI93,(AppQt.Data!AI93*ozton*AppQt.Data!AI$7)/1000000),"-")</f>
        <v>12.05544307085918</v>
      </c>
      <c r="AN27" s="89">
        <f>IFERROR(IF($B$2="Tonnes",AppQt.Data!AJ93,(AppQt.Data!AJ93*ozton*AppQt.Data!AJ$7)/1000000),"-")</f>
        <v>14.989705306457806</v>
      </c>
      <c r="AO27" s="89">
        <f>IFERROR(IF($B$2="Tonnes",AppQt.Data!AK93,(AppQt.Data!AK93*ozton*AppQt.Data!AK$7)/1000000),"-")</f>
        <v>8.6550515439477582</v>
      </c>
      <c r="AP27" s="89">
        <f>IFERROR(IF($B$2="Tonnes",AppQt.Data!AL93,(AppQt.Data!AL93*ozton*AppQt.Data!AL$7)/1000000),"-")</f>
        <v>9.2435039707309947</v>
      </c>
      <c r="AQ27" s="89">
        <f>IFERROR(IF($B$2="Tonnes",AppQt.Data!AM93,(AppQt.Data!AM93*ozton*AppQt.Data!AM$7)/1000000),"-")</f>
        <v>9.3199247799951941</v>
      </c>
      <c r="AR27" s="89">
        <f>IFERROR(IF($B$2="Tonnes",AppQt.Data!AN93,(AppQt.Data!AN93*ozton*AppQt.Data!AN$7)/1000000),"-")</f>
        <v>13.552653152634496</v>
      </c>
      <c r="AS27" s="89">
        <f>IFERROR(IF($B$2="Tonnes",AppQt.Data!AO93,(AppQt.Data!AO93*ozton*AppQt.Data!AO$7)/1000000),"-")</f>
        <v>8.2962005984354441</v>
      </c>
      <c r="AT27" s="89">
        <f>IFERROR(IF($B$2="Tonnes",AppQt.Data!AP93,(AppQt.Data!AP93*ozton*AppQt.Data!AP$7)/1000000),"-")</f>
        <v>11.100644334361384</v>
      </c>
      <c r="AU27" s="89">
        <f>IFERROR(IF($B$2="Tonnes",AppQt.Data!AQ93,(AppQt.Data!AQ93*ozton*AppQt.Data!AQ$7)/1000000),"-")</f>
        <v>10.313856683705513</v>
      </c>
      <c r="AV27" s="89">
        <f>IFERROR(IF($B$2="Tonnes",AppQt.Data!AR93,(AppQt.Data!AR93*ozton*AppQt.Data!AR$7)/1000000),"-")</f>
        <v>11.490420526641024</v>
      </c>
      <c r="AW27" s="89">
        <f>IFERROR(IF($B$2="Tonnes",AppQt.Data!AS93,(AppQt.Data!AS93*ozton*AppQt.Data!AS$7)/1000000),"-")</f>
        <v>10.071978377549296</v>
      </c>
      <c r="AX27" s="89">
        <f>IFERROR(IF($B$2="Tonnes",AppQt.Data!AT93,(AppQt.Data!AT93*ozton*AppQt.Data!AT$7)/1000000),"-")</f>
        <v>9.9509969850689082</v>
      </c>
      <c r="AY27" s="89">
        <f>IFERROR(IF($B$2="Tonnes",AppQt.Data!AU93,(AppQt.Data!AU93*ozton*AppQt.Data!AU$7)/1000000),"-")</f>
        <v>7.2001119308720263</v>
      </c>
      <c r="AZ27" s="89">
        <f>IFERROR(IF($B$2="Tonnes",AppQt.Data!AV93,(AppQt.Data!AV93*ozton*AppQt.Data!AV$7)/1000000),"-")</f>
        <v>9.1797039118485344</v>
      </c>
      <c r="BA27" s="89">
        <f>IFERROR(IF($B$2="Tonnes",AppQt.Data!AW93,(AppQt.Data!AW93*ozton*AppQt.Data!AW$7)/1000000),"-")</f>
        <v>9.5895029225460213</v>
      </c>
      <c r="BB27" s="89">
        <f>IFERROR(IF($B$2="Tonnes",AppQt.Data!AX93,(AppQt.Data!AX93*ozton*AppQt.Data!AX$7)/1000000),"-")</f>
        <v>9.6566999956536179</v>
      </c>
      <c r="BC27" s="89">
        <f>IFERROR(IF($B$2="Tonnes",AppQt.Data!AY93,(AppQt.Data!AY93*ozton*AppQt.Data!AY$7)/1000000),"-")</f>
        <v>8.3681469705567828</v>
      </c>
      <c r="BD27" s="89">
        <f>IFERROR(IF($B$2="Tonnes",AppQt.Data!AZ93,(AppQt.Data!AZ93*ozton*AppQt.Data!AZ$7)/1000000),"-")</f>
        <v>9.1123840702448344</v>
      </c>
      <c r="BE27" s="89">
        <f>IFERROR(IF($B$2="Tonnes",AppQt.Data!BA93,(AppQt.Data!BA93*ozton*AppQt.Data!BA$7)/1000000),"-")</f>
        <v>8.6090968864217707</v>
      </c>
      <c r="BF27" s="89">
        <f>IFERROR(IF($B$2="Tonnes",AppQt.Data!BB93,(AppQt.Data!BB93*ozton*AppQt.Data!BB$7)/1000000),"-")</f>
        <v>3.9614344278168492</v>
      </c>
      <c r="BG27" s="89">
        <f>IFERROR(IF($B$2="Tonnes",AppQt.Data!BC93,(AppQt.Data!BC93*ozton*AppQt.Data!BC$7)/1000000),"-")</f>
        <v>6.6014656822344335</v>
      </c>
      <c r="BH27" s="89">
        <f>IFERROR(IF($B$2="Tonnes",AppQt.Data!BD93,(AppQt.Data!BD93*ozton*AppQt.Data!BD$7)/1000000),"-")</f>
        <v>6.8062808645833357</v>
      </c>
      <c r="BI27" s="89">
        <f>IFERROR(IF($B$2="Tonnes",AppQt.Data!BE93,(AppQt.Data!BE93*ozton*AppQt.Data!BE$7)/1000000),"-")</f>
        <v>9.1662185634734872</v>
      </c>
      <c r="BJ27" s="89">
        <f>IFERROR(IF($B$2="Tonnes",AppQt.Data!BF93,(AppQt.Data!BF93*ozton*AppQt.Data!BF$7)/1000000),"-")</f>
        <v>8.09214904476584</v>
      </c>
      <c r="BK27" s="89">
        <f>IFERROR(IF($B$2="Tonnes",AppQt.Data!BG93,(AppQt.Data!BG93*ozton*AppQt.Data!BG$7)/1000000),"-")</f>
        <v>9.2825996967803572</v>
      </c>
      <c r="BL27" s="90" t="str">
        <f t="shared" si="2"/>
        <v>▲</v>
      </c>
      <c r="BM27" s="91">
        <f t="shared" si="3"/>
        <v>40.614223319546603</v>
      </c>
    </row>
    <row r="28" spans="1:65" ht="12.75" customHeight="1" x14ac:dyDescent="0.2">
      <c r="A28" s="40"/>
      <c r="B28" s="53" t="s">
        <v>267</v>
      </c>
      <c r="C28" s="89">
        <f>IFERROR(IF($B$2="Tonnes",AppAn.Data!L69,(AppAn.Data!L69*ozton*AppAn.Data!L$6)/1000000),"-")</f>
        <v>60.331146228484116</v>
      </c>
      <c r="D28" s="89">
        <f>IFERROR(IF($B$2="Tonnes",AppAn.Data!M69,(AppAn.Data!M69*ozton*AppAn.Data!M$6)/1000000),"-")</f>
        <v>64.351035548686241</v>
      </c>
      <c r="E28" s="89">
        <f>IFERROR(IF($B$2="Tonnes",AppAn.Data!N69,(AppAn.Data!N69*ozton*AppAn.Data!N$6)/1000000),"-")</f>
        <v>67.656104525862048</v>
      </c>
      <c r="F28" s="89">
        <f>IFERROR(IF($B$2="Tonnes",AppAn.Data!O69,(AppAn.Data!O69*ozton*AppAn.Data!O$6)/1000000),"-")</f>
        <v>79.704222187499994</v>
      </c>
      <c r="G28" s="89">
        <f>IFERROR(IF($B$2="Tonnes",AppAn.Data!P69,(AppAn.Data!P69*ozton*AppAn.Data!P$6)/1000000),"-")</f>
        <v>67.58962111755568</v>
      </c>
      <c r="H28" s="89">
        <f>IFERROR(IF($B$2="Tonnes",AppAn.Data!Q69,(AppAn.Data!Q69*ozton*AppAn.Data!Q$6)/1000000),"-")</f>
        <v>43.148042150967115</v>
      </c>
      <c r="I28" s="89">
        <f>IFERROR(IF($B$2="Tonnes",AppAn.Data!R69,(AppAn.Data!R69*ozton*AppAn.Data!R$6)/1000000),"-")</f>
        <v>38.313456520722795</v>
      </c>
      <c r="J28" s="89">
        <f>IFERROR(IF($B$2="Tonnes",AppAn.Data!S69,(AppAn.Data!S69*ozton*AppAn.Data!S$6)/1000000),"-")</f>
        <v>39.808478910012425</v>
      </c>
      <c r="K28" s="89">
        <f>IFERROR(IF($B$2="Tonnes",AppAn.Data!T69,(AppAn.Data!T69*ozton*AppAn.Data!T$6)/1000000),"-")</f>
        <v>42.969371167437615</v>
      </c>
      <c r="L28" s="89">
        <f>IFERROR(IF($B$2="Tonnes",AppAn.Data!U69,(AppAn.Data!U69*ozton*AppAn.Data!U$6)/1000000),"-")</f>
        <v>44.450751344758203</v>
      </c>
      <c r="M28" s="89">
        <f>IFERROR(IF($B$2="Tonnes",AppAn.Data!V69,(AppAn.Data!V69*ozton*AppAn.Data!V$6)/1000000),"-")</f>
        <v>29.823632727919996</v>
      </c>
      <c r="N28" s="90" t="str">
        <f t="shared" si="0"/>
        <v>▼</v>
      </c>
      <c r="O28" s="91">
        <f t="shared" si="1"/>
        <v>-32.906347304212872</v>
      </c>
      <c r="P28" s="40"/>
      <c r="Q28" s="89">
        <f>IFERROR(IF($B$2="Tonnes",AppQt.Data!M94,(AppQt.Data!M94*ozton*AppQt.Data!M$7)/1000000),"-")</f>
        <v>14.218584660319307</v>
      </c>
      <c r="R28" s="89">
        <f>IFERROR(IF($B$2="Tonnes",AppQt.Data!N94,(AppQt.Data!N94*ozton*AppQt.Data!N$7)/1000000),"-")</f>
        <v>15.340048634209213</v>
      </c>
      <c r="S28" s="89">
        <f>IFERROR(IF($B$2="Tonnes",AppQt.Data!O94,(AppQt.Data!O94*ozton*AppQt.Data!O$7)/1000000),"-")</f>
        <v>13.683515969046233</v>
      </c>
      <c r="T28" s="89">
        <f>IFERROR(IF($B$2="Tonnes",AppQt.Data!P94,(AppQt.Data!P94*ozton*AppQt.Data!P$7)/1000000),"-")</f>
        <v>17.088996964909363</v>
      </c>
      <c r="U28" s="89">
        <f>IFERROR(IF($B$2="Tonnes",AppQt.Data!Q94,(AppQt.Data!Q94*ozton*AppQt.Data!Q$7)/1000000),"-")</f>
        <v>14.938562596599692</v>
      </c>
      <c r="V28" s="89">
        <f>IFERROR(IF($B$2="Tonnes",AppQt.Data!R94,(AppQt.Data!R94*ozton*AppQt.Data!R$7)/1000000),"-")</f>
        <v>15.324309119010818</v>
      </c>
      <c r="W28" s="89">
        <f>IFERROR(IF($B$2="Tonnes",AppQt.Data!S94,(AppQt.Data!S94*ozton*AppQt.Data!S$7)/1000000),"-")</f>
        <v>15.70940030911901</v>
      </c>
      <c r="X28" s="89">
        <f>IFERROR(IF($B$2="Tonnes",AppQt.Data!T94,(AppQt.Data!T94*ozton*AppQt.Data!T$7)/1000000),"-")</f>
        <v>18.378763523956721</v>
      </c>
      <c r="Y28" s="89">
        <f>IFERROR(IF($B$2="Tonnes",AppQt.Data!U94,(AppQt.Data!U94*ozton*AppQt.Data!U$7)/1000000),"-")</f>
        <v>16.303195043103447</v>
      </c>
      <c r="Z28" s="89">
        <f>IFERROR(IF($B$2="Tonnes",AppQt.Data!V94,(AppQt.Data!V94*ozton*AppQt.Data!V$7)/1000000),"-")</f>
        <v>15.38286637931034</v>
      </c>
      <c r="AA28" s="89">
        <f>IFERROR(IF($B$2="Tonnes",AppQt.Data!W94,(AppQt.Data!W94*ozton*AppQt.Data!W$7)/1000000),"-")</f>
        <v>16.70049568965517</v>
      </c>
      <c r="AB28" s="89">
        <f>IFERROR(IF($B$2="Tonnes",AppQt.Data!X94,(AppQt.Data!X94*ozton*AppQt.Data!X$7)/1000000),"-")</f>
        <v>19.269547413793099</v>
      </c>
      <c r="AC28" s="89">
        <f>IFERROR(IF($B$2="Tonnes",AppQt.Data!Y94,(AppQt.Data!Y94*ozton*AppQt.Data!Y$7)/1000000),"-")</f>
        <v>17.841102812499997</v>
      </c>
      <c r="AD28" s="89">
        <f>IFERROR(IF($B$2="Tonnes",AppQt.Data!Z94,(AppQt.Data!Z94*ozton*AppQt.Data!Z$7)/1000000),"-")</f>
        <v>18.236422499999996</v>
      </c>
      <c r="AE28" s="89">
        <f>IFERROR(IF($B$2="Tonnes",AppQt.Data!AA94,(AppQt.Data!AA94*ozton*AppQt.Data!AA$7)/1000000),"-")</f>
        <v>21.349296874999997</v>
      </c>
      <c r="AF28" s="89">
        <f>IFERROR(IF($B$2="Tonnes",AppQt.Data!AB94,(AppQt.Data!AB94*ozton*AppQt.Data!AB$7)/1000000),"-")</f>
        <v>22.277399999999997</v>
      </c>
      <c r="AG28" s="89">
        <f>IFERROR(IF($B$2="Tonnes",AppQt.Data!AC94,(AppQt.Data!AC94*ozton*AppQt.Data!AC$7)/1000000),"-")</f>
        <v>19.555531233522224</v>
      </c>
      <c r="AH28" s="89">
        <f>IFERROR(IF($B$2="Tonnes",AppQt.Data!AD94,(AppQt.Data!AD94*ozton*AppQt.Data!AD$7)/1000000),"-")</f>
        <v>16.993050041101519</v>
      </c>
      <c r="AI28" s="89">
        <f>IFERROR(IF($B$2="Tonnes",AppQt.Data!AE94,(AppQt.Data!AE94*ozton*AppQt.Data!AE$7)/1000000),"-")</f>
        <v>16.820729842931936</v>
      </c>
      <c r="AJ28" s="89">
        <f>IFERROR(IF($B$2="Tonnes",AppQt.Data!AF94,(AppQt.Data!AF94*ozton*AppQt.Data!AF$7)/1000000),"-")</f>
        <v>14.220309999999998</v>
      </c>
      <c r="AK28" s="89">
        <f>IFERROR(IF($B$2="Tonnes",AppQt.Data!AG94,(AppQt.Data!AG94*ozton*AppQt.Data!AG$7)/1000000),"-")</f>
        <v>11.932608251807739</v>
      </c>
      <c r="AL28" s="89">
        <f>IFERROR(IF($B$2="Tonnes",AppQt.Data!AH94,(AppQt.Data!AH94*ozton*AppQt.Data!AH$7)/1000000),"-")</f>
        <v>8.9049784217016033</v>
      </c>
      <c r="AM28" s="89">
        <f>IFERROR(IF($B$2="Tonnes",AppQt.Data!AI94,(AppQt.Data!AI94*ozton*AppQt.Data!AI$7)/1000000),"-")</f>
        <v>13.382515183246072</v>
      </c>
      <c r="AN28" s="89">
        <f>IFERROR(IF($B$2="Tonnes",AppQt.Data!AJ94,(AppQt.Data!AJ94*ozton*AppQt.Data!AJ$7)/1000000),"-")</f>
        <v>8.9279402942117017</v>
      </c>
      <c r="AO28" s="89">
        <f>IFERROR(IF($B$2="Tonnes",AppQt.Data!AK94,(AppQt.Data!AK94*ozton*AppQt.Data!AK$7)/1000000),"-")</f>
        <v>9.7801463207145876</v>
      </c>
      <c r="AP28" s="89">
        <f>IFERROR(IF($B$2="Tonnes",AppQt.Data!AL94,(AppQt.Data!AL94*ozton*AppQt.Data!AL$7)/1000000),"-")</f>
        <v>8.6934140156185791</v>
      </c>
      <c r="AQ28" s="89">
        <f>IFERROR(IF($B$2="Tonnes",AppQt.Data!AM94,(AppQt.Data!AM94*ozton*AppQt.Data!AM$7)/1000000),"-")</f>
        <v>9.6532502617801033</v>
      </c>
      <c r="AR28" s="89">
        <f>IFERROR(IF($B$2="Tonnes",AppQt.Data!AN94,(AppQt.Data!AN94*ozton*AppQt.Data!AN$7)/1000000),"-")</f>
        <v>10.186645922609529</v>
      </c>
      <c r="AS28" s="89">
        <f>IFERROR(IF($B$2="Tonnes",AppQt.Data!AO94,(AppQt.Data!AO94*ozton*AppQt.Data!AO$7)/1000000),"-")</f>
        <v>9.4215226286686509</v>
      </c>
      <c r="AT28" s="89">
        <f>IFERROR(IF($B$2="Tonnes",AppQt.Data!AP94,(AppQt.Data!AP94*ozton*AppQt.Data!AP$7)/1000000),"-")</f>
        <v>8.1359131113851202</v>
      </c>
      <c r="AU28" s="89">
        <f>IFERROR(IF($B$2="Tonnes",AppQt.Data!AQ94,(AppQt.Data!AQ94*ozton*AppQt.Data!AQ$7)/1000000),"-")</f>
        <v>10.607068062827222</v>
      </c>
      <c r="AV28" s="89">
        <f>IFERROR(IF($B$2="Tonnes",AppQt.Data!AR94,(AppQt.Data!AR94*ozton*AppQt.Data!AR$7)/1000000),"-")</f>
        <v>11.643975107131434</v>
      </c>
      <c r="AW28" s="89">
        <f>IFERROR(IF($B$2="Tonnes",AppQt.Data!AS94,(AppQt.Data!AS94*ozton*AppQt.Data!AS$7)/1000000),"-")</f>
        <v>10.072598760102085</v>
      </c>
      <c r="AX28" s="89">
        <f>IFERROR(IF($B$2="Tonnes",AppQt.Data!AT94,(AppQt.Data!AT94*ozton*AppQt.Data!AT$7)/1000000),"-")</f>
        <v>8.8795044225236328</v>
      </c>
      <c r="AY28" s="89">
        <f>IFERROR(IF($B$2="Tonnes",AppQt.Data!AU94,(AppQt.Data!AU94*ozton*AppQt.Data!AU$7)/1000000),"-")</f>
        <v>11.477774869109945</v>
      </c>
      <c r="AZ28" s="89">
        <f>IFERROR(IF($B$2="Tonnes",AppQt.Data!AV94,(AppQt.Data!AV94*ozton*AppQt.Data!AV$7)/1000000),"-")</f>
        <v>12.53949311570195</v>
      </c>
      <c r="BA28" s="89">
        <f>IFERROR(IF($B$2="Tonnes",AppQt.Data!AW94,(AppQt.Data!AW94*ozton*AppQt.Data!AW$7)/1000000),"-")</f>
        <v>10.506502710506167</v>
      </c>
      <c r="BB28" s="89">
        <f>IFERROR(IF($B$2="Tonnes",AppQt.Data!AX94,(AppQt.Data!AX94*ozton*AppQt.Data!AX$7)/1000000),"-")</f>
        <v>9.1816845994245782</v>
      </c>
      <c r="BC28" s="89">
        <f>IFERROR(IF($B$2="Tonnes",AppQt.Data!AY94,(AppQt.Data!AY94*ozton*AppQt.Data!AY$7)/1000000),"-")</f>
        <v>11.799886125654448</v>
      </c>
      <c r="BD28" s="89">
        <f>IFERROR(IF($B$2="Tonnes",AppQt.Data!AZ94,(AppQt.Data!AZ94*ozton*AppQt.Data!AZ$7)/1000000),"-")</f>
        <v>12.96267790917301</v>
      </c>
      <c r="BE28" s="89">
        <f>IFERROR(IF($B$2="Tonnes",AppQt.Data!BA94,(AppQt.Data!BA94*ozton*AppQt.Data!BA$7)/1000000),"-")</f>
        <v>9.5728024394555522</v>
      </c>
      <c r="BF28" s="89">
        <f>IFERROR(IF($B$2="Tonnes",AppQt.Data!BB94,(AppQt.Data!BB94*ozton*AppQt.Data!BB$7)/1000000),"-")</f>
        <v>3.638923839769832</v>
      </c>
      <c r="BG28" s="89">
        <f>IFERROR(IF($B$2="Tonnes",AppQt.Data!BC94,(AppQt.Data!BC94*ozton*AppQt.Data!BC$7)/1000000),"-")</f>
        <v>7.7506976795396634</v>
      </c>
      <c r="BH28" s="89">
        <f>IFERROR(IF($B$2="Tonnes",AppQt.Data!BD94,(AppQt.Data!BD94*ozton*AppQt.Data!BD$7)/1000000),"-")</f>
        <v>8.861208769154949</v>
      </c>
      <c r="BI28" s="89">
        <f>IFERROR(IF($B$2="Tonnes",AppQt.Data!BE94,(AppQt.Data!BE94*ozton*AppQt.Data!BE$7)/1000000),"-")</f>
        <v>9.0301112504419425</v>
      </c>
      <c r="BJ28" s="89">
        <f>IFERROR(IF($B$2="Tonnes",AppQt.Data!BF94,(AppQt.Data!BF94*ozton*AppQt.Data!BF$7)/1000000),"-")</f>
        <v>9.3940442004596179</v>
      </c>
      <c r="BK28" s="89">
        <f>IFERROR(IF($B$2="Tonnes",AppQt.Data!BG94,(AppQt.Data!BG94*ozton*AppQt.Data!BG$7)/1000000),"-")</f>
        <v>10.646875785482599</v>
      </c>
      <c r="BL28" s="90" t="str">
        <f t="shared" si="2"/>
        <v>▲</v>
      </c>
      <c r="BM28" s="91">
        <f t="shared" si="3"/>
        <v>37.366676210172464</v>
      </c>
    </row>
    <row r="29" spans="1:65" ht="12.75" customHeight="1" x14ac:dyDescent="0.2">
      <c r="A29" s="40"/>
      <c r="B29" s="25" t="s">
        <v>148</v>
      </c>
      <c r="C29" s="89">
        <f>IFERROR(IF($B$2="Tonnes",AppAn.Data!L70,(AppAn.Data!L70*ozton*AppAn.Data!L$6)/1000000),"-")</f>
        <v>190.58860359519966</v>
      </c>
      <c r="D29" s="89">
        <f>IFERROR(IF($B$2="Tonnes",AppAn.Data!M70,(AppAn.Data!M70*ozton*AppAn.Data!M$6)/1000000),"-")</f>
        <v>174.42852414569461</v>
      </c>
      <c r="E29" s="89">
        <f>IFERROR(IF($B$2="Tonnes",AppAn.Data!N70,(AppAn.Data!N70*ozton*AppAn.Data!N$6)/1000000),"-")</f>
        <v>162.56919588373586</v>
      </c>
      <c r="F29" s="89">
        <f>IFERROR(IF($B$2="Tonnes",AppAn.Data!O70,(AppAn.Data!O70*ozton*AppAn.Data!O$6)/1000000),"-")</f>
        <v>165.81123120076154</v>
      </c>
      <c r="G29" s="89">
        <f>IFERROR(IF($B$2="Tonnes",AppAn.Data!P70,(AppAn.Data!P70*ozton*AppAn.Data!P$6)/1000000),"-")</f>
        <v>168.51811069050964</v>
      </c>
      <c r="H29" s="89">
        <f>IFERROR(IF($B$2="Tonnes",AppAn.Data!Q70,(AppAn.Data!Q70*ozton*AppAn.Data!Q$6)/1000000),"-")</f>
        <v>170.27115734648672</v>
      </c>
      <c r="I29" s="89">
        <f>IFERROR(IF($B$2="Tonnes",AppAn.Data!R70,(AppAn.Data!R70*ozton*AppAn.Data!R$6)/1000000),"-")</f>
        <v>167.45061075910041</v>
      </c>
      <c r="J29" s="89">
        <f>IFERROR(IF($B$2="Tonnes",AppAn.Data!S70,(AppAn.Data!S70*ozton*AppAn.Data!S$6)/1000000),"-")</f>
        <v>173.53997617116286</v>
      </c>
      <c r="K29" s="89">
        <f>IFERROR(IF($B$2="Tonnes",AppAn.Data!T70,(AppAn.Data!T70*ozton*AppAn.Data!T$6)/1000000),"-")</f>
        <v>178.67611265666844</v>
      </c>
      <c r="L29" s="89">
        <f>IFERROR(IF($B$2="Tonnes",AppAn.Data!U70,(AppAn.Data!U70*ozton*AppAn.Data!U$6)/1000000),"-")</f>
        <v>180.93354373935537</v>
      </c>
      <c r="M29" s="89">
        <f>IFERROR(IF($B$2="Tonnes",AppAn.Data!V70,(AppAn.Data!V70*ozton*AppAn.Data!V$6)/1000000),"-")</f>
        <v>158.29942792742804</v>
      </c>
      <c r="N29" s="90" t="str">
        <f t="shared" si="0"/>
        <v>▼</v>
      </c>
      <c r="O29" s="91">
        <f t="shared" si="1"/>
        <v>-12.509629416496148</v>
      </c>
      <c r="P29" s="40"/>
      <c r="Q29" s="89">
        <f>IFERROR(IF($B$2="Tonnes",AppQt.Data!M95,(AppQt.Data!M95*ozton*AppQt.Data!M$7)/1000000),"-")</f>
        <v>34.700858197985198</v>
      </c>
      <c r="R29" s="89">
        <f>IFERROR(IF($B$2="Tonnes",AppQt.Data!N95,(AppQt.Data!N95*ozton*AppQt.Data!N$7)/1000000),"-")</f>
        <v>42.034664368595386</v>
      </c>
      <c r="S29" s="89">
        <f>IFERROR(IF($B$2="Tonnes",AppQt.Data!O95,(AppQt.Data!O95*ozton*AppQt.Data!O$7)/1000000),"-")</f>
        <v>44.985466926840495</v>
      </c>
      <c r="T29" s="89">
        <f>IFERROR(IF($B$2="Tonnes",AppQt.Data!P95,(AppQt.Data!P95*ozton*AppQt.Data!P$7)/1000000),"-")</f>
        <v>68.867614101778571</v>
      </c>
      <c r="U29" s="89">
        <f>IFERROR(IF($B$2="Tonnes",AppQt.Data!Q95,(AppQt.Data!Q95*ozton*AppQt.Data!Q$7)/1000000),"-")</f>
        <v>31.152547680883774</v>
      </c>
      <c r="V29" s="89">
        <f>IFERROR(IF($B$2="Tonnes",AppQt.Data!R95,(AppQt.Data!R95*ozton*AppQt.Data!R$7)/1000000),"-")</f>
        <v>38.983193645512245</v>
      </c>
      <c r="W29" s="89">
        <f>IFERROR(IF($B$2="Tonnes",AppQt.Data!S95,(AppQt.Data!S95*ozton*AppQt.Data!S$7)/1000000),"-")</f>
        <v>42.200945373420751</v>
      </c>
      <c r="X29" s="89">
        <f>IFERROR(IF($B$2="Tonnes",AppQt.Data!T95,(AppQt.Data!T95*ozton*AppQt.Data!T$7)/1000000),"-")</f>
        <v>62.091837445877829</v>
      </c>
      <c r="Y29" s="89">
        <f>IFERROR(IF($B$2="Tonnes",AppQt.Data!U95,(AppQt.Data!U95*ozton*AppQt.Data!U$7)/1000000),"-")</f>
        <v>28.274691771067754</v>
      </c>
      <c r="Z29" s="89">
        <f>IFERROR(IF($B$2="Tonnes",AppQt.Data!V95,(AppQt.Data!V95*ozton*AppQt.Data!V$7)/1000000),"-")</f>
        <v>35.940265735093249</v>
      </c>
      <c r="AA29" s="89">
        <f>IFERROR(IF($B$2="Tonnes",AppQt.Data!W95,(AppQt.Data!W95*ozton*AppQt.Data!W$7)/1000000),"-")</f>
        <v>40.865445745588303</v>
      </c>
      <c r="AB29" s="89">
        <f>IFERROR(IF($B$2="Tonnes",AppQt.Data!X95,(AppQt.Data!X95*ozton*AppQt.Data!X$7)/1000000),"-")</f>
        <v>57.488792631986577</v>
      </c>
      <c r="AC29" s="89">
        <f>IFERROR(IF($B$2="Tonnes",AppQt.Data!Y95,(AppQt.Data!Y95*ozton*AppQt.Data!Y$7)/1000000),"-")</f>
        <v>31.365997981864865</v>
      </c>
      <c r="AD29" s="89">
        <f>IFERROR(IF($B$2="Tonnes",AppQt.Data!Z95,(AppQt.Data!Z95*ozton*AppQt.Data!Z$7)/1000000),"-")</f>
        <v>36.638810002765425</v>
      </c>
      <c r="AE29" s="89">
        <f>IFERROR(IF($B$2="Tonnes",AppQt.Data!AA95,(AppQt.Data!AA95*ozton*AppQt.Data!AA$7)/1000000),"-")</f>
        <v>37.888416598875139</v>
      </c>
      <c r="AF29" s="89">
        <f>IFERROR(IF($B$2="Tonnes",AppQt.Data!AB95,(AppQt.Data!AB95*ozton*AppQt.Data!AB$7)/1000000),"-")</f>
        <v>59.91800661725609</v>
      </c>
      <c r="AG29" s="89">
        <f>IFERROR(IF($B$2="Tonnes",AppQt.Data!AC95,(AppQt.Data!AC95*ozton*AppQt.Data!AC$7)/1000000),"-")</f>
        <v>32.160869465722094</v>
      </c>
      <c r="AH29" s="89">
        <f>IFERROR(IF($B$2="Tonnes",AppQt.Data!AD95,(AppQt.Data!AD95*ozton*AppQt.Data!AD$7)/1000000),"-")</f>
        <v>38.603734554232389</v>
      </c>
      <c r="AI29" s="89">
        <f>IFERROR(IF($B$2="Tonnes",AppQt.Data!AE95,(AppQt.Data!AE95*ozton*AppQt.Data!AE$7)/1000000),"-")</f>
        <v>38.239795975991868</v>
      </c>
      <c r="AJ29" s="89">
        <f>IFERROR(IF($B$2="Tonnes",AppQt.Data!AF95,(AppQt.Data!AF95*ozton*AppQt.Data!AF$7)/1000000),"-")</f>
        <v>59.513710694563301</v>
      </c>
      <c r="AK29" s="89">
        <f>IFERROR(IF($B$2="Tonnes",AppQt.Data!AG95,(AppQt.Data!AG95*ozton*AppQt.Data!AG$7)/1000000),"-")</f>
        <v>32.729201815646569</v>
      </c>
      <c r="AL29" s="89">
        <f>IFERROR(IF($B$2="Tonnes",AppQt.Data!AH95,(AppQt.Data!AH95*ozton*AppQt.Data!AH$7)/1000000),"-")</f>
        <v>39.048085439643394</v>
      </c>
      <c r="AM29" s="89">
        <f>IFERROR(IF($B$2="Tonnes",AppQt.Data!AI95,(AppQt.Data!AI95*ozton*AppQt.Data!AI$7)/1000000),"-")</f>
        <v>38.157801717973676</v>
      </c>
      <c r="AN29" s="89">
        <f>IFERROR(IF($B$2="Tonnes",AppQt.Data!AJ95,(AppQt.Data!AJ95*ozton*AppQt.Data!AJ$7)/1000000),"-")</f>
        <v>60.336068373223071</v>
      </c>
      <c r="AO29" s="89">
        <f>IFERROR(IF($B$2="Tonnes",AppQt.Data!AK95,(AppQt.Data!AK95*ozton*AppQt.Data!AK$7)/1000000),"-")</f>
        <v>32.421764309475968</v>
      </c>
      <c r="AP29" s="89">
        <f>IFERROR(IF($B$2="Tonnes",AppQt.Data!AL95,(AppQt.Data!AL95*ozton*AppQt.Data!AL$7)/1000000),"-")</f>
        <v>38.514105941934375</v>
      </c>
      <c r="AQ29" s="89">
        <f>IFERROR(IF($B$2="Tonnes",AppQt.Data!AM95,(AppQt.Data!AM95*ozton*AppQt.Data!AM$7)/1000000),"-")</f>
        <v>37.315125024716131</v>
      </c>
      <c r="AR29" s="89">
        <f>IFERROR(IF($B$2="Tonnes",AppQt.Data!AN95,(AppQt.Data!AN95*ozton*AppQt.Data!AN$7)/1000000),"-")</f>
        <v>59.19961548297394</v>
      </c>
      <c r="AS29" s="89">
        <f>IFERROR(IF($B$2="Tonnes",AppQt.Data!AO95,(AppQt.Data!AO95*ozton*AppQt.Data!AO$7)/1000000),"-")</f>
        <v>32.999519363161902</v>
      </c>
      <c r="AT29" s="89">
        <f>IFERROR(IF($B$2="Tonnes",AppQt.Data!AP95,(AppQt.Data!AP95*ozton*AppQt.Data!AP$7)/1000000),"-")</f>
        <v>39.845462040868398</v>
      </c>
      <c r="AU29" s="89">
        <f>IFERROR(IF($B$2="Tonnes",AppQt.Data!AQ95,(AppQt.Data!AQ95*ozton*AppQt.Data!AQ$7)/1000000),"-")</f>
        <v>38.821640565192581</v>
      </c>
      <c r="AV29" s="89">
        <f>IFERROR(IF($B$2="Tonnes",AppQt.Data!AR95,(AppQt.Data!AR95*ozton*AppQt.Data!AR$7)/1000000),"-")</f>
        <v>61.873354201939989</v>
      </c>
      <c r="AW29" s="89">
        <f>IFERROR(IF($B$2="Tonnes",AppQt.Data!AS95,(AppQt.Data!AS95*ozton*AppQt.Data!AS$7)/1000000),"-")</f>
        <v>34.117941307522635</v>
      </c>
      <c r="AX29" s="89">
        <f>IFERROR(IF($B$2="Tonnes",AppQt.Data!AT95,(AppQt.Data!AT95*ozton*AppQt.Data!AT$7)/1000000),"-")</f>
        <v>41.280559756838485</v>
      </c>
      <c r="AY29" s="89">
        <f>IFERROR(IF($B$2="Tonnes",AppQt.Data!AU95,(AppQt.Data!AU95*ozton*AppQt.Data!AU$7)/1000000),"-")</f>
        <v>40.106053417100505</v>
      </c>
      <c r="AZ29" s="89">
        <f>IFERROR(IF($B$2="Tonnes",AppQt.Data!AV95,(AppQt.Data!AV95*ozton*AppQt.Data!AV$7)/1000000),"-")</f>
        <v>63.171558175206769</v>
      </c>
      <c r="BA29" s="89">
        <f>IFERROR(IF($B$2="Tonnes",AppQt.Data!AW95,(AppQt.Data!AW95*ozton*AppQt.Data!AW$7)/1000000),"-")</f>
        <v>34.38699498490125</v>
      </c>
      <c r="BB29" s="89">
        <f>IFERROR(IF($B$2="Tonnes",AppQt.Data!AX95,(AppQt.Data!AX95*ozton*AppQt.Data!AX$7)/1000000),"-")</f>
        <v>41.472521198618772</v>
      </c>
      <c r="BC29" s="89">
        <f>IFERROR(IF($B$2="Tonnes",AppQt.Data!AY95,(AppQt.Data!AY95*ozton*AppQt.Data!AY$7)/1000000),"-")</f>
        <v>40.733097694187414</v>
      </c>
      <c r="BD29" s="89">
        <f>IFERROR(IF($B$2="Tonnes",AppQt.Data!AZ95,(AppQt.Data!AZ95*ozton*AppQt.Data!AZ$7)/1000000),"-")</f>
        <v>64.340929861647979</v>
      </c>
      <c r="BE29" s="89">
        <f>IFERROR(IF($B$2="Tonnes",AppQt.Data!BA95,(AppQt.Data!BA95*ozton*AppQt.Data!BA$7)/1000000),"-")</f>
        <v>32.232625687166063</v>
      </c>
      <c r="BF29" s="89">
        <f>IFERROR(IF($B$2="Tonnes",AppQt.Data!BB95,(AppQt.Data!BB95*ozton*AppQt.Data!BB$7)/1000000),"-")</f>
        <v>27.157885727080711</v>
      </c>
      <c r="BG29" s="89">
        <f>IFERROR(IF($B$2="Tonnes",AppQt.Data!BC95,(AppQt.Data!BC95*ozton*AppQt.Data!BC$7)/1000000),"-")</f>
        <v>36.862838337545284</v>
      </c>
      <c r="BH29" s="89">
        <f>IFERROR(IF($B$2="Tonnes",AppQt.Data!BD95,(AppQt.Data!BD95*ozton*AppQt.Data!BD$7)/1000000),"-")</f>
        <v>62.046078175635984</v>
      </c>
      <c r="BI29" s="89">
        <f>IFERROR(IF($B$2="Tonnes",AppQt.Data!BE95,(AppQt.Data!BE95*ozton*AppQt.Data!BE$7)/1000000),"-")</f>
        <v>34.854875742857857</v>
      </c>
      <c r="BJ29" s="89">
        <f>IFERROR(IF($B$2="Tonnes",AppQt.Data!BF95,(AppQt.Data!BF95*ozton*AppQt.Data!BF$7)/1000000),"-")</f>
        <v>48.121902903552247</v>
      </c>
      <c r="BK29" s="89">
        <f>IFERROR(IF($B$2="Tonnes",AppQt.Data!BG95,(AppQt.Data!BG95*ozton*AppQt.Data!BG$7)/1000000),"-")</f>
        <v>40.925189191713812</v>
      </c>
      <c r="BL29" s="90" t="str">
        <f t="shared" si="2"/>
        <v>▲</v>
      </c>
      <c r="BM29" s="91">
        <f t="shared" si="3"/>
        <v>11.020179230287241</v>
      </c>
    </row>
    <row r="30" spans="1:65" ht="12.75" customHeight="1" x14ac:dyDescent="0.2">
      <c r="A30" s="40"/>
      <c r="B30" s="31" t="s">
        <v>99</v>
      </c>
      <c r="C30" s="89">
        <f>IFERROR(IF($B$2="Tonnes",AppAn.Data!L71,(AppAn.Data!L71*ozton*AppAn.Data!L$6)/1000000),"-")</f>
        <v>122.33281211308571</v>
      </c>
      <c r="D30" s="89">
        <f>IFERROR(IF($B$2="Tonnes",AppAn.Data!M71,(AppAn.Data!M71*ozton*AppAn.Data!M$6)/1000000),"-")</f>
        <v>115.88160749906325</v>
      </c>
      <c r="E30" s="89">
        <f>IFERROR(IF($B$2="Tonnes",AppAn.Data!N71,(AppAn.Data!N71*ozton*AppAn.Data!N$6)/1000000),"-")</f>
        <v>107.05386929056775</v>
      </c>
      <c r="F30" s="89">
        <f>IFERROR(IF($B$2="Tonnes",AppAn.Data!O71,(AppAn.Data!O71*ozton*AppAn.Data!O$6)/1000000),"-")</f>
        <v>112.50252781914477</v>
      </c>
      <c r="G30" s="89">
        <f>IFERROR(IF($B$2="Tonnes",AppAn.Data!P71,(AppAn.Data!P71*ozton*AppAn.Data!P$6)/1000000),"-")</f>
        <v>116.55751744856846</v>
      </c>
      <c r="H30" s="89">
        <f>IFERROR(IF($B$2="Tonnes",AppAn.Data!Q71,(AppAn.Data!Q71*ozton*AppAn.Data!Q$6)/1000000),"-")</f>
        <v>119.49657516903576</v>
      </c>
      <c r="I30" s="89">
        <f>IFERROR(IF($B$2="Tonnes",AppAn.Data!R71,(AppAn.Data!R71*ozton*AppAn.Data!R$6)/1000000),"-")</f>
        <v>118.77624333553348</v>
      </c>
      <c r="J30" s="89">
        <f>IFERROR(IF($B$2="Tonnes",AppAn.Data!S71,(AppAn.Data!S71*ozton*AppAn.Data!S$6)/1000000),"-")</f>
        <v>123.65757419730505</v>
      </c>
      <c r="K30" s="89">
        <f>IFERROR(IF($B$2="Tonnes",AppAn.Data!T71,(AppAn.Data!T71*ozton*AppAn.Data!T$6)/1000000),"-")</f>
        <v>128.37651231462507</v>
      </c>
      <c r="L30" s="89">
        <f>IFERROR(IF($B$2="Tonnes",AppAn.Data!U71,(AppAn.Data!U71*ozton*AppAn.Data!U$6)/1000000),"-")</f>
        <v>131.1</v>
      </c>
      <c r="M30" s="89">
        <f>IFERROR(IF($B$2="Tonnes",AppAn.Data!V71,(AppAn.Data!V71*ozton*AppAn.Data!V$6)/1000000),"-")</f>
        <v>118.2</v>
      </c>
      <c r="N30" s="90" t="str">
        <f t="shared" si="0"/>
        <v>▼</v>
      </c>
      <c r="O30" s="91">
        <f t="shared" si="1"/>
        <v>-9.8398169336384349</v>
      </c>
      <c r="P30" s="40"/>
      <c r="Q30" s="89">
        <f>IFERROR(IF($B$2="Tonnes",AppQt.Data!M96,(AppQt.Data!M96*ozton*AppQt.Data!M$7)/1000000),"-")</f>
        <v>22.952142579583995</v>
      </c>
      <c r="R30" s="89">
        <f>IFERROR(IF($B$2="Tonnes",AppQt.Data!N96,(AppQt.Data!N96*ozton*AppQt.Data!N$7)/1000000),"-")</f>
        <v>23.883684919066102</v>
      </c>
      <c r="S30" s="89">
        <f>IFERROR(IF($B$2="Tonnes",AppQt.Data!O96,(AppQt.Data!O96*ozton*AppQt.Data!O$7)/1000000),"-")</f>
        <v>31.0699805039472</v>
      </c>
      <c r="T30" s="89">
        <f>IFERROR(IF($B$2="Tonnes",AppQt.Data!P96,(AppQt.Data!P96*ozton*AppQt.Data!P$7)/1000000),"-")</f>
        <v>44.427004110488411</v>
      </c>
      <c r="U30" s="89">
        <f>IFERROR(IF($B$2="Tonnes",AppQt.Data!Q96,(AppQt.Data!Q96*ozton*AppQt.Data!Q$7)/1000000),"-")</f>
        <v>21.073225243510961</v>
      </c>
      <c r="V30" s="89">
        <f>IFERROR(IF($B$2="Tonnes",AppQt.Data!R96,(AppQt.Data!R96*ozton*AppQt.Data!R$7)/1000000),"-")</f>
        <v>22.623572599017741</v>
      </c>
      <c r="W30" s="89">
        <f>IFERROR(IF($B$2="Tonnes",AppQt.Data!S96,(AppQt.Data!S96*ozton*AppQt.Data!S$7)/1000000),"-")</f>
        <v>30.248503001876735</v>
      </c>
      <c r="X30" s="89">
        <f>IFERROR(IF($B$2="Tonnes",AppQt.Data!T96,(AppQt.Data!T96*ozton*AppQt.Data!T$7)/1000000),"-")</f>
        <v>41.93630665465782</v>
      </c>
      <c r="Y30" s="89">
        <f>IFERROR(IF($B$2="Tonnes",AppQt.Data!U96,(AppQt.Data!U96*ozton*AppQt.Data!U$7)/1000000),"-")</f>
        <v>19.349981448600332</v>
      </c>
      <c r="Z30" s="89">
        <f>IFERROR(IF($B$2="Tonnes",AppQt.Data!V96,(AppQt.Data!V96*ozton*AppQt.Data!V$7)/1000000),"-")</f>
        <v>20.080228485150357</v>
      </c>
      <c r="AA30" s="89">
        <f>IFERROR(IF($B$2="Tonnes",AppQt.Data!W96,(AppQt.Data!W96*ozton*AppQt.Data!W$7)/1000000),"-")</f>
        <v>27.699744114312601</v>
      </c>
      <c r="AB30" s="89">
        <f>IFERROR(IF($B$2="Tonnes",AppQt.Data!X96,(AppQt.Data!X96*ozton*AppQt.Data!X$7)/1000000),"-")</f>
        <v>39.923915242504457</v>
      </c>
      <c r="AC30" s="89">
        <f>IFERROR(IF($B$2="Tonnes",AppQt.Data!Y96,(AppQt.Data!Y96*ozton*AppQt.Data!Y$7)/1000000),"-")</f>
        <v>20.650412482246804</v>
      </c>
      <c r="AD30" s="89">
        <f>IFERROR(IF($B$2="Tonnes",AppQt.Data!Z96,(AppQt.Data!Z96*ozton*AppQt.Data!Z$7)/1000000),"-")</f>
        <v>24.02891216612392</v>
      </c>
      <c r="AE30" s="89">
        <f>IFERROR(IF($B$2="Tonnes",AppQt.Data!AA96,(AppQt.Data!AA96*ozton*AppQt.Data!AA$7)/1000000),"-")</f>
        <v>25.306112486098371</v>
      </c>
      <c r="AF30" s="89">
        <f>IFERROR(IF($B$2="Tonnes",AppQt.Data!AB96,(AppQt.Data!AB96*ozton*AppQt.Data!AB$7)/1000000),"-")</f>
        <v>42.517090684675672</v>
      </c>
      <c r="AG30" s="89">
        <f>IFERROR(IF($B$2="Tonnes",AppQt.Data!AC96,(AppQt.Data!AC96*ozton*AppQt.Data!AC$7)/1000000),"-")</f>
        <v>21.519548340618961</v>
      </c>
      <c r="AH30" s="89">
        <f>IFERROR(IF($B$2="Tonnes",AppQt.Data!AD96,(AppQt.Data!AD96*ozton*AppQt.Data!AD$7)/1000000),"-")</f>
        <v>25.020066300968114</v>
      </c>
      <c r="AI30" s="89">
        <f>IFERROR(IF($B$2="Tonnes",AppQt.Data!AE96,(AppQt.Data!AE96*ozton*AppQt.Data!AE$7)/1000000),"-")</f>
        <v>26.214198059353905</v>
      </c>
      <c r="AJ30" s="89">
        <f>IFERROR(IF($B$2="Tonnes",AppQt.Data!AF96,(AppQt.Data!AF96*ozton*AppQt.Data!AF$7)/1000000),"-")</f>
        <v>43.803704747627471</v>
      </c>
      <c r="AK30" s="89">
        <f>IFERROR(IF($B$2="Tonnes",AppQt.Data!AG96,(AppQt.Data!AG96*ozton*AppQt.Data!AG$7)/1000000),"-")</f>
        <v>22.18532252786261</v>
      </c>
      <c r="AL30" s="89">
        <f>IFERROR(IF($B$2="Tonnes",AppQt.Data!AH96,(AppQt.Data!AH96*ozton*AppQt.Data!AH$7)/1000000),"-")</f>
        <v>25.640942375103112</v>
      </c>
      <c r="AM30" s="89">
        <f>IFERROR(IF($B$2="Tonnes",AppQt.Data!AI96,(AppQt.Data!AI96*ozton*AppQt.Data!AI$7)/1000000),"-")</f>
        <v>26.487241528878965</v>
      </c>
      <c r="AN30" s="89">
        <f>IFERROR(IF($B$2="Tonnes",AppQt.Data!AJ96,(AppQt.Data!AJ96*ozton*AppQt.Data!AJ$7)/1000000),"-")</f>
        <v>45.183068737191086</v>
      </c>
      <c r="AO30" s="89">
        <f>IFERROR(IF($B$2="Tonnes",AppQt.Data!AK96,(AppQt.Data!AK96*ozton*AppQt.Data!AK$7)/1000000),"-")</f>
        <v>22.300505544934758</v>
      </c>
      <c r="AP30" s="89">
        <f>IFERROR(IF($B$2="Tonnes",AppQt.Data!AL96,(AppQt.Data!AL96*ozton*AppQt.Data!AL$7)/1000000),"-")</f>
        <v>25.809369928834787</v>
      </c>
      <c r="AQ30" s="89">
        <f>IFERROR(IF($B$2="Tonnes",AppQt.Data!AM96,(AppQt.Data!AM96*ozton*AppQt.Data!AM$7)/1000000),"-")</f>
        <v>25.982192270429838</v>
      </c>
      <c r="AR30" s="89">
        <f>IFERROR(IF($B$2="Tonnes",AppQt.Data!AN96,(AppQt.Data!AN96*ozton*AppQt.Data!AN$7)/1000000),"-")</f>
        <v>44.684175591334103</v>
      </c>
      <c r="AS30" s="89">
        <f>IFERROR(IF($B$2="Tonnes",AppQt.Data!AO96,(AppQt.Data!AO96*ozton*AppQt.Data!AO$7)/1000000),"-")</f>
        <v>22.69649540872787</v>
      </c>
      <c r="AT30" s="89">
        <f>IFERROR(IF($B$2="Tonnes",AppQt.Data!AP96,(AppQt.Data!AP96*ozton*AppQt.Data!AP$7)/1000000),"-")</f>
        <v>26.824140999667058</v>
      </c>
      <c r="AU30" s="89">
        <f>IFERROR(IF($B$2="Tonnes",AppQt.Data!AQ96,(AppQt.Data!AQ96*ozton*AppQt.Data!AQ$7)/1000000),"-")</f>
        <v>27.196352073191967</v>
      </c>
      <c r="AV30" s="89">
        <f>IFERROR(IF($B$2="Tonnes",AppQt.Data!AR96,(AppQt.Data!AR96*ozton*AppQt.Data!AR$7)/1000000),"-")</f>
        <v>46.940585715718157</v>
      </c>
      <c r="AW30" s="89">
        <f>IFERROR(IF($B$2="Tonnes",AppQt.Data!AS96,(AppQt.Data!AS96*ozton*AppQt.Data!AS$7)/1000000),"-")</f>
        <v>23.675623507239361</v>
      </c>
      <c r="AX30" s="89">
        <f>IFERROR(IF($B$2="Tonnes",AppQt.Data!AT96,(AppQt.Data!AT96*ozton*AppQt.Data!AT$7)/1000000),"-")</f>
        <v>28.267218832858678</v>
      </c>
      <c r="AY30" s="89">
        <f>IFERROR(IF($B$2="Tonnes",AppQt.Data!AU96,(AppQt.Data!AU96*ozton*AppQt.Data!AU$7)/1000000),"-")</f>
        <v>28.287922101001438</v>
      </c>
      <c r="AZ30" s="89">
        <f>IFERROR(IF($B$2="Tonnes",AppQt.Data!AV96,(AppQt.Data!AV96*ozton*AppQt.Data!AV$7)/1000000),"-")</f>
        <v>48.145747873525579</v>
      </c>
      <c r="BA30" s="89">
        <f>IFERROR(IF($B$2="Tonnes",AppQt.Data!AW96,(AppQt.Data!AW96*ozton*AppQt.Data!AW$7)/1000000),"-")</f>
        <v>23.979999999999993</v>
      </c>
      <c r="BB30" s="89">
        <f>IFERROR(IF($B$2="Tonnes",AppQt.Data!AX96,(AppQt.Data!AX96*ozton*AppQt.Data!AX$7)/1000000),"-")</f>
        <v>28.669999999999998</v>
      </c>
      <c r="BC30" s="89">
        <f>IFERROR(IF($B$2="Tonnes",AppQt.Data!AY96,(AppQt.Data!AY96*ozton*AppQt.Data!AY$7)/1000000),"-")</f>
        <v>29.25</v>
      </c>
      <c r="BD30" s="89">
        <f>IFERROR(IF($B$2="Tonnes",AppQt.Data!AZ96,(AppQt.Data!AZ96*ozton*AppQt.Data!AZ$7)/1000000),"-")</f>
        <v>49.2</v>
      </c>
      <c r="BE30" s="89">
        <f>IFERROR(IF($B$2="Tonnes",AppQt.Data!BA96,(AppQt.Data!BA96*ozton*AppQt.Data!BA$7)/1000000),"-")</f>
        <v>22.799999999999997</v>
      </c>
      <c r="BF30" s="89">
        <f>IFERROR(IF($B$2="Tonnes",AppQt.Data!BB96,(AppQt.Data!BB96*ozton*AppQt.Data!BB$7)/1000000),"-")</f>
        <v>18.55</v>
      </c>
      <c r="BG30" s="89">
        <f>IFERROR(IF($B$2="Tonnes",AppQt.Data!BC96,(AppQt.Data!BC96*ozton*AppQt.Data!BC$7)/1000000),"-")</f>
        <v>28.17</v>
      </c>
      <c r="BH30" s="89">
        <f>IFERROR(IF($B$2="Tonnes",AppQt.Data!BD96,(AppQt.Data!BD96*ozton*AppQt.Data!BD$7)/1000000),"-")</f>
        <v>48.680000000000007</v>
      </c>
      <c r="BI30" s="89">
        <f>IFERROR(IF($B$2="Tonnes",AppQt.Data!BE96,(AppQt.Data!BE96*ozton*AppQt.Data!BE$7)/1000000),"-")</f>
        <v>26.522000000000002</v>
      </c>
      <c r="BJ30" s="89">
        <f>IFERROR(IF($B$2="Tonnes",AppQt.Data!BF96,(AppQt.Data!BF96*ozton*AppQt.Data!BF$7)/1000000),"-")</f>
        <v>37.672600000000003</v>
      </c>
      <c r="BK30" s="89">
        <f>IFERROR(IF($B$2="Tonnes",AppQt.Data!BG96,(AppQt.Data!BG96*ozton*AppQt.Data!BG$7)/1000000),"-")</f>
        <v>31.670999999999999</v>
      </c>
      <c r="BL30" s="90" t="str">
        <f t="shared" si="2"/>
        <v>▲</v>
      </c>
      <c r="BM30" s="91">
        <f t="shared" si="3"/>
        <v>12.428115015974427</v>
      </c>
    </row>
    <row r="31" spans="1:65" ht="12.75" customHeight="1" x14ac:dyDescent="0.2">
      <c r="A31" s="40"/>
      <c r="B31" s="31" t="s">
        <v>149</v>
      </c>
      <c r="C31" s="89">
        <f>IFERROR(IF($B$2="Tonnes",AppAn.Data!L72,(AppAn.Data!L72*ozton*AppAn.Data!L$6)/1000000),"-")</f>
        <v>16.740439621901906</v>
      </c>
      <c r="D31" s="89">
        <f>IFERROR(IF($B$2="Tonnes",AppAn.Data!M72,(AppAn.Data!M72*ozton*AppAn.Data!M$6)/1000000),"-")</f>
        <v>14.611983590032867</v>
      </c>
      <c r="E31" s="89">
        <f>IFERROR(IF($B$2="Tonnes",AppAn.Data!N72,(AppAn.Data!N72*ozton*AppAn.Data!N$6)/1000000),"-")</f>
        <v>13.191312351935418</v>
      </c>
      <c r="F31" s="89">
        <f>IFERROR(IF($B$2="Tonnes",AppAn.Data!O72,(AppAn.Data!O72*ozton*AppAn.Data!O$6)/1000000),"-")</f>
        <v>13.198213964747957</v>
      </c>
      <c r="G31" s="89">
        <f>IFERROR(IF($B$2="Tonnes",AppAn.Data!P72,(AppAn.Data!P72*ozton*AppAn.Data!P$6)/1000000),"-")</f>
        <v>13.956399999999999</v>
      </c>
      <c r="H31" s="89">
        <f>IFERROR(IF($B$2="Tonnes",AppAn.Data!Q72,(AppAn.Data!Q72*ozton*AppAn.Data!Q$6)/1000000),"-")</f>
        <v>14.16685</v>
      </c>
      <c r="I31" s="89">
        <f>IFERROR(IF($B$2="Tonnes",AppAn.Data!R72,(AppAn.Data!R72*ozton*AppAn.Data!R$6)/1000000),"-")</f>
        <v>13.789429999999999</v>
      </c>
      <c r="J31" s="89">
        <f>IFERROR(IF($B$2="Tonnes",AppAn.Data!S72,(AppAn.Data!S72*ozton*AppAn.Data!S$6)/1000000),"-")</f>
        <v>14.116610000000001</v>
      </c>
      <c r="K31" s="89">
        <f>IFERROR(IF($B$2="Tonnes",AppAn.Data!T72,(AppAn.Data!T72*ozton*AppAn.Data!T$6)/1000000),"-")</f>
        <v>14.274000000000001</v>
      </c>
      <c r="L31" s="89">
        <f>IFERROR(IF($B$2="Tonnes",AppAn.Data!U72,(AppAn.Data!U72*ozton*AppAn.Data!U$6)/1000000),"-")</f>
        <v>14.443999999999999</v>
      </c>
      <c r="M31" s="89">
        <f>IFERROR(IF($B$2="Tonnes",AppAn.Data!V72,(AppAn.Data!V72*ozton*AppAn.Data!V$6)/1000000),"-")</f>
        <v>13.055999999999999</v>
      </c>
      <c r="N31" s="90" t="str">
        <f t="shared" si="0"/>
        <v>▼</v>
      </c>
      <c r="O31" s="91">
        <f t="shared" si="1"/>
        <v>-9.6095264469675978</v>
      </c>
      <c r="P31" s="40"/>
      <c r="Q31" s="89">
        <f>IFERROR(IF($B$2="Tonnes",AppQt.Data!M97,(AppQt.Data!M97*ozton*AppQt.Data!M$7)/1000000),"-")</f>
        <v>2.8614456072876675</v>
      </c>
      <c r="R31" s="89">
        <f>IFERROR(IF($B$2="Tonnes",AppQt.Data!N97,(AppQt.Data!N97*ozton*AppQt.Data!N$7)/1000000),"-")</f>
        <v>4.477047203650959</v>
      </c>
      <c r="S31" s="89">
        <f>IFERROR(IF($B$2="Tonnes",AppQt.Data!O97,(AppQt.Data!O97*ozton*AppQt.Data!O$7)/1000000),"-")</f>
        <v>3.7435230306801563</v>
      </c>
      <c r="T31" s="89">
        <f>IFERROR(IF($B$2="Tonnes",AppQt.Data!P97,(AppQt.Data!P97*ozton*AppQt.Data!P$7)/1000000),"-")</f>
        <v>5.6584237802831217</v>
      </c>
      <c r="U31" s="89">
        <f>IFERROR(IF($B$2="Tonnes",AppQt.Data!Q97,(AppQt.Data!Q97*ozton*AppQt.Data!Q$7)/1000000),"-")</f>
        <v>2.5484860043987108</v>
      </c>
      <c r="V31" s="89">
        <f>IFERROR(IF($B$2="Tonnes",AppQt.Data!R97,(AppQt.Data!R97*ozton*AppQt.Data!R$7)/1000000),"-")</f>
        <v>3.8591231400386854</v>
      </c>
      <c r="W31" s="89">
        <f>IFERROR(IF($B$2="Tonnes",AppQt.Data!S97,(AppQt.Data!S97*ozton*AppQt.Data!S$7)/1000000),"-")</f>
        <v>3.2816339836480024</v>
      </c>
      <c r="X31" s="89">
        <f>IFERROR(IF($B$2="Tonnes",AppQt.Data!T97,(AppQt.Data!T97*ozton*AppQt.Data!T$7)/1000000),"-")</f>
        <v>4.9227404619474706</v>
      </c>
      <c r="Y31" s="89">
        <f>IFERROR(IF($B$2="Tonnes",AppQt.Data!U97,(AppQt.Data!U97*ozton*AppQt.Data!U$7)/1000000),"-")</f>
        <v>2.2768841856854132</v>
      </c>
      <c r="Z31" s="89">
        <f>IFERROR(IF($B$2="Tonnes",AppQt.Data!V97,(AppQt.Data!V97*ozton*AppQt.Data!V$7)/1000000),"-")</f>
        <v>3.5339930607460053</v>
      </c>
      <c r="AA31" s="89">
        <f>IFERROR(IF($B$2="Tonnes",AppQt.Data!W97,(AppQt.Data!W97*ozton*AppQt.Data!W$7)/1000000),"-")</f>
        <v>2.975288047166404</v>
      </c>
      <c r="AB31" s="89">
        <f>IFERROR(IF($B$2="Tonnes",AppQt.Data!X97,(AppQt.Data!X97*ozton*AppQt.Data!X$7)/1000000),"-")</f>
        <v>4.4051470583375956</v>
      </c>
      <c r="AC31" s="89">
        <f>IFERROR(IF($B$2="Tonnes",AppQt.Data!Y97,(AppQt.Data!Y97*ozton*AppQt.Data!Y$7)/1000000),"-")</f>
        <v>2.5583815693037097</v>
      </c>
      <c r="AD31" s="89">
        <f>IFERROR(IF($B$2="Tonnes",AppQt.Data!Z97,(AppQt.Data!Z97*ozton*AppQt.Data!Z$7)/1000000),"-")</f>
        <v>3.1284910080087984</v>
      </c>
      <c r="AE31" s="89">
        <f>IFERROR(IF($B$2="Tonnes",AppQt.Data!AA97,(AppQt.Data!AA97*ozton*AppQt.Data!AA$7)/1000000),"-")</f>
        <v>2.491524050451642</v>
      </c>
      <c r="AF31" s="89">
        <f>IFERROR(IF($B$2="Tonnes",AppQt.Data!AB97,(AppQt.Data!AB97*ozton*AppQt.Data!AB$7)/1000000),"-")</f>
        <v>5.0198173369838059</v>
      </c>
      <c r="AG31" s="89">
        <f>IFERROR(IF($B$2="Tonnes",AppQt.Data!AC97,(AppQt.Data!AC97*ozton*AppQt.Data!AC$7)/1000000),"-")</f>
        <v>2.6029999999999998</v>
      </c>
      <c r="AH31" s="89">
        <f>IFERROR(IF($B$2="Tonnes",AppQt.Data!AD97,(AppQt.Data!AD97*ozton*AppQt.Data!AD$7)/1000000),"-")</f>
        <v>3.2834000000000003</v>
      </c>
      <c r="AI31" s="89">
        <f>IFERROR(IF($B$2="Tonnes",AppQt.Data!AE97,(AppQt.Data!AE97*ozton*AppQt.Data!AE$7)/1000000),"-")</f>
        <v>2.6339999999999995</v>
      </c>
      <c r="AJ31" s="89">
        <f>IFERROR(IF($B$2="Tonnes",AppQt.Data!AF97,(AppQt.Data!AF97*ozton*AppQt.Data!AF$7)/1000000),"-")</f>
        <v>5.4360000000000008</v>
      </c>
      <c r="AK31" s="89">
        <f>IFERROR(IF($B$2="Tonnes",AppQt.Data!AG97,(AppQt.Data!AG97*ozton*AppQt.Data!AG$7)/1000000),"-")</f>
        <v>2.7021999999999995</v>
      </c>
      <c r="AL31" s="89">
        <f>IFERROR(IF($B$2="Tonnes",AppQt.Data!AH97,(AppQt.Data!AH97*ozton*AppQt.Data!AH$7)/1000000),"-")</f>
        <v>3.4634499999999995</v>
      </c>
      <c r="AM31" s="89">
        <f>IFERROR(IF($B$2="Tonnes",AppQt.Data!AI97,(AppQt.Data!AI97*ozton*AppQt.Data!AI$7)/1000000),"-")</f>
        <v>2.6568999999999998</v>
      </c>
      <c r="AN31" s="89">
        <f>IFERROR(IF($B$2="Tonnes",AppQt.Data!AJ97,(AppQt.Data!AJ97*ozton*AppQt.Data!AJ$7)/1000000),"-")</f>
        <v>5.3442999999999996</v>
      </c>
      <c r="AO31" s="89">
        <f>IFERROR(IF($B$2="Tonnes",AppQt.Data!AK97,(AppQt.Data!AK97*ozton*AppQt.Data!AK$7)/1000000),"-")</f>
        <v>2.6572</v>
      </c>
      <c r="AP31" s="89">
        <f>IFERROR(IF($B$2="Tonnes",AppQt.Data!AL97,(AppQt.Data!AL97*ozton*AppQt.Data!AL$7)/1000000),"-")</f>
        <v>3.4215999999999993</v>
      </c>
      <c r="AQ31" s="89">
        <f>IFERROR(IF($B$2="Tonnes",AppQt.Data!AM97,(AppQt.Data!AM97*ozton*AppQt.Data!AM$7)/1000000),"-")</f>
        <v>2.5979299999999999</v>
      </c>
      <c r="AR31" s="89">
        <f>IFERROR(IF($B$2="Tonnes",AppQt.Data!AN97,(AppQt.Data!AN97*ozton*AppQt.Data!AN$7)/1000000),"-")</f>
        <v>5.1127000000000002</v>
      </c>
      <c r="AS31" s="89">
        <f>IFERROR(IF($B$2="Tonnes",AppQt.Data!AO97,(AppQt.Data!AO97*ozton*AppQt.Data!AO$7)/1000000),"-")</f>
        <v>2.7170000000000005</v>
      </c>
      <c r="AT31" s="89">
        <f>IFERROR(IF($B$2="Tonnes",AppQt.Data!AP97,(AppQt.Data!AP97*ozton*AppQt.Data!AP$7)/1000000),"-")</f>
        <v>3.5236999999999994</v>
      </c>
      <c r="AU31" s="89">
        <f>IFERROR(IF($B$2="Tonnes",AppQt.Data!AQ97,(AppQt.Data!AQ97*ozton*AppQt.Data!AQ$7)/1000000),"-")</f>
        <v>2.6180500000000002</v>
      </c>
      <c r="AV31" s="89">
        <f>IFERROR(IF($B$2="Tonnes",AppQt.Data!AR97,(AppQt.Data!AR97*ozton*AppQt.Data!AR$7)/1000000),"-")</f>
        <v>5.25786</v>
      </c>
      <c r="AW31" s="89">
        <f>IFERROR(IF($B$2="Tonnes",AppQt.Data!AS97,(AppQt.Data!AS97*ozton*AppQt.Data!AS$7)/1000000),"-")</f>
        <v>2.7255000000000007</v>
      </c>
      <c r="AX31" s="89">
        <f>IFERROR(IF($B$2="Tonnes",AppQt.Data!AT97,(AppQt.Data!AT97*ozton*AppQt.Data!AT$7)/1000000),"-")</f>
        <v>3.5554999999999999</v>
      </c>
      <c r="AY31" s="89">
        <f>IFERROR(IF($B$2="Tonnes",AppQt.Data!AU97,(AppQt.Data!AU97*ozton*AppQt.Data!AU$7)/1000000),"-")</f>
        <v>2.6375000000000006</v>
      </c>
      <c r="AZ31" s="89">
        <f>IFERROR(IF($B$2="Tonnes",AppQt.Data!AV97,(AppQt.Data!AV97*ozton*AppQt.Data!AV$7)/1000000),"-")</f>
        <v>5.3554999999999993</v>
      </c>
      <c r="BA31" s="89">
        <f>IFERROR(IF($B$2="Tonnes",AppQt.Data!AW97,(AppQt.Data!AW97*ozton*AppQt.Data!AW$7)/1000000),"-")</f>
        <v>2.7610000000000001</v>
      </c>
      <c r="BB31" s="89">
        <f>IFERROR(IF($B$2="Tonnes",AppQt.Data!AX97,(AppQt.Data!AX97*ozton*AppQt.Data!AX$7)/1000000),"-")</f>
        <v>3.5979999999999999</v>
      </c>
      <c r="BC31" s="89">
        <f>IFERROR(IF($B$2="Tonnes",AppQt.Data!AY97,(AppQt.Data!AY97*ozton*AppQt.Data!AY$7)/1000000),"-")</f>
        <v>2.6150000000000002</v>
      </c>
      <c r="BD31" s="89">
        <f>IFERROR(IF($B$2="Tonnes",AppQt.Data!AZ97,(AppQt.Data!AZ97*ozton*AppQt.Data!AZ$7)/1000000),"-")</f>
        <v>5.47</v>
      </c>
      <c r="BE31" s="89">
        <f>IFERROR(IF($B$2="Tonnes",AppQt.Data!BA97,(AppQt.Data!BA97*ozton*AppQt.Data!BA$7)/1000000),"-")</f>
        <v>2.5829999999999993</v>
      </c>
      <c r="BF31" s="89">
        <f>IFERROR(IF($B$2="Tonnes",AppQt.Data!BB97,(AppQt.Data!BB97*ozton*AppQt.Data!BB$7)/1000000),"-")</f>
        <v>2.016</v>
      </c>
      <c r="BG31" s="89">
        <f>IFERROR(IF($B$2="Tonnes",AppQt.Data!BC97,(AppQt.Data!BC97*ozton*AppQt.Data!BC$7)/1000000),"-")</f>
        <v>2.629</v>
      </c>
      <c r="BH31" s="89">
        <f>IFERROR(IF($B$2="Tonnes",AppQt.Data!BD97,(AppQt.Data!BD97*ozton*AppQt.Data!BD$7)/1000000),"-")</f>
        <v>5.8279999999999994</v>
      </c>
      <c r="BI31" s="89">
        <f>IFERROR(IF($B$2="Tonnes",AppQt.Data!BE97,(AppQt.Data!BE97*ozton*AppQt.Data!BE$7)/1000000),"-")</f>
        <v>2.6669999999999998</v>
      </c>
      <c r="BJ31" s="89">
        <f>IFERROR(IF($B$2="Tonnes",AppQt.Data!BF97,(AppQt.Data!BF97*ozton*AppQt.Data!BF$7)/1000000),"-")</f>
        <v>3.5090000000000003</v>
      </c>
      <c r="BK31" s="89">
        <f>IFERROR(IF($B$2="Tonnes",AppQt.Data!BG97,(AppQt.Data!BG97*ozton*AppQt.Data!BG$7)/1000000),"-")</f>
        <v>2.79</v>
      </c>
      <c r="BL31" s="90" t="str">
        <f t="shared" si="2"/>
        <v>▲</v>
      </c>
      <c r="BM31" s="91">
        <f t="shared" si="3"/>
        <v>6.1240015214910626</v>
      </c>
    </row>
    <row r="32" spans="1:65" ht="12.75" customHeight="1" x14ac:dyDescent="0.2">
      <c r="A32" s="40"/>
      <c r="B32" s="31" t="s">
        <v>150</v>
      </c>
      <c r="C32" s="89">
        <f>IFERROR(IF($B$2="Tonnes",AppAn.Data!L73,(AppAn.Data!L73*ozton*AppAn.Data!L$6)/1000000),"-")</f>
        <v>22.766523856014288</v>
      </c>
      <c r="D32" s="89">
        <f>IFERROR(IF($B$2="Tonnes",AppAn.Data!M73,(AppAn.Data!M73*ozton*AppAn.Data!M$6)/1000000),"-")</f>
        <v>18.916729384596277</v>
      </c>
      <c r="E32" s="89">
        <f>IFERROR(IF($B$2="Tonnes",AppAn.Data!N73,(AppAn.Data!N73*ozton*AppAn.Data!N$6)/1000000),"-")</f>
        <v>15.261253628921494</v>
      </c>
      <c r="F32" s="89">
        <f>IFERROR(IF($B$2="Tonnes",AppAn.Data!O73,(AppAn.Data!O73*ozton*AppAn.Data!O$6)/1000000),"-")</f>
        <v>15.87210916788295</v>
      </c>
      <c r="G32" s="89">
        <f>IFERROR(IF($B$2="Tonnes",AppAn.Data!P73,(AppAn.Data!P73*ozton*AppAn.Data!P$6)/1000000),"-")</f>
        <v>15.777822288927755</v>
      </c>
      <c r="H32" s="89">
        <f>IFERROR(IF($B$2="Tonnes",AppAn.Data!Q73,(AppAn.Data!Q73*ozton*AppAn.Data!Q$6)/1000000),"-")</f>
        <v>16.637960195381453</v>
      </c>
      <c r="I32" s="89">
        <f>IFERROR(IF($B$2="Tonnes",AppAn.Data!R73,(AppAn.Data!R73*ozton*AppAn.Data!R$6)/1000000),"-")</f>
        <v>15.951600456538129</v>
      </c>
      <c r="J32" s="89">
        <f>IFERROR(IF($B$2="Tonnes",AppAn.Data!S73,(AppAn.Data!S73*ozton*AppAn.Data!S$6)/1000000),"-")</f>
        <v>16.601202973857799</v>
      </c>
      <c r="K32" s="89">
        <f>IFERROR(IF($B$2="Tonnes",AppAn.Data!T73,(AppAn.Data!T73*ozton*AppAn.Data!T$6)/1000000),"-")</f>
        <v>16.835222392043349</v>
      </c>
      <c r="L32" s="89">
        <f>IFERROR(IF($B$2="Tonnes",AppAn.Data!U73,(AppAn.Data!U73*ozton*AppAn.Data!U$6)/1000000),"-")</f>
        <v>16.64316378125541</v>
      </c>
      <c r="M32" s="89">
        <f>IFERROR(IF($B$2="Tonnes",AppAn.Data!V73,(AppAn.Data!V73*ozton*AppAn.Data!V$6)/1000000),"-")</f>
        <v>12.403891985458035</v>
      </c>
      <c r="N32" s="90" t="str">
        <f t="shared" si="0"/>
        <v>▼</v>
      </c>
      <c r="O32" s="91">
        <f t="shared" si="1"/>
        <v>-25.471550070136985</v>
      </c>
      <c r="P32" s="40"/>
      <c r="Q32" s="89">
        <f>IFERROR(IF($B$2="Tonnes",AppQt.Data!M98,(AppQt.Data!M98*ozton*AppQt.Data!M$7)/1000000),"-")</f>
        <v>4.8192820636649643</v>
      </c>
      <c r="R32" s="89">
        <f>IFERROR(IF($B$2="Tonnes",AppQt.Data!N98,(AppQt.Data!N98*ozton*AppQt.Data!N$7)/1000000),"-")</f>
        <v>5.9957342019276663</v>
      </c>
      <c r="S32" s="89">
        <f>IFERROR(IF($B$2="Tonnes",AppQt.Data!O98,(AppQt.Data!O98*ozton*AppQt.Data!O$7)/1000000),"-")</f>
        <v>4.0195311466575347</v>
      </c>
      <c r="T32" s="89">
        <f>IFERROR(IF($B$2="Tonnes",AppQt.Data!P98,(AppQt.Data!P98*ozton*AppQt.Data!P$7)/1000000),"-")</f>
        <v>7.9319764437641247</v>
      </c>
      <c r="U32" s="89">
        <f>IFERROR(IF($B$2="Tonnes",AppQt.Data!Q98,(AppQt.Data!Q98*ozton*AppQt.Data!Q$7)/1000000),"-")</f>
        <v>3.5639453523936515</v>
      </c>
      <c r="V32" s="89">
        <f>IFERROR(IF($B$2="Tonnes",AppQt.Data!R98,(AppQt.Data!R98*ozton*AppQt.Data!R$7)/1000000),"-")</f>
        <v>5.0661330922226</v>
      </c>
      <c r="W32" s="89">
        <f>IFERROR(IF($B$2="Tonnes",AppQt.Data!S98,(AppQt.Data!S98*ozton*AppQt.Data!S$7)/1000000),"-")</f>
        <v>3.6043754796578975</v>
      </c>
      <c r="X32" s="89">
        <f>IFERROR(IF($B$2="Tonnes",AppQt.Data!T98,(AppQt.Data!T98*ozton*AppQt.Data!T$7)/1000000),"-")</f>
        <v>6.6822754603221277</v>
      </c>
      <c r="Y32" s="89">
        <f>IFERROR(IF($B$2="Tonnes",AppQt.Data!U98,(AppQt.Data!U98*ozton*AppQt.Data!U$7)/1000000),"-")</f>
        <v>2.8492618325620223</v>
      </c>
      <c r="Z32" s="89">
        <f>IFERROR(IF($B$2="Tonnes",AppQt.Data!V98,(AppQt.Data!V98*ozton*AppQt.Data!V$7)/1000000),"-")</f>
        <v>4.3123677437634296</v>
      </c>
      <c r="AA32" s="89">
        <f>IFERROR(IF($B$2="Tonnes",AppQt.Data!W98,(AppQt.Data!W98*ozton*AppQt.Data!W$7)/1000000),"-")</f>
        <v>4.1970262257721931</v>
      </c>
      <c r="AB32" s="89">
        <f>IFERROR(IF($B$2="Tonnes",AppQt.Data!X98,(AppQt.Data!X98*ozton*AppQt.Data!X$7)/1000000),"-")</f>
        <v>3.9025978268238495</v>
      </c>
      <c r="AC32" s="89">
        <f>IFERROR(IF($B$2="Tonnes",AppQt.Data!Y98,(AppQt.Data!Y98*ozton*AppQt.Data!Y$7)/1000000),"-")</f>
        <v>3.5003853895264601</v>
      </c>
      <c r="AD32" s="89">
        <f>IFERROR(IF($B$2="Tonnes",AppQt.Data!Z98,(AppQt.Data!Z98*ozton*AppQt.Data!Z$7)/1000000),"-")</f>
        <v>3.9025887648849573</v>
      </c>
      <c r="AE32" s="89">
        <f>IFERROR(IF($B$2="Tonnes",AppQt.Data!AA98,(AppQt.Data!AA98*ozton*AppQt.Data!AA$7)/1000000),"-")</f>
        <v>4.2460684772489881</v>
      </c>
      <c r="AF32" s="89">
        <f>IFERROR(IF($B$2="Tonnes",AppQt.Data!AB98,(AppQt.Data!AB98*ozton*AppQt.Data!AB$7)/1000000),"-")</f>
        <v>4.2230665362225457</v>
      </c>
      <c r="AG32" s="89">
        <f>IFERROR(IF($B$2="Tonnes",AppQt.Data!AC98,(AppQt.Data!AC98*ozton*AppQt.Data!AC$7)/1000000),"-")</f>
        <v>3.7847148703583233</v>
      </c>
      <c r="AH32" s="89">
        <f>IFERROR(IF($B$2="Tonnes",AppQt.Data!AD98,(AppQt.Data!AD98*ozton*AppQt.Data!AD$7)/1000000),"-")</f>
        <v>3.8940083868172204</v>
      </c>
      <c r="AI32" s="89">
        <f>IFERROR(IF($B$2="Tonnes",AppQt.Data!AE98,(AppQt.Data!AE98*ozton*AppQt.Data!AE$7)/1000000),"-")</f>
        <v>4.1696674100235533</v>
      </c>
      <c r="AJ32" s="89">
        <f>IFERROR(IF($B$2="Tonnes",AppQt.Data!AF98,(AppQt.Data!AF98*ozton*AppQt.Data!AF$7)/1000000),"-")</f>
        <v>3.9294316217286576</v>
      </c>
      <c r="AK32" s="89">
        <f>IFERROR(IF($B$2="Tonnes",AppQt.Data!AG98,(AppQt.Data!AG98*ozton*AppQt.Data!AG$7)/1000000),"-")</f>
        <v>3.9788834841796779</v>
      </c>
      <c r="AL32" s="89">
        <f>IFERROR(IF($B$2="Tonnes",AppQt.Data!AH98,(AppQt.Data!AH98*ozton*AppQt.Data!AH$7)/1000000),"-")</f>
        <v>4.168459189174273</v>
      </c>
      <c r="AM32" s="89">
        <f>IFERROR(IF($B$2="Tonnes",AppQt.Data!AI98,(AppQt.Data!AI98*ozton*AppQt.Data!AI$7)/1000000),"-")</f>
        <v>4.3575944781960967</v>
      </c>
      <c r="AN32" s="89">
        <f>IFERROR(IF($B$2="Tonnes",AppQt.Data!AJ98,(AppQt.Data!AJ98*ozton*AppQt.Data!AJ$7)/1000000),"-")</f>
        <v>4.1330230438314048</v>
      </c>
      <c r="AO32" s="89">
        <f>IFERROR(IF($B$2="Tonnes",AppQt.Data!AK98,(AppQt.Data!AK98*ozton*AppQt.Data!AK$7)/1000000),"-")</f>
        <v>3.865477580896441</v>
      </c>
      <c r="AP32" s="89">
        <f>IFERROR(IF($B$2="Tonnes",AppQt.Data!AL98,(AppQt.Data!AL98*ozton*AppQt.Data!AL$7)/1000000),"-")</f>
        <v>4.0150362297155597</v>
      </c>
      <c r="AQ32" s="89">
        <f>IFERROR(IF($B$2="Tonnes",AppQt.Data!AM98,(AppQt.Data!AM98*ozton*AppQt.Data!AM$7)/1000000),"-")</f>
        <v>4.1347147542862928</v>
      </c>
      <c r="AR32" s="89">
        <f>IFERROR(IF($B$2="Tonnes",AppQt.Data!AN98,(AppQt.Data!AN98*ozton*AppQt.Data!AN$7)/1000000),"-")</f>
        <v>3.9363718916398351</v>
      </c>
      <c r="AS32" s="89">
        <f>IFERROR(IF($B$2="Tonnes",AppQt.Data!AO98,(AppQt.Data!AO98*ozton*AppQt.Data!AO$7)/1000000),"-")</f>
        <v>3.9750239544340311</v>
      </c>
      <c r="AT32" s="89">
        <f>IFERROR(IF($B$2="Tonnes",AppQt.Data!AP98,(AppQt.Data!AP98*ozton*AppQt.Data!AP$7)/1000000),"-")</f>
        <v>4.1916880412013366</v>
      </c>
      <c r="AU32" s="89">
        <f>IFERROR(IF($B$2="Tonnes",AppQt.Data!AQ98,(AppQt.Data!AQ98*ozton*AppQt.Data!AQ$7)/1000000),"-")</f>
        <v>4.3464504920006073</v>
      </c>
      <c r="AV32" s="89">
        <f>IFERROR(IF($B$2="Tonnes",AppQt.Data!AR98,(AppQt.Data!AR98*ozton*AppQt.Data!AR$7)/1000000),"-")</f>
        <v>4.0880404862218258</v>
      </c>
      <c r="AW32" s="89">
        <f>IFERROR(IF($B$2="Tonnes",AppQt.Data!AS98,(AppQt.Data!AS98*ozton*AppQt.Data!AS$7)/1000000),"-")</f>
        <v>4.1086078002832744</v>
      </c>
      <c r="AX32" s="89">
        <f>IFERROR(IF($B$2="Tonnes",AppQt.Data!AT98,(AppQt.Data!AT98*ozton*AppQt.Data!AT$7)/1000000),"-")</f>
        <v>4.2120163339798147</v>
      </c>
      <c r="AY32" s="89">
        <f>IFERROR(IF($B$2="Tonnes",AppQt.Data!AU98,(AppQt.Data!AU98*ozton*AppQt.Data!AU$7)/1000000),"-")</f>
        <v>4.4414875560990712</v>
      </c>
      <c r="AZ32" s="89">
        <f>IFERROR(IF($B$2="Tonnes",AppQt.Data!AV98,(AppQt.Data!AV98*ozton*AppQt.Data!AV$7)/1000000),"-")</f>
        <v>4.0731107016811903</v>
      </c>
      <c r="BA32" s="89">
        <f>IFERROR(IF($B$2="Tonnes",AppQt.Data!AW98,(AppQt.Data!AW98*ozton*AppQt.Data!AW$7)/1000000),"-")</f>
        <v>4.1406954849012569</v>
      </c>
      <c r="BB32" s="89">
        <f>IFERROR(IF($B$2="Tonnes",AppQt.Data!AX98,(AppQt.Data!AX98*ozton*AppQt.Data!AX$7)/1000000),"-")</f>
        <v>4.1909878381187688</v>
      </c>
      <c r="BC32" s="89">
        <f>IFERROR(IF($B$2="Tonnes",AppQt.Data!AY98,(AppQt.Data!AY98*ozton*AppQt.Data!AY$7)/1000000),"-")</f>
        <v>4.3381661845874113</v>
      </c>
      <c r="BD32" s="89">
        <f>IFERROR(IF($B$2="Tonnes",AppQt.Data!AZ98,(AppQt.Data!AZ98*ozton*AppQt.Data!AZ$7)/1000000),"-")</f>
        <v>3.9733142736479703</v>
      </c>
      <c r="BE32" s="89">
        <f>IFERROR(IF($B$2="Tonnes",AppQt.Data!BA98,(AppQt.Data!BA98*ozton*AppQt.Data!BA$7)/1000000),"-")</f>
        <v>3.5195911621660674</v>
      </c>
      <c r="BF32" s="89">
        <f>IFERROR(IF($B$2="Tonnes",AppQt.Data!BB98,(AppQt.Data!BB98*ozton*AppQt.Data!BB$7)/1000000),"-")</f>
        <v>2.9454972872307095</v>
      </c>
      <c r="BG32" s="89">
        <f>IFERROR(IF($B$2="Tonnes",AppQt.Data!BC98,(AppQt.Data!BC98*ozton*AppQt.Data!BC$7)/1000000),"-")</f>
        <v>2.9588178308252804</v>
      </c>
      <c r="BH32" s="89">
        <f>IFERROR(IF($B$2="Tonnes",AppQt.Data!BD98,(AppQt.Data!BD98*ozton*AppQt.Data!BD$7)/1000000),"-")</f>
        <v>2.9799857052359782</v>
      </c>
      <c r="BI32" s="89">
        <f>IFERROR(IF($B$2="Tonnes",AppQt.Data!BE98,(AppQt.Data!BE98*ozton*AppQt.Data!BE$7)/1000000),"-")</f>
        <v>2.8156729297328544</v>
      </c>
      <c r="BJ32" s="89">
        <f>IFERROR(IF($B$2="Tonnes",AppQt.Data!BF98,(AppQt.Data!BF98*ozton*AppQt.Data!BF$7)/1000000),"-")</f>
        <v>3.174755391592246</v>
      </c>
      <c r="BK32" s="89">
        <f>IFERROR(IF($B$2="Tonnes",AppQt.Data!BG98,(AppQt.Data!BG98*ozton*AppQt.Data!BG$7)/1000000),"-")</f>
        <v>3.158689624657808</v>
      </c>
      <c r="BL32" s="90" t="str">
        <f t="shared" si="2"/>
        <v>▲</v>
      </c>
      <c r="BM32" s="91">
        <f t="shared" si="3"/>
        <v>6.7551233384577358</v>
      </c>
    </row>
    <row r="33" spans="1:65" ht="12.75" customHeight="1" x14ac:dyDescent="0.2">
      <c r="A33" s="40"/>
      <c r="B33" s="31" t="s">
        <v>151</v>
      </c>
      <c r="C33" s="89">
        <f>IFERROR(IF($B$2="Tonnes",AppAn.Data!L74,(AppAn.Data!L74*ozton*AppAn.Data!L$6)/1000000),"-")</f>
        <v>28.748828004197748</v>
      </c>
      <c r="D33" s="89">
        <f>IFERROR(IF($B$2="Tonnes",AppAn.Data!M74,(AppAn.Data!M74*ozton*AppAn.Data!M$6)/1000000),"-")</f>
        <v>25.018203672002201</v>
      </c>
      <c r="E33" s="89">
        <f>IFERROR(IF($B$2="Tonnes",AppAn.Data!N74,(AppAn.Data!N74*ozton*AppAn.Data!N$6)/1000000),"-")</f>
        <v>27.062760612311209</v>
      </c>
      <c r="F33" s="89">
        <f>IFERROR(IF($B$2="Tonnes",AppAn.Data!O74,(AppAn.Data!O74*ozton*AppAn.Data!O$6)/1000000),"-")</f>
        <v>24.238380248985855</v>
      </c>
      <c r="G33" s="89">
        <f>IFERROR(IF($B$2="Tonnes",AppAn.Data!P74,(AppAn.Data!P74*ozton*AppAn.Data!P$6)/1000000),"-")</f>
        <v>22.226370953013436</v>
      </c>
      <c r="H33" s="89">
        <f>IFERROR(IF($B$2="Tonnes",AppAn.Data!Q74,(AppAn.Data!Q74*ozton*AppAn.Data!Q$6)/1000000),"-")</f>
        <v>19.969771982069489</v>
      </c>
      <c r="I33" s="89">
        <f>IFERROR(IF($B$2="Tonnes",AppAn.Data!R74,(AppAn.Data!R74*ozton*AppAn.Data!R$6)/1000000),"-")</f>
        <v>18.933336967028797</v>
      </c>
      <c r="J33" s="89">
        <f>IFERROR(IF($B$2="Tonnes",AppAn.Data!S74,(AppAn.Data!S74*ozton*AppAn.Data!S$6)/1000000),"-")</f>
        <v>19.164588999999999</v>
      </c>
      <c r="K33" s="89">
        <f>IFERROR(IF($B$2="Tonnes",AppAn.Data!T74,(AppAn.Data!T74*ozton*AppAn.Data!T$6)/1000000),"-")</f>
        <v>19.190377949999998</v>
      </c>
      <c r="L33" s="89">
        <f>IFERROR(IF($B$2="Tonnes",AppAn.Data!U74,(AppAn.Data!U74*ozton*AppAn.Data!U$6)/1000000),"-")</f>
        <v>18.746379958099997</v>
      </c>
      <c r="M33" s="89">
        <f>IFERROR(IF($B$2="Tonnes",AppAn.Data!V74,(AppAn.Data!V74*ozton*AppAn.Data!V$6)/1000000),"-")</f>
        <v>14.639535941969998</v>
      </c>
      <c r="N33" s="90" t="str">
        <f t="shared" si="0"/>
        <v>▼</v>
      </c>
      <c r="O33" s="91">
        <f t="shared" si="1"/>
        <v>-21.907397723236166</v>
      </c>
      <c r="P33" s="40"/>
      <c r="Q33" s="89">
        <f>IFERROR(IF($B$2="Tonnes",AppQt.Data!M99,(AppQt.Data!M99*ozton*AppQt.Data!M$7)/1000000),"-")</f>
        <v>4.0679879474485698</v>
      </c>
      <c r="R33" s="89">
        <f>IFERROR(IF($B$2="Tonnes",AppQt.Data!N99,(AppQt.Data!N99*ozton*AppQt.Data!N$7)/1000000),"-")</f>
        <v>7.6781980439506583</v>
      </c>
      <c r="S33" s="89">
        <f>IFERROR(IF($B$2="Tonnes",AppQt.Data!O99,(AppQt.Data!O99*ozton*AppQt.Data!O$7)/1000000),"-")</f>
        <v>6.1524322455556035</v>
      </c>
      <c r="T33" s="89">
        <f>IFERROR(IF($B$2="Tonnes",AppQt.Data!P99,(AppQt.Data!P99*ozton*AppQt.Data!P$7)/1000000),"-")</f>
        <v>10.850209767242914</v>
      </c>
      <c r="U33" s="89">
        <f>IFERROR(IF($B$2="Tonnes",AppQt.Data!Q99,(AppQt.Data!Q99*ozton*AppQt.Data!Q$7)/1000000),"-")</f>
        <v>3.9668910805804503</v>
      </c>
      <c r="V33" s="89">
        <f>IFERROR(IF($B$2="Tonnes",AppQt.Data!R99,(AppQt.Data!R99*ozton*AppQt.Data!R$7)/1000000),"-")</f>
        <v>7.4343648142332146</v>
      </c>
      <c r="W33" s="89">
        <f>IFERROR(IF($B$2="Tonnes",AppQt.Data!S99,(AppQt.Data!S99*ozton*AppQt.Data!S$7)/1000000),"-")</f>
        <v>5.0664329082381201</v>
      </c>
      <c r="X33" s="89">
        <f>IFERROR(IF($B$2="Tonnes",AppQt.Data!T99,(AppQt.Data!T99*ozton*AppQt.Data!T$7)/1000000),"-")</f>
        <v>8.5505148689504136</v>
      </c>
      <c r="Y33" s="89">
        <f>IFERROR(IF($B$2="Tonnes",AppQt.Data!U99,(AppQt.Data!U99*ozton*AppQt.Data!U$7)/1000000),"-")</f>
        <v>3.7985643042199873</v>
      </c>
      <c r="Z33" s="89">
        <f>IFERROR(IF($B$2="Tonnes",AppQt.Data!V99,(AppQt.Data!V99*ozton*AppQt.Data!V$7)/1000000),"-")</f>
        <v>8.0136764454334504</v>
      </c>
      <c r="AA33" s="89">
        <f>IFERROR(IF($B$2="Tonnes",AppQt.Data!W99,(AppQt.Data!W99*ozton*AppQt.Data!W$7)/1000000),"-")</f>
        <v>5.9933873583371016</v>
      </c>
      <c r="AB33" s="89">
        <f>IFERROR(IF($B$2="Tonnes",AppQt.Data!X99,(AppQt.Data!X99*ozton*AppQt.Data!X$7)/1000000),"-")</f>
        <v>9.2571325043206709</v>
      </c>
      <c r="AC33" s="89">
        <f>IFERROR(IF($B$2="Tonnes",AppQt.Data!Y99,(AppQt.Data!Y99*ozton*AppQt.Data!Y$7)/1000000),"-")</f>
        <v>4.6568185407878913</v>
      </c>
      <c r="AD33" s="89">
        <f>IFERROR(IF($B$2="Tonnes",AppQt.Data!Z99,(AppQt.Data!Z99*ozton*AppQt.Data!Z$7)/1000000),"-")</f>
        <v>5.5788180637477529</v>
      </c>
      <c r="AE33" s="89">
        <f>IFERROR(IF($B$2="Tonnes",AppQt.Data!AA99,(AppQt.Data!AA99*ozton*AppQt.Data!AA$7)/1000000),"-")</f>
        <v>5.8447115850761442</v>
      </c>
      <c r="AF33" s="89">
        <f>IFERROR(IF($B$2="Tonnes",AppQt.Data!AB99,(AppQt.Data!AB99*ozton*AppQt.Data!AB$7)/1000000),"-")</f>
        <v>8.1580320593740652</v>
      </c>
      <c r="AG33" s="89">
        <f>IFERROR(IF($B$2="Tonnes",AppQt.Data!AC99,(AppQt.Data!AC99*ozton*AppQt.Data!AC$7)/1000000),"-")</f>
        <v>4.2536062547448088</v>
      </c>
      <c r="AH33" s="89">
        <f>IFERROR(IF($B$2="Tonnes",AppQt.Data!AD99,(AppQt.Data!AD99*ozton*AppQt.Data!AD$7)/1000000),"-")</f>
        <v>6.4062598664470496</v>
      </c>
      <c r="AI33" s="89">
        <f>IFERROR(IF($B$2="Tonnes",AppQt.Data!AE99,(AppQt.Data!AE99*ozton*AppQt.Data!AE$7)/1000000),"-")</f>
        <v>5.2219305066144113</v>
      </c>
      <c r="AJ33" s="89">
        <f>IFERROR(IF($B$2="Tonnes",AppQt.Data!AF99,(AppQt.Data!AF99*ozton*AppQt.Data!AF$7)/1000000),"-")</f>
        <v>6.3445743252071694</v>
      </c>
      <c r="AK33" s="89">
        <f>IFERROR(IF($B$2="Tonnes",AppQt.Data!AG99,(AppQt.Data!AG99*ozton*AppQt.Data!AG$7)/1000000),"-")</f>
        <v>3.8627958036042815</v>
      </c>
      <c r="AL33" s="89">
        <f>IFERROR(IF($B$2="Tonnes",AppQt.Data!AH99,(AppQt.Data!AH99*ozton*AppQt.Data!AH$7)/1000000),"-")</f>
        <v>5.7752338753660144</v>
      </c>
      <c r="AM33" s="89">
        <f>IFERROR(IF($B$2="Tonnes",AppQt.Data!AI99,(AppQt.Data!AI99*ozton*AppQt.Data!AI$7)/1000000),"-")</f>
        <v>4.6560657108986154</v>
      </c>
      <c r="AN33" s="89">
        <f>IFERROR(IF($B$2="Tonnes",AppQt.Data!AJ99,(AppQt.Data!AJ99*ozton*AppQt.Data!AJ$7)/1000000),"-")</f>
        <v>5.6756765922005776</v>
      </c>
      <c r="AO33" s="89">
        <f>IFERROR(IF($B$2="Tonnes",AppQt.Data!AK99,(AppQt.Data!AK99*ozton*AppQt.Data!AK$7)/1000000),"-")</f>
        <v>3.5985811836447654</v>
      </c>
      <c r="AP33" s="89">
        <f>IFERROR(IF($B$2="Tonnes",AppQt.Data!AL99,(AppQt.Data!AL99*ozton*AppQt.Data!AL$7)/1000000),"-")</f>
        <v>5.2680997833840317</v>
      </c>
      <c r="AQ33" s="89">
        <f>IFERROR(IF($B$2="Tonnes",AppQt.Data!AM99,(AppQt.Data!AM99*ozton*AppQt.Data!AM$7)/1000000),"-")</f>
        <v>4.6002879999999999</v>
      </c>
      <c r="AR33" s="89">
        <f>IFERROR(IF($B$2="Tonnes",AppQt.Data!AN99,(AppQt.Data!AN99*ozton*AppQt.Data!AN$7)/1000000),"-")</f>
        <v>5.4663679999999992</v>
      </c>
      <c r="AS33" s="89">
        <f>IFERROR(IF($B$2="Tonnes",AppQt.Data!AO99,(AppQt.Data!AO99*ozton*AppQt.Data!AO$7)/1000000),"-")</f>
        <v>3.6109999999999998</v>
      </c>
      <c r="AT33" s="89">
        <f>IFERROR(IF($B$2="Tonnes",AppQt.Data!AP99,(AppQt.Data!AP99*ozton*AppQt.Data!AP$7)/1000000),"-")</f>
        <v>5.3059329999999996</v>
      </c>
      <c r="AU33" s="89">
        <f>IFERROR(IF($B$2="Tonnes",AppQt.Data!AQ99,(AppQt.Data!AQ99*ozton*AppQt.Data!AQ$7)/1000000),"-")</f>
        <v>4.6607880000000002</v>
      </c>
      <c r="AV33" s="89">
        <f>IFERROR(IF($B$2="Tonnes",AppQt.Data!AR99,(AppQt.Data!AR99*ozton*AppQt.Data!AR$7)/1000000),"-")</f>
        <v>5.5868679999999991</v>
      </c>
      <c r="AW33" s="89">
        <f>IFERROR(IF($B$2="Tonnes",AppQt.Data!AS99,(AppQt.Data!AS99*ozton*AppQt.Data!AS$7)/1000000),"-")</f>
        <v>3.6082099999999993</v>
      </c>
      <c r="AX33" s="89">
        <f>IFERROR(IF($B$2="Tonnes",AppQt.Data!AT99,(AppQt.Data!AT99*ozton*AppQt.Data!AT$7)/1000000),"-")</f>
        <v>5.2458245899999998</v>
      </c>
      <c r="AY33" s="89">
        <f>IFERROR(IF($B$2="Tonnes",AppQt.Data!AU99,(AppQt.Data!AU99*ozton*AppQt.Data!AU$7)/1000000),"-")</f>
        <v>4.7391437600000001</v>
      </c>
      <c r="AZ33" s="89">
        <f>IFERROR(IF($B$2="Tonnes",AppQt.Data!AV99,(AppQt.Data!AV99*ozton*AppQt.Data!AV$7)/1000000),"-")</f>
        <v>5.5971995999999997</v>
      </c>
      <c r="BA33" s="89">
        <f>IFERROR(IF($B$2="Tonnes",AppQt.Data!AW99,(AppQt.Data!AW99*ozton*AppQt.Data!AW$7)/1000000),"-")</f>
        <v>3.5052994999999996</v>
      </c>
      <c r="BB33" s="89">
        <f>IFERROR(IF($B$2="Tonnes",AppQt.Data!AX99,(AppQt.Data!AX99*ozton*AppQt.Data!AX$7)/1000000),"-")</f>
        <v>5.0135333604999994</v>
      </c>
      <c r="BC33" s="89">
        <f>IFERROR(IF($B$2="Tonnes",AppQt.Data!AY99,(AppQt.Data!AY99*ozton*AppQt.Data!AY$7)/1000000),"-")</f>
        <v>4.529931509599999</v>
      </c>
      <c r="BD33" s="89">
        <f>IFERROR(IF($B$2="Tonnes",AppQt.Data!AZ99,(AppQt.Data!AZ99*ozton*AppQt.Data!AZ$7)/1000000),"-")</f>
        <v>5.6976155879999997</v>
      </c>
      <c r="BE33" s="89">
        <f>IFERROR(IF($B$2="Tonnes",AppQt.Data!BA99,(AppQt.Data!BA99*ozton*AppQt.Data!BA$7)/1000000),"-")</f>
        <v>3.3300345249999994</v>
      </c>
      <c r="BF33" s="89">
        <f>IFERROR(IF($B$2="Tonnes",AppQt.Data!BB99,(AppQt.Data!BB99*ozton*AppQt.Data!BB$7)/1000000),"-")</f>
        <v>3.6463884398499995</v>
      </c>
      <c r="BG33" s="89">
        <f>IFERROR(IF($B$2="Tonnes",AppQt.Data!BC99,(AppQt.Data!BC99*ozton*AppQt.Data!BC$7)/1000000),"-")</f>
        <v>3.1050205067199999</v>
      </c>
      <c r="BH33" s="89">
        <f>IFERROR(IF($B$2="Tonnes",AppQt.Data!BD99,(AppQt.Data!BD99*ozton*AppQt.Data!BD$7)/1000000),"-")</f>
        <v>4.5580924704000001</v>
      </c>
      <c r="BI33" s="89">
        <f>IFERROR(IF($B$2="Tonnes",AppQt.Data!BE99,(AppQt.Data!BE99*ozton*AppQt.Data!BE$7)/1000000),"-")</f>
        <v>2.8502028131249992</v>
      </c>
      <c r="BJ33" s="89">
        <f>IFERROR(IF($B$2="Tonnes",AppQt.Data!BF99,(AppQt.Data!BF99*ozton*AppQt.Data!BF$7)/1000000),"-")</f>
        <v>3.7655475119600004</v>
      </c>
      <c r="BK33" s="89">
        <f>IFERROR(IF($B$2="Tonnes",AppQt.Data!BG99,(AppQt.Data!BG99*ozton*AppQt.Data!BG$7)/1000000),"-")</f>
        <v>3.3054995670559997</v>
      </c>
      <c r="BL33" s="90" t="str">
        <f t="shared" si="2"/>
        <v>▲</v>
      </c>
      <c r="BM33" s="91">
        <f t="shared" si="3"/>
        <v>6.4566098646406944</v>
      </c>
    </row>
    <row r="34" spans="1:65" ht="12.75" customHeight="1" x14ac:dyDescent="0.2">
      <c r="A34" s="40"/>
      <c r="B34" s="25" t="s">
        <v>100</v>
      </c>
      <c r="C34" s="89">
        <f>IFERROR(IF($B$2="Tonnes",AppAn.Data!L75,(AppAn.Data!L75*ozton*AppAn.Data!L$6)/1000000),"-")</f>
        <v>106.21737982242271</v>
      </c>
      <c r="D34" s="89">
        <f>IFERROR(IF($B$2="Tonnes",AppAn.Data!M75,(AppAn.Data!M75*ozton*AppAn.Data!M$6)/1000000),"-")</f>
        <v>87.767022154189902</v>
      </c>
      <c r="E34" s="89">
        <f>IFERROR(IF($B$2="Tonnes",AppAn.Data!N75,(AppAn.Data!N75*ozton*AppAn.Data!N$6)/1000000),"-")</f>
        <v>77.421500306086728</v>
      </c>
      <c r="F34" s="89">
        <f>IFERROR(IF($B$2="Tonnes",AppAn.Data!O75,(AppAn.Data!O75*ozton*AppAn.Data!O$6)/1000000),"-")</f>
        <v>75.055595256814698</v>
      </c>
      <c r="G34" s="89">
        <f>IFERROR(IF($B$2="Tonnes",AppAn.Data!P75,(AppAn.Data!P75*ozton*AppAn.Data!P$6)/1000000),"-")</f>
        <v>78.035648696022349</v>
      </c>
      <c r="H34" s="89">
        <f>IFERROR(IF($B$2="Tonnes",AppAn.Data!Q75,(AppAn.Data!Q75*ozton*AppAn.Data!Q$6)/1000000),"-")</f>
        <v>77.374163875513261</v>
      </c>
      <c r="I34" s="89">
        <f>IFERROR(IF($B$2="Tonnes",AppAn.Data!R75,(AppAn.Data!R75*ozton*AppAn.Data!R$6)/1000000),"-")</f>
        <v>76.125123996382285</v>
      </c>
      <c r="J34" s="89">
        <f>IFERROR(IF($B$2="Tonnes",AppAn.Data!S75,(AppAn.Data!S75*ozton*AppAn.Data!S$6)/1000000),"-")</f>
        <v>74.017640477437254</v>
      </c>
      <c r="K34" s="89">
        <f>IFERROR(IF($B$2="Tonnes",AppAn.Data!T75,(AppAn.Data!T75*ozton*AppAn.Data!T$6)/1000000),"-")</f>
        <v>73.392010082906722</v>
      </c>
      <c r="L34" s="89">
        <f>IFERROR(IF($B$2="Tonnes",AppAn.Data!U75,(AppAn.Data!U75*ozton*AppAn.Data!U$6)/1000000),"-")</f>
        <v>72.071184668057995</v>
      </c>
      <c r="M34" s="89">
        <f>IFERROR(IF($B$2="Tonnes",AppAn.Data!V75,(AppAn.Data!V75*ozton*AppAn.Data!V$6)/1000000),"-")</f>
        <v>55.847609618503263</v>
      </c>
      <c r="N34" s="90" t="str">
        <f t="shared" si="0"/>
        <v>▼</v>
      </c>
      <c r="O34" s="91">
        <f t="shared" si="1"/>
        <v>-22.510487546828173</v>
      </c>
      <c r="P34" s="40"/>
      <c r="Q34" s="89">
        <f>IFERROR(IF($B$2="Tonnes",AppQt.Data!M100,(AppQt.Data!M100*ozton*AppQt.Data!M$7)/1000000),"-")</f>
        <v>17.973179829421198</v>
      </c>
      <c r="R34" s="89">
        <f>IFERROR(IF($B$2="Tonnes",AppQt.Data!N100,(AppQt.Data!N100*ozton*AppQt.Data!N$7)/1000000),"-")</f>
        <v>21.085756554206831</v>
      </c>
      <c r="S34" s="89">
        <f>IFERROR(IF($B$2="Tonnes",AppQt.Data!O100,(AppQt.Data!O100*ozton*AppQt.Data!O$7)/1000000),"-")</f>
        <v>16.035556421357484</v>
      </c>
      <c r="T34" s="89">
        <f>IFERROR(IF($B$2="Tonnes",AppQt.Data!P100,(AppQt.Data!P100*ozton*AppQt.Data!P$7)/1000000),"-")</f>
        <v>51.122887017437186</v>
      </c>
      <c r="U34" s="89">
        <f>IFERROR(IF($B$2="Tonnes",AppQt.Data!Q100,(AppQt.Data!Q100*ozton*AppQt.Data!Q$7)/1000000),"-")</f>
        <v>14.576800528756038</v>
      </c>
      <c r="V34" s="89">
        <f>IFERROR(IF($B$2="Tonnes",AppQt.Data!R100,(AppQt.Data!R100*ozton*AppQt.Data!R$7)/1000000),"-")</f>
        <v>17.999482694138351</v>
      </c>
      <c r="W34" s="89">
        <f>IFERROR(IF($B$2="Tonnes",AppQt.Data!S100,(AppQt.Data!S100*ozton*AppQt.Data!S$7)/1000000),"-")</f>
        <v>13.008477846917152</v>
      </c>
      <c r="X34" s="89">
        <f>IFERROR(IF($B$2="Tonnes",AppQt.Data!T100,(AppQt.Data!T100*ozton*AppQt.Data!T$7)/1000000),"-")</f>
        <v>42.182261084378354</v>
      </c>
      <c r="Y34" s="89">
        <f>IFERROR(IF($B$2="Tonnes",AppQt.Data!U100,(AppQt.Data!U100*ozton*AppQt.Data!U$7)/1000000),"-")</f>
        <v>12.694180558019234</v>
      </c>
      <c r="Z34" s="89">
        <f>IFERROR(IF($B$2="Tonnes",AppQt.Data!V100,(AppQt.Data!V100*ozton*AppQt.Data!V$7)/1000000),"-")</f>
        <v>15.563041456268792</v>
      </c>
      <c r="AA34" s="89">
        <f>IFERROR(IF($B$2="Tonnes",AppQt.Data!W100,(AppQt.Data!W100*ozton*AppQt.Data!W$7)/1000000),"-")</f>
        <v>11.617890379303271</v>
      </c>
      <c r="AB34" s="89">
        <f>IFERROR(IF($B$2="Tonnes",AppQt.Data!X100,(AppQt.Data!X100*ozton*AppQt.Data!X$7)/1000000),"-")</f>
        <v>37.546387912495426</v>
      </c>
      <c r="AC34" s="89">
        <f>IFERROR(IF($B$2="Tonnes",AppQt.Data!Y100,(AppQt.Data!Y100*ozton*AppQt.Data!Y$7)/1000000),"-")</f>
        <v>12.269818803316491</v>
      </c>
      <c r="AD34" s="89">
        <f>IFERROR(IF($B$2="Tonnes",AppQt.Data!Z100,(AppQt.Data!Z100*ozton*AppQt.Data!Z$7)/1000000),"-")</f>
        <v>14.197083125610426</v>
      </c>
      <c r="AE34" s="89">
        <f>IFERROR(IF($B$2="Tonnes",AppQt.Data!AA100,(AppQt.Data!AA100*ozton*AppQt.Data!AA$7)/1000000),"-")</f>
        <v>12.532967433813043</v>
      </c>
      <c r="AF34" s="89">
        <f>IFERROR(IF($B$2="Tonnes",AppQt.Data!AB100,(AppQt.Data!AB100*ozton*AppQt.Data!AB$7)/1000000),"-")</f>
        <v>36.05572589407474</v>
      </c>
      <c r="AG34" s="89">
        <f>IFERROR(IF($B$2="Tonnes",AppQt.Data!AC100,(AppQt.Data!AC100*ozton*AppQt.Data!AC$7)/1000000),"-")</f>
        <v>13.191429651969786</v>
      </c>
      <c r="AH34" s="89">
        <f>IFERROR(IF($B$2="Tonnes",AppQt.Data!AD100,(AppQt.Data!AD100*ozton*AppQt.Data!AD$7)/1000000),"-")</f>
        <v>15.057227426705523</v>
      </c>
      <c r="AI34" s="89">
        <f>IFERROR(IF($B$2="Tonnes",AppQt.Data!AE100,(AppQt.Data!AE100*ozton*AppQt.Data!AE$7)/1000000),"-")</f>
        <v>13.040955010336287</v>
      </c>
      <c r="AJ34" s="89">
        <f>IFERROR(IF($B$2="Tonnes",AppQt.Data!AF100,(AppQt.Data!AF100*ozton*AppQt.Data!AF$7)/1000000),"-")</f>
        <v>36.746036607010765</v>
      </c>
      <c r="AK34" s="89">
        <f>IFERROR(IF($B$2="Tonnes",AppQt.Data!AG100,(AppQt.Data!AG100*ozton*AppQt.Data!AG$7)/1000000),"-")</f>
        <v>13.080630732499682</v>
      </c>
      <c r="AL34" s="89">
        <f>IFERROR(IF($B$2="Tonnes",AppQt.Data!AH100,(AppQt.Data!AH100*ozton*AppQt.Data!AH$7)/1000000),"-")</f>
        <v>14.844117508245859</v>
      </c>
      <c r="AM34" s="89">
        <f>IFERROR(IF($B$2="Tonnes",AppQt.Data!AI100,(AppQt.Data!AI100*ozton*AppQt.Data!AI$7)/1000000),"-")</f>
        <v>13.057107237256517</v>
      </c>
      <c r="AN34" s="89">
        <f>IFERROR(IF($B$2="Tonnes",AppQt.Data!AJ100,(AppQt.Data!AJ100*ozton*AppQt.Data!AJ$7)/1000000),"-")</f>
        <v>36.392308397511208</v>
      </c>
      <c r="AO34" s="89">
        <f>IFERROR(IF($B$2="Tonnes",AppQt.Data!AK100,(AppQt.Data!AK100*ozton*AppQt.Data!AK$7)/1000000),"-")</f>
        <v>13.08369473278335</v>
      </c>
      <c r="AP34" s="89">
        <f>IFERROR(IF($B$2="Tonnes",AppQt.Data!AL100,(AppQt.Data!AL100*ozton*AppQt.Data!AL$7)/1000000),"-")</f>
        <v>14.845206744304573</v>
      </c>
      <c r="AQ34" s="89">
        <f>IFERROR(IF($B$2="Tonnes",AppQt.Data!AM100,(AppQt.Data!AM100*ozton*AppQt.Data!AM$7)/1000000),"-")</f>
        <v>12.804146073967328</v>
      </c>
      <c r="AR34" s="89">
        <f>IFERROR(IF($B$2="Tonnes",AppQt.Data!AN100,(AppQt.Data!AN100*ozton*AppQt.Data!AN$7)/1000000),"-")</f>
        <v>35.392076445327035</v>
      </c>
      <c r="AS34" s="89">
        <f>IFERROR(IF($B$2="Tonnes",AppQt.Data!AO100,(AppQt.Data!AO100*ozton*AppQt.Data!AO$7)/1000000),"-")</f>
        <v>12.725734816531686</v>
      </c>
      <c r="AT34" s="89">
        <f>IFERROR(IF($B$2="Tonnes",AppQt.Data!AP100,(AppQt.Data!AP100*ozton*AppQt.Data!AP$7)/1000000),"-")</f>
        <v>14.39927279491752</v>
      </c>
      <c r="AU34" s="89">
        <f>IFERROR(IF($B$2="Tonnes",AppQt.Data!AQ100,(AppQt.Data!AQ100*ozton*AppQt.Data!AQ$7)/1000000),"-")</f>
        <v>12.559133438851832</v>
      </c>
      <c r="AV34" s="89">
        <f>IFERROR(IF($B$2="Tonnes",AppQt.Data!AR100,(AppQt.Data!AR100*ozton*AppQt.Data!AR$7)/1000000),"-")</f>
        <v>34.333499427136218</v>
      </c>
      <c r="AW34" s="89">
        <f>IFERROR(IF($B$2="Tonnes",AppQt.Data!AS100,(AppQt.Data!AS100*ozton*AppQt.Data!AS$7)/1000000),"-")</f>
        <v>12.841819764426099</v>
      </c>
      <c r="AX34" s="89">
        <f>IFERROR(IF($B$2="Tonnes",AppQt.Data!AT100,(AppQt.Data!AT100*ozton*AppQt.Data!AT$7)/1000000),"-")</f>
        <v>14.431118318208636</v>
      </c>
      <c r="AY34" s="89">
        <f>IFERROR(IF($B$2="Tonnes",AppQt.Data!AU100,(AppQt.Data!AU100*ozton*AppQt.Data!AU$7)/1000000),"-")</f>
        <v>12.587690486465812</v>
      </c>
      <c r="AZ34" s="89">
        <f>IFERROR(IF($B$2="Tonnes",AppQt.Data!AV100,(AppQt.Data!AV100*ozton*AppQt.Data!AV$7)/1000000),"-")</f>
        <v>33.531381513806181</v>
      </c>
      <c r="BA34" s="89">
        <f>IFERROR(IF($B$2="Tonnes",AppQt.Data!AW100,(AppQt.Data!AW100*ozton*AppQt.Data!AW$7)/1000000),"-")</f>
        <v>12.662911988582316</v>
      </c>
      <c r="BB34" s="89">
        <f>IFERROR(IF($B$2="Tonnes",AppQt.Data!AX100,(AppQt.Data!AX100*ozton*AppQt.Data!AX$7)/1000000),"-")</f>
        <v>14.20561155843588</v>
      </c>
      <c r="BC34" s="89">
        <f>IFERROR(IF($B$2="Tonnes",AppQt.Data!AY100,(AppQt.Data!AY100*ozton*AppQt.Data!AY$7)/1000000),"-")</f>
        <v>12.380081494508062</v>
      </c>
      <c r="BD34" s="89">
        <f>IFERROR(IF($B$2="Tonnes",AppQt.Data!AZ100,(AppQt.Data!AZ100*ozton*AppQt.Data!AZ$7)/1000000),"-")</f>
        <v>32.822579626531734</v>
      </c>
      <c r="BE34" s="89">
        <f>IFERROR(IF($B$2="Tonnes",AppQt.Data!BA100,(AppQt.Data!BA100*ozton*AppQt.Data!BA$7)/1000000),"-")</f>
        <v>10.608379188578203</v>
      </c>
      <c r="BF34" s="89">
        <f>IFERROR(IF($B$2="Tonnes",AppQt.Data!BB100,(AppQt.Data!BB100*ozton*AppQt.Data!BB$7)/1000000),"-")</f>
        <v>7.6451259726065626</v>
      </c>
      <c r="BG34" s="89">
        <f>IFERROR(IF($B$2="Tonnes",AppQt.Data!BC100,(AppQt.Data!BC100*ozton*AppQt.Data!BC$7)/1000000),"-")</f>
        <v>10.290812886735949</v>
      </c>
      <c r="BH34" s="89">
        <f>IFERROR(IF($B$2="Tonnes",AppQt.Data!BD100,(AppQt.Data!BD100*ozton*AppQt.Data!BD$7)/1000000),"-")</f>
        <v>27.303291570582545</v>
      </c>
      <c r="BI34" s="89">
        <f>IFERROR(IF($B$2="Tonnes",AppQt.Data!BE100,(AppQt.Data!BE100*ozton*AppQt.Data!BE$7)/1000000),"-")</f>
        <v>9.73695154661036</v>
      </c>
      <c r="BJ34" s="89">
        <f>IFERROR(IF($B$2="Tonnes",AppQt.Data!BF100,(AppQt.Data!BF100*ozton*AppQt.Data!BF$7)/1000000),"-")</f>
        <v>13.382522698745518</v>
      </c>
      <c r="BK34" s="89">
        <f>IFERROR(IF($B$2="Tonnes",AppQt.Data!BG100,(AppQt.Data!BG100*ozton*AppQt.Data!BG$7)/1000000),"-")</f>
        <v>12.197568861873979</v>
      </c>
      <c r="BL34" s="90" t="str">
        <f t="shared" si="2"/>
        <v>▲</v>
      </c>
      <c r="BM34" s="91">
        <f t="shared" si="3"/>
        <v>18.528720676630783</v>
      </c>
    </row>
    <row r="35" spans="1:65" ht="12.75" customHeight="1" x14ac:dyDescent="0.2">
      <c r="A35" s="40"/>
      <c r="B35" s="31" t="s">
        <v>152</v>
      </c>
      <c r="C35" s="89">
        <f>IFERROR(IF($B$2="Tonnes",AppAn.Data!L76,(AppAn.Data!L76*ozton*AppAn.Data!L$6)/1000000),"-")</f>
        <v>20.718858757123389</v>
      </c>
      <c r="D35" s="89">
        <f>IFERROR(IF($B$2="Tonnes",AppAn.Data!M76,(AppAn.Data!M76*ozton*AppAn.Data!M$6)/1000000),"-")</f>
        <v>19.214274629820938</v>
      </c>
      <c r="E35" s="89">
        <f>IFERROR(IF($B$2="Tonnes",AppAn.Data!N76,(AppAn.Data!N76*ozton*AppAn.Data!N$6)/1000000),"-")</f>
        <v>15.715332001060773</v>
      </c>
      <c r="F35" s="89">
        <f>IFERROR(IF($B$2="Tonnes",AppAn.Data!O76,(AppAn.Data!O76*ozton*AppAn.Data!O$6)/1000000),"-")</f>
        <v>14.880993820086509</v>
      </c>
      <c r="G35" s="89">
        <f>IFERROR(IF($B$2="Tonnes",AppAn.Data!P76,(AppAn.Data!P76*ozton*AppAn.Data!P$6)/1000000),"-")</f>
        <v>14.159299999999998</v>
      </c>
      <c r="H35" s="89">
        <f>IFERROR(IF($B$2="Tonnes",AppAn.Data!Q76,(AppAn.Data!Q76*ozton*AppAn.Data!Q$6)/1000000),"-")</f>
        <v>13.573345</v>
      </c>
      <c r="I35" s="89">
        <f>IFERROR(IF($B$2="Tonnes",AppAn.Data!R76,(AppAn.Data!R76*ozton*AppAn.Data!R$6)/1000000),"-")</f>
        <v>13.375695</v>
      </c>
      <c r="J35" s="89">
        <f>IFERROR(IF($B$2="Tonnes",AppAn.Data!S76,(AppAn.Data!S76*ozton*AppAn.Data!S$6)/1000000),"-")</f>
        <v>13.311500000000001</v>
      </c>
      <c r="K35" s="89">
        <f>IFERROR(IF($B$2="Tonnes",AppAn.Data!T76,(AppAn.Data!T76*ozton*AppAn.Data!T$6)/1000000),"-")</f>
        <v>12.997349999999999</v>
      </c>
      <c r="L35" s="89">
        <f>IFERROR(IF($B$2="Tonnes",AppAn.Data!U76,(AppAn.Data!U76*ozton*AppAn.Data!U$6)/1000000),"-")</f>
        <v>12.649850000000001</v>
      </c>
      <c r="M35" s="89">
        <f>IFERROR(IF($B$2="Tonnes",AppAn.Data!V76,(AppAn.Data!V76*ozton*AppAn.Data!V$6)/1000000),"-")</f>
        <v>10.4</v>
      </c>
      <c r="N35" s="90" t="str">
        <f t="shared" si="0"/>
        <v>▼</v>
      </c>
      <c r="O35" s="91">
        <f t="shared" si="1"/>
        <v>-17.78558639035246</v>
      </c>
      <c r="P35" s="40"/>
      <c r="Q35" s="89">
        <f>IFERROR(IF($B$2="Tonnes",AppQt.Data!M101,(AppQt.Data!M101*ozton*AppQt.Data!M$7)/1000000),"-")</f>
        <v>4.087235590621904</v>
      </c>
      <c r="R35" s="89">
        <f>IFERROR(IF($B$2="Tonnes",AppQt.Data!N101,(AppQt.Data!N101*ozton*AppQt.Data!N$7)/1000000),"-")</f>
        <v>3.7985870385282454</v>
      </c>
      <c r="S35" s="89">
        <f>IFERROR(IF($B$2="Tonnes",AppQt.Data!O101,(AppQt.Data!O101*ozton*AppQt.Data!O$7)/1000000),"-")</f>
        <v>2.5689547974479678</v>
      </c>
      <c r="T35" s="89">
        <f>IFERROR(IF($B$2="Tonnes",AppQt.Data!P101,(AppQt.Data!P101*ozton*AppQt.Data!P$7)/1000000),"-")</f>
        <v>10.264081330525272</v>
      </c>
      <c r="U35" s="89">
        <f>IFERROR(IF($B$2="Tonnes",AppQt.Data!Q101,(AppQt.Data!Q101*ozton*AppQt.Data!Q$7)/1000000),"-")</f>
        <v>3.7017948949724522</v>
      </c>
      <c r="V35" s="89">
        <f>IFERROR(IF($B$2="Tonnes",AppQt.Data!R101,(AppQt.Data!R101*ozton*AppQt.Data!R$7)/1000000),"-")</f>
        <v>4.1001127066115703</v>
      </c>
      <c r="W35" s="89">
        <f>IFERROR(IF($B$2="Tonnes",AppQt.Data!S101,(AppQt.Data!S101*ozton*AppQt.Data!S$7)/1000000),"-")</f>
        <v>2.4376843836088158</v>
      </c>
      <c r="X35" s="89">
        <f>IFERROR(IF($B$2="Tonnes",AppQt.Data!T101,(AppQt.Data!T101*ozton*AppQt.Data!T$7)/1000000),"-")</f>
        <v>8.9746826446280998</v>
      </c>
      <c r="Y35" s="89">
        <f>IFERROR(IF($B$2="Tonnes",AppQt.Data!U101,(AppQt.Data!U101*ozton*AppQt.Data!U$7)/1000000),"-")</f>
        <v>3.0568122814240333</v>
      </c>
      <c r="Z35" s="89">
        <f>IFERROR(IF($B$2="Tonnes",AppQt.Data!V101,(AppQt.Data!V101*ozton*AppQt.Data!V$7)/1000000),"-")</f>
        <v>3.3057289064571815</v>
      </c>
      <c r="AA35" s="89">
        <f>IFERROR(IF($B$2="Tonnes",AppQt.Data!W101,(AppQt.Data!W101*ozton*AppQt.Data!W$7)/1000000),"-")</f>
        <v>2.0017810782617405</v>
      </c>
      <c r="AB35" s="89">
        <f>IFERROR(IF($B$2="Tonnes",AppQt.Data!X101,(AppQt.Data!X101*ozton*AppQt.Data!X$7)/1000000),"-")</f>
        <v>7.3510097349178176</v>
      </c>
      <c r="AC35" s="89">
        <f>IFERROR(IF($B$2="Tonnes",AppQt.Data!Y101,(AppQt.Data!Y101*ozton*AppQt.Data!Y$7)/1000000),"-")</f>
        <v>2.7828940387985996</v>
      </c>
      <c r="AD35" s="89">
        <f>IFERROR(IF($B$2="Tonnes",AppQt.Data!Z101,(AppQt.Data!Z101*ozton*AppQt.Data!Z$7)/1000000),"-")</f>
        <v>2.9202543982122586</v>
      </c>
      <c r="AE35" s="89">
        <f>IFERROR(IF($B$2="Tonnes",AppQt.Data!AA101,(AppQt.Data!AA101*ozton*AppQt.Data!AA$7)/1000000),"-")</f>
        <v>2.139514159560854</v>
      </c>
      <c r="AF35" s="89">
        <f>IFERROR(IF($B$2="Tonnes",AppQt.Data!AB101,(AppQt.Data!AB101*ozton*AppQt.Data!AB$7)/1000000),"-")</f>
        <v>7.0383312235147981</v>
      </c>
      <c r="AG35" s="89">
        <f>IFERROR(IF($B$2="Tonnes",AppQt.Data!AC101,(AppQt.Data!AC101*ozton*AppQt.Data!AC$7)/1000000),"-")</f>
        <v>2.8549999999999995</v>
      </c>
      <c r="AH35" s="89">
        <f>IFERROR(IF($B$2="Tonnes",AppQt.Data!AD101,(AppQt.Data!AD101*ozton*AppQt.Data!AD$7)/1000000),"-")</f>
        <v>2.6967999999999996</v>
      </c>
      <c r="AI35" s="89">
        <f>IFERROR(IF($B$2="Tonnes",AppQt.Data!AE101,(AppQt.Data!AE101*ozton*AppQt.Data!AE$7)/1000000),"-")</f>
        <v>2.0549999999999997</v>
      </c>
      <c r="AJ35" s="89">
        <f>IFERROR(IF($B$2="Tonnes",AppQt.Data!AF101,(AppQt.Data!AF101*ozton*AppQt.Data!AF$7)/1000000),"-")</f>
        <v>6.5525000000000002</v>
      </c>
      <c r="AK35" s="89">
        <f>IFERROR(IF($B$2="Tonnes",AppQt.Data!AG101,(AppQt.Data!AG101*ozton*AppQt.Data!AG$7)/1000000),"-")</f>
        <v>2.76</v>
      </c>
      <c r="AL35" s="89">
        <f>IFERROR(IF($B$2="Tonnes",AppQt.Data!AH101,(AppQt.Data!AH101*ozton*AppQt.Data!AH$7)/1000000),"-")</f>
        <v>2.5783449999999997</v>
      </c>
      <c r="AM35" s="89">
        <f>IFERROR(IF($B$2="Tonnes",AppQt.Data!AI101,(AppQt.Data!AI101*ozton*AppQt.Data!AI$7)/1000000),"-")</f>
        <v>1.9720000000000004</v>
      </c>
      <c r="AN35" s="89">
        <f>IFERROR(IF($B$2="Tonnes",AppQt.Data!AJ101,(AppQt.Data!AJ101*ozton*AppQt.Data!AJ$7)/1000000),"-")</f>
        <v>6.2629999999999999</v>
      </c>
      <c r="AO35" s="89">
        <f>IFERROR(IF($B$2="Tonnes",AppQt.Data!AK101,(AppQt.Data!AK101*ozton*AppQt.Data!AK$7)/1000000),"-")</f>
        <v>2.8070000000000004</v>
      </c>
      <c r="AP35" s="89">
        <f>IFERROR(IF($B$2="Tonnes",AppQt.Data!AL101,(AppQt.Data!AL101*ozton*AppQt.Data!AL$7)/1000000),"-")</f>
        <v>2.5251950000000001</v>
      </c>
      <c r="AQ35" s="89">
        <f>IFERROR(IF($B$2="Tonnes",AppQt.Data!AM101,(AppQt.Data!AM101*ozton*AppQt.Data!AM$7)/1000000),"-")</f>
        <v>1.9399999999999995</v>
      </c>
      <c r="AR35" s="89">
        <f>IFERROR(IF($B$2="Tonnes",AppQt.Data!AN101,(AppQt.Data!AN101*ozton*AppQt.Data!AN$7)/1000000),"-")</f>
        <v>6.1035000000000004</v>
      </c>
      <c r="AS35" s="89">
        <f>IFERROR(IF($B$2="Tonnes",AppQt.Data!AO101,(AppQt.Data!AO101*ozton*AppQt.Data!AO$7)/1000000),"-")</f>
        <v>2.7489999999999997</v>
      </c>
      <c r="AT35" s="89">
        <f>IFERROR(IF($B$2="Tonnes",AppQt.Data!AP101,(AppQt.Data!AP101*ozton*AppQt.Data!AP$7)/1000000),"-")</f>
        <v>2.5035000000000003</v>
      </c>
      <c r="AU35" s="89">
        <f>IFERROR(IF($B$2="Tonnes",AppQt.Data!AQ101,(AppQt.Data!AQ101*ozton*AppQt.Data!AQ$7)/1000000),"-")</f>
        <v>1.9310000000000005</v>
      </c>
      <c r="AV35" s="89">
        <f>IFERROR(IF($B$2="Tonnes",AppQt.Data!AR101,(AppQt.Data!AR101*ozton*AppQt.Data!AR$7)/1000000),"-")</f>
        <v>6.1280000000000001</v>
      </c>
      <c r="AW35" s="89">
        <f>IFERROR(IF($B$2="Tonnes",AppQt.Data!AS101,(AppQt.Data!AS101*ozton*AppQt.Data!AS$7)/1000000),"-")</f>
        <v>2.7819999999999996</v>
      </c>
      <c r="AX35" s="89">
        <f>IFERROR(IF($B$2="Tonnes",AppQt.Data!AT101,(AppQt.Data!AT101*ozton*AppQt.Data!AT$7)/1000000),"-")</f>
        <v>2.4135</v>
      </c>
      <c r="AY35" s="89">
        <f>IFERROR(IF($B$2="Tonnes",AppQt.Data!AU101,(AppQt.Data!AU101*ozton*AppQt.Data!AU$7)/1000000),"-")</f>
        <v>1.8679999999999999</v>
      </c>
      <c r="AZ35" s="89">
        <f>IFERROR(IF($B$2="Tonnes",AppQt.Data!AV101,(AppQt.Data!AV101*ozton*AppQt.Data!AV$7)/1000000),"-")</f>
        <v>5.9338499999999996</v>
      </c>
      <c r="BA35" s="89">
        <f>IFERROR(IF($B$2="Tonnes",AppQt.Data!AW101,(AppQt.Data!AW101*ozton*AppQt.Data!AW$7)/1000000),"-")</f>
        <v>2.6890000000000001</v>
      </c>
      <c r="BB35" s="89">
        <f>IFERROR(IF($B$2="Tonnes",AppQt.Data!AX101,(AppQt.Data!AX101*ozton*AppQt.Data!AX$7)/1000000),"-")</f>
        <v>2.3289999999999997</v>
      </c>
      <c r="BC35" s="89">
        <f>IFERROR(IF($B$2="Tonnes",AppQt.Data!AY101,(AppQt.Data!AY101*ozton*AppQt.Data!AY$7)/1000000),"-")</f>
        <v>1.891</v>
      </c>
      <c r="BD35" s="89">
        <f>IFERROR(IF($B$2="Tonnes",AppQt.Data!AZ101,(AppQt.Data!AZ101*ozton*AppQt.Data!AZ$7)/1000000),"-")</f>
        <v>5.74085</v>
      </c>
      <c r="BE35" s="89">
        <f>IFERROR(IF($B$2="Tonnes",AppQt.Data!BA101,(AppQt.Data!BA101*ozton*AppQt.Data!BA$7)/1000000),"-")</f>
        <v>2.2969999999999997</v>
      </c>
      <c r="BF35" s="89">
        <f>IFERROR(IF($B$2="Tonnes",AppQt.Data!BB101,(AppQt.Data!BB101*ozton*AppQt.Data!BB$7)/1000000),"-")</f>
        <v>1.244</v>
      </c>
      <c r="BG35" s="89">
        <f>IFERROR(IF($B$2="Tonnes",AppQt.Data!BC101,(AppQt.Data!BC101*ozton*AppQt.Data!BC$7)/1000000),"-")</f>
        <v>1.915</v>
      </c>
      <c r="BH35" s="89">
        <f>IFERROR(IF($B$2="Tonnes",AppQt.Data!BD101,(AppQt.Data!BD101*ozton*AppQt.Data!BD$7)/1000000),"-")</f>
        <v>4.9440000000000008</v>
      </c>
      <c r="BI35" s="89">
        <f>IFERROR(IF($B$2="Tonnes",AppQt.Data!BE101,(AppQt.Data!BE101*ozton*AppQt.Data!BE$7)/1000000),"-")</f>
        <v>2.4929999999999999</v>
      </c>
      <c r="BJ35" s="89">
        <f>IFERROR(IF($B$2="Tonnes",AppQt.Data!BF101,(AppQt.Data!BF101*ozton*AppQt.Data!BF$7)/1000000),"-")</f>
        <v>2.274</v>
      </c>
      <c r="BK35" s="89">
        <f>IFERROR(IF($B$2="Tonnes",AppQt.Data!BG101,(AppQt.Data!BG101*ozton*AppQt.Data!BG$7)/1000000),"-")</f>
        <v>1.9899800000000001</v>
      </c>
      <c r="BL35" s="90" t="str">
        <f t="shared" si="2"/>
        <v>▲</v>
      </c>
      <c r="BM35" s="91">
        <f t="shared" si="3"/>
        <v>3.9154046997389003</v>
      </c>
    </row>
    <row r="36" spans="1:65" ht="12.75" customHeight="1" x14ac:dyDescent="0.2">
      <c r="A36" s="40"/>
      <c r="B36" s="31" t="s">
        <v>153</v>
      </c>
      <c r="C36" s="89">
        <f>IFERROR(IF($B$2="Tonnes",AppAn.Data!L77,(AppAn.Data!L77*ozton*AppAn.Data!L$6)/1000000),"-")</f>
        <v>13.704481098430811</v>
      </c>
      <c r="D36" s="89">
        <f>IFERROR(IF($B$2="Tonnes",AppAn.Data!M77,(AppAn.Data!M77*ozton*AppAn.Data!M$6)/1000000),"-")</f>
        <v>12.030431224899598</v>
      </c>
      <c r="E36" s="89">
        <f>IFERROR(IF($B$2="Tonnes",AppAn.Data!N77,(AppAn.Data!N77*ozton*AppAn.Data!N$6)/1000000),"-")</f>
        <v>10.738841586299628</v>
      </c>
      <c r="F36" s="89">
        <f>IFERROR(IF($B$2="Tonnes",AppAn.Data!O77,(AppAn.Data!O77*ozton*AppAn.Data!O$6)/1000000),"-")</f>
        <v>10.095246602537696</v>
      </c>
      <c r="G36" s="89">
        <f>IFERROR(IF($B$2="Tonnes",AppAn.Data!P77,(AppAn.Data!P77*ozton*AppAn.Data!P$6)/1000000),"-")</f>
        <v>10.000097662938867</v>
      </c>
      <c r="H36" s="89">
        <f>IFERROR(IF($B$2="Tonnes",AppAn.Data!Q77,(AppAn.Data!Q77*ozton*AppAn.Data!Q$6)/1000000),"-")</f>
        <v>10.185337724462689</v>
      </c>
      <c r="I36" s="89">
        <f>IFERROR(IF($B$2="Tonnes",AppAn.Data!R77,(AppAn.Data!R77*ozton*AppAn.Data!R$6)/1000000),"-")</f>
        <v>10.325500000000002</v>
      </c>
      <c r="J36" s="89">
        <f>IFERROR(IF($B$2="Tonnes",AppAn.Data!S77,(AppAn.Data!S77*ozton*AppAn.Data!S$6)/1000000),"-")</f>
        <v>10.425499999999998</v>
      </c>
      <c r="K36" s="89">
        <f>IFERROR(IF($B$2="Tonnes",AppAn.Data!T77,(AppAn.Data!T77*ozton*AppAn.Data!T$6)/1000000),"-")</f>
        <v>10.629999999999999</v>
      </c>
      <c r="L36" s="89">
        <f>IFERROR(IF($B$2="Tonnes",AppAn.Data!U77,(AppAn.Data!U77*ozton*AppAn.Data!U$6)/1000000),"-")</f>
        <v>10.619</v>
      </c>
      <c r="M36" s="89">
        <f>IFERROR(IF($B$2="Tonnes",AppAn.Data!V77,(AppAn.Data!V77*ozton*AppAn.Data!V$6)/1000000),"-")</f>
        <v>9.0445000000000011</v>
      </c>
      <c r="N36" s="90" t="str">
        <f t="shared" si="0"/>
        <v>▼</v>
      </c>
      <c r="O36" s="91">
        <f t="shared" si="1"/>
        <v>-14.827196534513599</v>
      </c>
      <c r="P36" s="40"/>
      <c r="Q36" s="89">
        <f>IFERROR(IF($B$2="Tonnes",AppQt.Data!M102,(AppQt.Data!M102*ozton*AppQt.Data!M$7)/1000000),"-")</f>
        <v>2.4811652995720399</v>
      </c>
      <c r="R36" s="89">
        <f>IFERROR(IF($B$2="Tonnes",AppQt.Data!N102,(AppQt.Data!N102*ozton*AppQt.Data!N$7)/1000000),"-")</f>
        <v>2.5608238231098426</v>
      </c>
      <c r="S36" s="89">
        <f>IFERROR(IF($B$2="Tonnes",AppQt.Data!O102,(AppQt.Data!O102*ozton*AppQt.Data!O$7)/1000000),"-")</f>
        <v>1.4660975392296711</v>
      </c>
      <c r="T36" s="89">
        <f>IFERROR(IF($B$2="Tonnes",AppQt.Data!P102,(AppQt.Data!P102*ozton*AppQt.Data!P$7)/1000000),"-")</f>
        <v>7.1963944365192578</v>
      </c>
      <c r="U36" s="89">
        <f>IFERROR(IF($B$2="Tonnes",AppQt.Data!Q102,(AppQt.Data!Q102*ozton*AppQt.Data!Q$7)/1000000),"-")</f>
        <v>2.0497665662650602</v>
      </c>
      <c r="V36" s="89">
        <f>IFERROR(IF($B$2="Tonnes",AppQt.Data!R102,(AppQt.Data!R102*ozton*AppQt.Data!R$7)/1000000),"-")</f>
        <v>1.9911551204819271</v>
      </c>
      <c r="W36" s="89">
        <f>IFERROR(IF($B$2="Tonnes",AppQt.Data!S102,(AppQt.Data!S102*ozton*AppQt.Data!S$7)/1000000),"-")</f>
        <v>1.4497665662650605</v>
      </c>
      <c r="X36" s="89">
        <f>IFERROR(IF($B$2="Tonnes",AppQt.Data!T102,(AppQt.Data!T102*ozton*AppQt.Data!T$7)/1000000),"-")</f>
        <v>6.5397429718875504</v>
      </c>
      <c r="Y36" s="89">
        <f>IFERROR(IF($B$2="Tonnes",AppQt.Data!U102,(AppQt.Data!U102*ozton*AppQt.Data!U$7)/1000000),"-")</f>
        <v>1.6975435802690897</v>
      </c>
      <c r="Z36" s="89">
        <f>IFERROR(IF($B$2="Tonnes",AppQt.Data!V102,(AppQt.Data!V102*ozton*AppQt.Data!V$7)/1000000),"-")</f>
        <v>1.7883845228557573</v>
      </c>
      <c r="AA36" s="89">
        <f>IFERROR(IF($B$2="Tonnes",AppQt.Data!W102,(AppQt.Data!W102*ozton*AppQt.Data!W$7)/1000000),"-")</f>
        <v>1.3487092784853325</v>
      </c>
      <c r="AB36" s="89">
        <f>IFERROR(IF($B$2="Tonnes",AppQt.Data!X102,(AppQt.Data!X102*ozton*AppQt.Data!X$7)/1000000),"-")</f>
        <v>5.9042042046894494</v>
      </c>
      <c r="AC36" s="89">
        <f>IFERROR(IF($B$2="Tonnes",AppQt.Data!Y102,(AppQt.Data!Y102*ozton*AppQt.Data!Y$7)/1000000),"-")</f>
        <v>1.7688341883289833</v>
      </c>
      <c r="AD36" s="89">
        <f>IFERROR(IF($B$2="Tonnes",AppQt.Data!Z102,(AppQt.Data!Z102*ozton*AppQt.Data!Z$7)/1000000),"-")</f>
        <v>1.9846890632805858</v>
      </c>
      <c r="AE36" s="89">
        <f>IFERROR(IF($B$2="Tonnes",AppQt.Data!AA102,(AppQt.Data!AA102*ozton*AppQt.Data!AA$7)/1000000),"-")</f>
        <v>1.2671665235767737</v>
      </c>
      <c r="AF36" s="89">
        <f>IFERROR(IF($B$2="Tonnes",AppQt.Data!AB102,(AppQt.Data!AB102*ozton*AppQt.Data!AB$7)/1000000),"-")</f>
        <v>5.074556827351353</v>
      </c>
      <c r="AG36" s="89">
        <f>IFERROR(IF($B$2="Tonnes",AppQt.Data!AC102,(AppQt.Data!AC102*ozton*AppQt.Data!AC$7)/1000000),"-")</f>
        <v>1.7166804115646932</v>
      </c>
      <c r="AH36" s="89">
        <f>IFERROR(IF($B$2="Tonnes",AppQt.Data!AD102,(AppQt.Data!AD102*ozton*AppQt.Data!AD$7)/1000000),"-")</f>
        <v>2.0121951492010757</v>
      </c>
      <c r="AI36" s="89">
        <f>IFERROR(IF($B$2="Tonnes",AppQt.Data!AE102,(AppQt.Data!AE102*ozton*AppQt.Data!AE$7)/1000000),"-")</f>
        <v>1.1674411671675329</v>
      </c>
      <c r="AJ36" s="89">
        <f>IFERROR(IF($B$2="Tonnes",AppQt.Data!AF102,(AppQt.Data!AF102*ozton*AppQt.Data!AF$7)/1000000),"-")</f>
        <v>5.1037809350055641</v>
      </c>
      <c r="AK36" s="89">
        <f>IFERROR(IF($B$2="Tonnes",AppQt.Data!AG102,(AppQt.Data!AG102*ozton*AppQt.Data!AG$7)/1000000),"-")</f>
        <v>1.7331125160906864</v>
      </c>
      <c r="AL36" s="89">
        <f>IFERROR(IF($B$2="Tonnes",AppQt.Data!AH102,(AppQt.Data!AH102*ozton*AppQt.Data!AH$7)/1000000),"-")</f>
        <v>2.0656597083064465</v>
      </c>
      <c r="AM36" s="89">
        <f>IFERROR(IF($B$2="Tonnes",AppQt.Data!AI102,(AppQt.Data!AI102*ozton*AppQt.Data!AI$7)/1000000),"-")</f>
        <v>1.1950655000655572</v>
      </c>
      <c r="AN36" s="89">
        <f>IFERROR(IF($B$2="Tonnes",AppQt.Data!AJ102,(AppQt.Data!AJ102*ozton*AppQt.Data!AJ$7)/1000000),"-")</f>
        <v>5.1914999999999996</v>
      </c>
      <c r="AO36" s="89">
        <f>IFERROR(IF($B$2="Tonnes",AppQt.Data!AK102,(AppQt.Data!AK102*ozton*AppQt.Data!AK$7)/1000000),"-")</f>
        <v>1.7395</v>
      </c>
      <c r="AP36" s="89">
        <f>IFERROR(IF($B$2="Tonnes",AppQt.Data!AL102,(AppQt.Data!AL102*ozton*AppQt.Data!AL$7)/1000000),"-")</f>
        <v>2.1037500000000002</v>
      </c>
      <c r="AQ36" s="89">
        <f>IFERROR(IF($B$2="Tonnes",AppQt.Data!AM102,(AppQt.Data!AM102*ozton*AppQt.Data!AM$7)/1000000),"-")</f>
        <v>1.1837499999999999</v>
      </c>
      <c r="AR36" s="89">
        <f>IFERROR(IF($B$2="Tonnes",AppQt.Data!AN102,(AppQt.Data!AN102*ozton*AppQt.Data!AN$7)/1000000),"-")</f>
        <v>5.2985000000000007</v>
      </c>
      <c r="AS36" s="89">
        <f>IFERROR(IF($B$2="Tonnes",AppQt.Data!AO102,(AppQt.Data!AO102*ozton*AppQt.Data!AO$7)/1000000),"-")</f>
        <v>1.7384999999999995</v>
      </c>
      <c r="AT36" s="89">
        <f>IFERROR(IF($B$2="Tonnes",AppQt.Data!AP102,(AppQt.Data!AP102*ozton*AppQt.Data!AP$7)/1000000),"-")</f>
        <v>2.1149999999999989</v>
      </c>
      <c r="AU36" s="89">
        <f>IFERROR(IF($B$2="Tonnes",AppQt.Data!AQ102,(AppQt.Data!AQ102*ozton*AppQt.Data!AQ$7)/1000000),"-")</f>
        <v>1.2119999999999993</v>
      </c>
      <c r="AV36" s="89">
        <f>IFERROR(IF($B$2="Tonnes",AppQt.Data!AR102,(AppQt.Data!AR102*ozton*AppQt.Data!AR$7)/1000000),"-")</f>
        <v>5.3599999999999994</v>
      </c>
      <c r="AW36" s="89">
        <f>IFERROR(IF($B$2="Tonnes",AppQt.Data!AS102,(AppQt.Data!AS102*ozton*AppQt.Data!AS$7)/1000000),"-")</f>
        <v>1.7800000000000002</v>
      </c>
      <c r="AX36" s="89">
        <f>IFERROR(IF($B$2="Tonnes",AppQt.Data!AT102,(AppQt.Data!AT102*ozton*AppQt.Data!AT$7)/1000000),"-")</f>
        <v>2.1499999999999995</v>
      </c>
      <c r="AY36" s="89">
        <f>IFERROR(IF($B$2="Tonnes",AppQt.Data!AU102,(AppQt.Data!AU102*ozton*AppQt.Data!AU$7)/1000000),"-")</f>
        <v>1.2499999999999991</v>
      </c>
      <c r="AZ36" s="89">
        <f>IFERROR(IF($B$2="Tonnes",AppQt.Data!AV102,(AppQt.Data!AV102*ozton*AppQt.Data!AV$7)/1000000),"-")</f>
        <v>5.4500000000000011</v>
      </c>
      <c r="BA36" s="89">
        <f>IFERROR(IF($B$2="Tonnes",AppQt.Data!AW102,(AppQt.Data!AW102*ozton*AppQt.Data!AW$7)/1000000),"-")</f>
        <v>1.7999999999999998</v>
      </c>
      <c r="BB36" s="89">
        <f>IFERROR(IF($B$2="Tonnes",AppQt.Data!AX102,(AppQt.Data!AX102*ozton*AppQt.Data!AX$7)/1000000),"-")</f>
        <v>2.169</v>
      </c>
      <c r="BC36" s="89">
        <f>IFERROR(IF($B$2="Tonnes",AppQt.Data!AY102,(AppQt.Data!AY102*ozton*AppQt.Data!AY$7)/1000000),"-")</f>
        <v>1.2299999999999995</v>
      </c>
      <c r="BD36" s="89">
        <f>IFERROR(IF($B$2="Tonnes",AppQt.Data!AZ102,(AppQt.Data!AZ102*ozton*AppQt.Data!AZ$7)/1000000),"-")</f>
        <v>5.419999999999999</v>
      </c>
      <c r="BE36" s="89">
        <f>IFERROR(IF($B$2="Tonnes",AppQt.Data!BA102,(AppQt.Data!BA102*ozton*AppQt.Data!BA$7)/1000000),"-")</f>
        <v>1.6570000000000005</v>
      </c>
      <c r="BF36" s="89">
        <f>IFERROR(IF($B$2="Tonnes",AppQt.Data!BB102,(AppQt.Data!BB102*ozton*AppQt.Data!BB$7)/1000000),"-")</f>
        <v>1.0599999999999998</v>
      </c>
      <c r="BG36" s="89">
        <f>IFERROR(IF($B$2="Tonnes",AppQt.Data!BC102,(AppQt.Data!BC102*ozton*AppQt.Data!BC$7)/1000000),"-")</f>
        <v>1.2075000000000002</v>
      </c>
      <c r="BH36" s="89">
        <f>IFERROR(IF($B$2="Tonnes",AppQt.Data!BD102,(AppQt.Data!BD102*ozton*AppQt.Data!BD$7)/1000000),"-")</f>
        <v>5.12</v>
      </c>
      <c r="BI36" s="89">
        <f>IFERROR(IF($B$2="Tonnes",AppQt.Data!BE102,(AppQt.Data!BE102*ozton*AppQt.Data!BE$7)/1000000),"-")</f>
        <v>1.5581500000000004</v>
      </c>
      <c r="BJ36" s="89">
        <f>IFERROR(IF($B$2="Tonnes",AppQt.Data!BF102,(AppQt.Data!BF102*ozton*AppQt.Data!BF$7)/1000000),"-")</f>
        <v>2.3799999999999994</v>
      </c>
      <c r="BK36" s="89">
        <f>IFERROR(IF($B$2="Tonnes",AppQt.Data!BG102,(AppQt.Data!BG102*ozton*AppQt.Data!BG$7)/1000000),"-")</f>
        <v>1.3099999999999996</v>
      </c>
      <c r="BL36" s="90" t="str">
        <f t="shared" si="2"/>
        <v>▲</v>
      </c>
      <c r="BM36" s="91">
        <f t="shared" si="3"/>
        <v>8.4886128364388682</v>
      </c>
    </row>
    <row r="37" spans="1:65" ht="12.75" customHeight="1" x14ac:dyDescent="0.2">
      <c r="A37" s="40"/>
      <c r="B37" s="31" t="s">
        <v>154</v>
      </c>
      <c r="C37" s="89">
        <f>IFERROR(IF($B$2="Tonnes",AppAn.Data!L78,(AppAn.Data!L78*ozton*AppAn.Data!L$6)/1000000),"-")</f>
        <v>34.21341869627507</v>
      </c>
      <c r="D37" s="89">
        <f>IFERROR(IF($B$2="Tonnes",AppAn.Data!M78,(AppAn.Data!M78*ozton*AppAn.Data!M$6)/1000000),"-")</f>
        <v>26.919944519927537</v>
      </c>
      <c r="E37" s="89">
        <f>IFERROR(IF($B$2="Tonnes",AppAn.Data!N78,(AppAn.Data!N78*ozton*AppAn.Data!N$6)/1000000),"-")</f>
        <v>22.559438202247179</v>
      </c>
      <c r="F37" s="89">
        <f>IFERROR(IF($B$2="Tonnes",AppAn.Data!O78,(AppAn.Data!O78*ozton*AppAn.Data!O$6)/1000000),"-")</f>
        <v>21.114062500000003</v>
      </c>
      <c r="G37" s="89">
        <f>IFERROR(IF($B$2="Tonnes",AppAn.Data!P78,(AppAn.Data!P78*ozton*AppAn.Data!P$6)/1000000),"-")</f>
        <v>19.890000000000004</v>
      </c>
      <c r="H37" s="89">
        <f>IFERROR(IF($B$2="Tonnes",AppAn.Data!Q78,(AppAn.Data!Q78*ozton*AppAn.Data!Q$6)/1000000),"-")</f>
        <v>19.229999999999997</v>
      </c>
      <c r="I37" s="89">
        <f>IFERROR(IF($B$2="Tonnes",AppAn.Data!R78,(AppAn.Data!R78*ozton*AppAn.Data!R$6)/1000000),"-")</f>
        <v>18.957000000000001</v>
      </c>
      <c r="J37" s="89">
        <f>IFERROR(IF($B$2="Tonnes",AppAn.Data!S78,(AppAn.Data!S78*ozton*AppAn.Data!S$6)/1000000),"-")</f>
        <v>18.825000000000006</v>
      </c>
      <c r="K37" s="89">
        <f>IFERROR(IF($B$2="Tonnes",AppAn.Data!T78,(AppAn.Data!T78*ozton*AppAn.Data!T$6)/1000000),"-")</f>
        <v>18.542000000000002</v>
      </c>
      <c r="L37" s="89">
        <f>IFERROR(IF($B$2="Tonnes",AppAn.Data!U78,(AppAn.Data!U78*ozton*AppAn.Data!U$6)/1000000),"-")</f>
        <v>18.175350000000002</v>
      </c>
      <c r="M37" s="89">
        <f>IFERROR(IF($B$2="Tonnes",AppAn.Data!V78,(AppAn.Data!V78*ozton*AppAn.Data!V$6)/1000000),"-")</f>
        <v>13.801349999999999</v>
      </c>
      <c r="N37" s="90" t="str">
        <f t="shared" si="0"/>
        <v>▼</v>
      </c>
      <c r="O37" s="91">
        <f t="shared" si="1"/>
        <v>-24.065561323440821</v>
      </c>
      <c r="P37" s="40"/>
      <c r="Q37" s="89">
        <f>IFERROR(IF($B$2="Tonnes",AppQt.Data!M103,(AppQt.Data!M103*ozton*AppQt.Data!M$7)/1000000),"-")</f>
        <v>5.1661590257879615</v>
      </c>
      <c r="R37" s="89">
        <f>IFERROR(IF($B$2="Tonnes",AppQt.Data!N103,(AppQt.Data!N103*ozton*AppQt.Data!N$7)/1000000),"-")</f>
        <v>6.514095988538684</v>
      </c>
      <c r="S37" s="89">
        <f>IFERROR(IF($B$2="Tonnes",AppQt.Data!O103,(AppQt.Data!O103*ozton*AppQt.Data!O$7)/1000000),"-")</f>
        <v>5.1965247134670483</v>
      </c>
      <c r="T37" s="89">
        <f>IFERROR(IF($B$2="Tonnes",AppQt.Data!P103,(AppQt.Data!P103*ozton*AppQt.Data!P$7)/1000000),"-")</f>
        <v>17.336638968481381</v>
      </c>
      <c r="U37" s="89">
        <f>IFERROR(IF($B$2="Tonnes",AppQt.Data!Q103,(AppQt.Data!Q103*ozton*AppQt.Data!Q$7)/1000000),"-")</f>
        <v>3.929800724637678</v>
      </c>
      <c r="V37" s="89">
        <f>IFERROR(IF($B$2="Tonnes",AppQt.Data!R103,(AppQt.Data!R103*ozton*AppQt.Data!R$7)/1000000),"-")</f>
        <v>5.4820652173913054</v>
      </c>
      <c r="W37" s="89">
        <f>IFERROR(IF($B$2="Tonnes",AppQt.Data!S103,(AppQt.Data!S103*ozton*AppQt.Data!S$7)/1000000),"-")</f>
        <v>3.7554064764492754</v>
      </c>
      <c r="X37" s="89">
        <f>IFERROR(IF($B$2="Tonnes",AppQt.Data!T103,(AppQt.Data!T103*ozton*AppQt.Data!T$7)/1000000),"-")</f>
        <v>13.752672101449278</v>
      </c>
      <c r="Y37" s="89">
        <f>IFERROR(IF($B$2="Tonnes",AppQt.Data!U103,(AppQt.Data!U103*ozton*AppQt.Data!U$7)/1000000),"-")</f>
        <v>3.3881109550561765</v>
      </c>
      <c r="Z37" s="89">
        <f>IFERROR(IF($B$2="Tonnes",AppQt.Data!V103,(AppQt.Data!V103*ozton*AppQt.Data!V$7)/1000000),"-")</f>
        <v>4.6075140449438203</v>
      </c>
      <c r="AA37" s="89">
        <f>IFERROR(IF($B$2="Tonnes",AppQt.Data!W103,(AppQt.Data!W103*ozton*AppQt.Data!W$7)/1000000),"-")</f>
        <v>3.0924087078651668</v>
      </c>
      <c r="AB37" s="89">
        <f>IFERROR(IF($B$2="Tonnes",AppQt.Data!X103,(AppQt.Data!X103*ozton*AppQt.Data!X$7)/1000000),"-")</f>
        <v>11.471404494382014</v>
      </c>
      <c r="AC37" s="89">
        <f>IFERROR(IF($B$2="Tonnes",AppQt.Data!Y103,(AppQt.Data!Y103*ozton*AppQt.Data!Y$7)/1000000),"-")</f>
        <v>3.2323437500000014</v>
      </c>
      <c r="AD37" s="89">
        <f>IFERROR(IF($B$2="Tonnes",AppQt.Data!Z103,(AppQt.Data!Z103*ozton*AppQt.Data!Z$7)/1000000),"-")</f>
        <v>4.3290625</v>
      </c>
      <c r="AE37" s="89">
        <f>IFERROR(IF($B$2="Tonnes",AppQt.Data!AA103,(AppQt.Data!AA103*ozton*AppQt.Data!AA$7)/1000000),"-")</f>
        <v>3.1851562500000004</v>
      </c>
      <c r="AF37" s="89">
        <f>IFERROR(IF($B$2="Tonnes",AppQt.Data!AB103,(AppQt.Data!AB103*ozton*AppQt.Data!AB$7)/1000000),"-")</f>
        <v>10.3675</v>
      </c>
      <c r="AG37" s="89">
        <f>IFERROR(IF($B$2="Tonnes",AppQt.Data!AC103,(AppQt.Data!AC103*ozton*AppQt.Data!AC$7)/1000000),"-")</f>
        <v>3.0450000000000039</v>
      </c>
      <c r="AH37" s="89">
        <f>IFERROR(IF($B$2="Tonnes",AppQt.Data!AD103,(AppQt.Data!AD103*ozton*AppQt.Data!AD$7)/1000000),"-")</f>
        <v>4.1449999999999996</v>
      </c>
      <c r="AI37" s="89">
        <f>IFERROR(IF($B$2="Tonnes",AppQt.Data!AE103,(AppQt.Data!AE103*ozton*AppQt.Data!AE$7)/1000000),"-")</f>
        <v>3.0250000000000004</v>
      </c>
      <c r="AJ37" s="89">
        <f>IFERROR(IF($B$2="Tonnes",AppQt.Data!AF103,(AppQt.Data!AF103*ozton*AppQt.Data!AF$7)/1000000),"-")</f>
        <v>9.6750000000000007</v>
      </c>
      <c r="AK37" s="89">
        <f>IFERROR(IF($B$2="Tonnes",AppQt.Data!AG103,(AppQt.Data!AG103*ozton*AppQt.Data!AG$7)/1000000),"-")</f>
        <v>2.8700000000000014</v>
      </c>
      <c r="AL37" s="89">
        <f>IFERROR(IF($B$2="Tonnes",AppQt.Data!AH103,(AppQt.Data!AH103*ozton*AppQt.Data!AH$7)/1000000),"-")</f>
        <v>3.9899999999999993</v>
      </c>
      <c r="AM37" s="89">
        <f>IFERROR(IF($B$2="Tonnes",AppQt.Data!AI103,(AppQt.Data!AI103*ozton*AppQt.Data!AI$7)/1000000),"-")</f>
        <v>2.9700000000000029</v>
      </c>
      <c r="AN37" s="89">
        <f>IFERROR(IF($B$2="Tonnes",AppQt.Data!AJ103,(AppQt.Data!AJ103*ozton*AppQt.Data!AJ$7)/1000000),"-")</f>
        <v>9.399999999999995</v>
      </c>
      <c r="AO37" s="89">
        <f>IFERROR(IF($B$2="Tonnes",AppQt.Data!AK103,(AppQt.Data!AK103*ozton*AppQt.Data!AK$7)/1000000),"-")</f>
        <v>2.8099999999999965</v>
      </c>
      <c r="AP37" s="89">
        <f>IFERROR(IF($B$2="Tonnes",AppQt.Data!AL103,(AppQt.Data!AL103*ozton*AppQt.Data!AL$7)/1000000),"-")</f>
        <v>3.9899999999999993</v>
      </c>
      <c r="AQ37" s="89">
        <f>IFERROR(IF($B$2="Tonnes",AppQt.Data!AM103,(AppQt.Data!AM103*ozton*AppQt.Data!AM$7)/1000000),"-")</f>
        <v>2.9500000000000037</v>
      </c>
      <c r="AR37" s="89">
        <f>IFERROR(IF($B$2="Tonnes",AppQt.Data!AN103,(AppQt.Data!AN103*ozton*AppQt.Data!AN$7)/1000000),"-")</f>
        <v>9.2070000000000007</v>
      </c>
      <c r="AS37" s="89">
        <f>IFERROR(IF($B$2="Tonnes",AppQt.Data!AO103,(AppQt.Data!AO103*ozton*AppQt.Data!AO$7)/1000000),"-")</f>
        <v>2.7549999999999994</v>
      </c>
      <c r="AT37" s="89">
        <f>IFERROR(IF($B$2="Tonnes",AppQt.Data!AP103,(AppQt.Data!AP103*ozton*AppQt.Data!AP$7)/1000000),"-")</f>
        <v>3.9350000000000023</v>
      </c>
      <c r="AU37" s="89">
        <f>IFERROR(IF($B$2="Tonnes",AppQt.Data!AQ103,(AppQt.Data!AQ103*ozton*AppQt.Data!AQ$7)/1000000),"-")</f>
        <v>2.9300000000000037</v>
      </c>
      <c r="AV37" s="89">
        <f>IFERROR(IF($B$2="Tonnes",AppQt.Data!AR103,(AppQt.Data!AR103*ozton*AppQt.Data!AR$7)/1000000),"-")</f>
        <v>9.2050000000000018</v>
      </c>
      <c r="AW37" s="89">
        <f>IFERROR(IF($B$2="Tonnes",AppQt.Data!AS103,(AppQt.Data!AS103*ozton*AppQt.Data!AS$7)/1000000),"-")</f>
        <v>2.6917500000000012</v>
      </c>
      <c r="AX37" s="89">
        <f>IFERROR(IF($B$2="Tonnes",AppQt.Data!AT103,(AppQt.Data!AT103*ozton*AppQt.Data!AT$7)/1000000),"-")</f>
        <v>3.9117499999999987</v>
      </c>
      <c r="AY37" s="89">
        <f>IFERROR(IF($B$2="Tonnes",AppQt.Data!AU103,(AppQt.Data!AU103*ozton*AppQt.Data!AU$7)/1000000),"-")</f>
        <v>2.8617500000000025</v>
      </c>
      <c r="AZ37" s="89">
        <f>IFERROR(IF($B$2="Tonnes",AppQt.Data!AV103,(AppQt.Data!AV103*ozton*AppQt.Data!AV$7)/1000000),"-")</f>
        <v>9.0767499999999988</v>
      </c>
      <c r="BA37" s="89">
        <f>IFERROR(IF($B$2="Tonnes",AppQt.Data!AW103,(AppQt.Data!AW103*ozton*AppQt.Data!AW$7)/1000000),"-")</f>
        <v>2.661337500000001</v>
      </c>
      <c r="BB37" s="89">
        <f>IFERROR(IF($B$2="Tonnes",AppQt.Data!AX103,(AppQt.Data!AX103*ozton*AppQt.Data!AX$7)/1000000),"-")</f>
        <v>3.8193375000000001</v>
      </c>
      <c r="BC37" s="89">
        <f>IFERROR(IF($B$2="Tonnes",AppQt.Data!AY103,(AppQt.Data!AY103*ozton*AppQt.Data!AY$7)/1000000),"-")</f>
        <v>2.8113374999999952</v>
      </c>
      <c r="BD37" s="89">
        <f>IFERROR(IF($B$2="Tonnes",AppQt.Data!AZ103,(AppQt.Data!AZ103*ozton*AppQt.Data!AZ$7)/1000000),"-")</f>
        <v>8.8833375000000032</v>
      </c>
      <c r="BE37" s="89">
        <f>IFERROR(IF($B$2="Tonnes",AppQt.Data!BA103,(AppQt.Data!BA103*ozton*AppQt.Data!BA$7)/1000000),"-")</f>
        <v>2.0010000000000021</v>
      </c>
      <c r="BF37" s="89">
        <f>IFERROR(IF($B$2="Tonnes",AppQt.Data!BB103,(AppQt.Data!BB103*ozton*AppQt.Data!BB$7)/1000000),"-")</f>
        <v>1.7559999999999991</v>
      </c>
      <c r="BG37" s="89">
        <f>IFERROR(IF($B$2="Tonnes",AppQt.Data!BC103,(AppQt.Data!BC103*ozton*AppQt.Data!BC$7)/1000000),"-")</f>
        <v>2.4263375000000003</v>
      </c>
      <c r="BH37" s="89">
        <f>IFERROR(IF($B$2="Tonnes",AppQt.Data!BD103,(AppQt.Data!BD103*ozton*AppQt.Data!BD$7)/1000000),"-")</f>
        <v>7.6180124999999972</v>
      </c>
      <c r="BI37" s="89">
        <f>IFERROR(IF($B$2="Tonnes",AppQt.Data!BE103,(AppQt.Data!BE103*ozton*AppQt.Data!BE$7)/1000000),"-")</f>
        <v>2.036999999999999</v>
      </c>
      <c r="BJ37" s="89">
        <f>IFERROR(IF($B$2="Tonnes",AppQt.Data!BF103,(AppQt.Data!BF103*ozton*AppQt.Data!BF$7)/1000000),"-")</f>
        <v>3.4039999999999941</v>
      </c>
      <c r="BK37" s="89">
        <f>IFERROR(IF($B$2="Tonnes",AppQt.Data!BG103,(AppQt.Data!BG103*ozton*AppQt.Data!BG$7)/1000000),"-")</f>
        <v>2.7700000000000049</v>
      </c>
      <c r="BL37" s="90" t="str">
        <f t="shared" si="2"/>
        <v>▲</v>
      </c>
      <c r="BM37" s="91">
        <f t="shared" si="3"/>
        <v>14.163837471085717</v>
      </c>
    </row>
    <row r="38" spans="1:65" ht="12.75" customHeight="1" x14ac:dyDescent="0.2">
      <c r="A38" s="40"/>
      <c r="B38" s="31" t="s">
        <v>155</v>
      </c>
      <c r="C38" s="89">
        <f>IFERROR(IF($B$2="Tonnes",AppAn.Data!L79,(AppAn.Data!L79*ozton*AppAn.Data!L$6)/1000000),"-")</f>
        <v>11.578406659511643</v>
      </c>
      <c r="D38" s="89">
        <f>IFERROR(IF($B$2="Tonnes",AppAn.Data!M79,(AppAn.Data!M79*ozton*AppAn.Data!M$6)/1000000),"-")</f>
        <v>8.1675658284118811</v>
      </c>
      <c r="E38" s="89">
        <f>IFERROR(IF($B$2="Tonnes",AppAn.Data!N79,(AppAn.Data!N79*ozton*AppAn.Data!N$6)/1000000),"-")</f>
        <v>8.3786363556876537</v>
      </c>
      <c r="F38" s="89">
        <f>IFERROR(IF($B$2="Tonnes",AppAn.Data!O79,(AppAn.Data!O79*ozton*AppAn.Data!O$6)/1000000),"-")</f>
        <v>7.7720768627497634</v>
      </c>
      <c r="G38" s="89">
        <f>IFERROR(IF($B$2="Tonnes",AppAn.Data!P79,(AppAn.Data!P79*ozton*AppAn.Data!P$6)/1000000),"-")</f>
        <v>8.3072592303392145</v>
      </c>
      <c r="H38" s="89">
        <f>IFERROR(IF($B$2="Tonnes",AppAn.Data!Q79,(AppAn.Data!Q79*ozton*AppAn.Data!Q$6)/1000000),"-")</f>
        <v>8.4916112014424865</v>
      </c>
      <c r="I38" s="89">
        <f>IFERROR(IF($B$2="Tonnes",AppAn.Data!R79,(AppAn.Data!R79*ozton*AppAn.Data!R$6)/1000000),"-")</f>
        <v>8.2612979621166485</v>
      </c>
      <c r="J38" s="89">
        <f>IFERROR(IF($B$2="Tonnes",AppAn.Data!S79,(AppAn.Data!S79*ozton*AppAn.Data!S$6)/1000000),"-")</f>
        <v>8.3863806759580175</v>
      </c>
      <c r="K38" s="89">
        <f>IFERROR(IF($B$2="Tonnes",AppAn.Data!T79,(AppAn.Data!T79*ozton*AppAn.Data!T$6)/1000000),"-")</f>
        <v>8.6882324632167798</v>
      </c>
      <c r="L38" s="89">
        <f>IFERROR(IF($B$2="Tonnes",AppAn.Data!U79,(AppAn.Data!U79*ozton*AppAn.Data!U$6)/1000000),"-")</f>
        <v>8.8489928470720631</v>
      </c>
      <c r="M38" s="89">
        <f>IFERROR(IF($B$2="Tonnes",AppAn.Data!V79,(AppAn.Data!V79*ozton*AppAn.Data!V$6)/1000000),"-")</f>
        <v>6.8964507913436224</v>
      </c>
      <c r="N38" s="90" t="str">
        <f t="shared" si="0"/>
        <v>▼</v>
      </c>
      <c r="O38" s="91">
        <f t="shared" si="1"/>
        <v>-22.065133167945707</v>
      </c>
      <c r="P38" s="40"/>
      <c r="Q38" s="89">
        <f>IFERROR(IF($B$2="Tonnes",AppQt.Data!M104,(AppQt.Data!M104*ozton*AppQt.Data!M$7)/1000000),"-")</f>
        <v>2.5197539974238747</v>
      </c>
      <c r="R38" s="89">
        <f>IFERROR(IF($B$2="Tonnes",AppQt.Data!N104,(AppQt.Data!N104*ozton*AppQt.Data!N$7)/1000000),"-")</f>
        <v>3.1901258394162899</v>
      </c>
      <c r="S38" s="89">
        <f>IFERROR(IF($B$2="Tonnes",AppQt.Data!O104,(AppQt.Data!O104*ozton*AppQt.Data!O$7)/1000000),"-")</f>
        <v>2.4500028381282268</v>
      </c>
      <c r="T38" s="89">
        <f>IFERROR(IF($B$2="Tonnes",AppQt.Data!P104,(AppQt.Data!P104*ozton*AppQt.Data!P$7)/1000000),"-")</f>
        <v>3.4185239845432518</v>
      </c>
      <c r="U38" s="89">
        <f>IFERROR(IF($B$2="Tonnes",AppQt.Data!Q104,(AppQt.Data!Q104*ozton*AppQt.Data!Q$7)/1000000),"-")</f>
        <v>1.8657364239373999</v>
      </c>
      <c r="V38" s="89">
        <f>IFERROR(IF($B$2="Tonnes",AppQt.Data!R104,(AppQt.Data!R104*ozton*AppQt.Data!R$7)/1000000),"-")</f>
        <v>2.2659193643848479</v>
      </c>
      <c r="W38" s="89">
        <f>IFERROR(IF($B$2="Tonnes",AppQt.Data!S104,(AppQt.Data!S104*ozton*AppQt.Data!S$7)/1000000),"-")</f>
        <v>1.6739858603231963</v>
      </c>
      <c r="X38" s="89">
        <f>IFERROR(IF($B$2="Tonnes",AppQt.Data!T104,(AppQt.Data!T104*ozton*AppQt.Data!T$7)/1000000),"-")</f>
        <v>2.3619241797664356</v>
      </c>
      <c r="Y38" s="89">
        <f>IFERROR(IF($B$2="Tonnes",AppQt.Data!U104,(AppQt.Data!U104*ozton*AppQt.Data!U$7)/1000000),"-")</f>
        <v>1.8105107474736559</v>
      </c>
      <c r="Z38" s="89">
        <f>IFERROR(IF($B$2="Tonnes",AppQt.Data!V104,(AppQt.Data!V104*ozton*AppQt.Data!V$7)/1000000),"-")</f>
        <v>2.3012973610735834</v>
      </c>
      <c r="AA38" s="89">
        <f>IFERROR(IF($B$2="Tonnes",AppQt.Data!W104,(AppQt.Data!W104*ozton*AppQt.Data!W$7)/1000000),"-")</f>
        <v>1.7338845938575167</v>
      </c>
      <c r="AB38" s="89">
        <f>IFERROR(IF($B$2="Tonnes",AppQt.Data!X104,(AppQt.Data!X104*ozton*AppQt.Data!X$7)/1000000),"-")</f>
        <v>2.5329436532828971</v>
      </c>
      <c r="AC38" s="89">
        <f>IFERROR(IF($B$2="Tonnes",AppQt.Data!Y104,(AppQt.Data!Y104*ozton*AppQt.Data!Y$7)/1000000),"-")</f>
        <v>1.5520026779597229</v>
      </c>
      <c r="AD38" s="89">
        <f>IFERROR(IF($B$2="Tonnes",AppQt.Data!Z104,(AppQt.Data!Z104*ozton*AppQt.Data!Z$7)/1000000),"-")</f>
        <v>1.8751986063796322</v>
      </c>
      <c r="AE38" s="89">
        <f>IFERROR(IF($B$2="Tonnes",AppQt.Data!AA104,(AppQt.Data!AA104*ozton*AppQt.Data!AA$7)/1000000),"-")</f>
        <v>2.0114049664369196</v>
      </c>
      <c r="AF38" s="89">
        <f>IFERROR(IF($B$2="Tonnes",AppQt.Data!AB104,(AppQt.Data!AB104*ozton*AppQt.Data!AB$7)/1000000),"-")</f>
        <v>2.3334706119734894</v>
      </c>
      <c r="AG38" s="89">
        <f>IFERROR(IF($B$2="Tonnes",AppQt.Data!AC104,(AppQt.Data!AC104*ozton*AppQt.Data!AC$7)/1000000),"-")</f>
        <v>1.7555847500504751</v>
      </c>
      <c r="AH38" s="89">
        <f>IFERROR(IF($B$2="Tonnes",AppQt.Data!AD104,(AppQt.Data!AD104*ozton*AppQt.Data!AD$7)/1000000),"-")</f>
        <v>2.175067750143945</v>
      </c>
      <c r="AI38" s="89">
        <f>IFERROR(IF($B$2="Tonnes",AppQt.Data!AE104,(AppQt.Data!AE104*ozton*AppQt.Data!AE$7)/1000000),"-")</f>
        <v>1.8541870827348239</v>
      </c>
      <c r="AJ38" s="89">
        <f>IFERROR(IF($B$2="Tonnes",AppQt.Data!AF104,(AppQt.Data!AF104*ozton*AppQt.Data!AF$7)/1000000),"-")</f>
        <v>2.5224196474099707</v>
      </c>
      <c r="AK38" s="89">
        <f>IFERROR(IF($B$2="Tonnes",AppQt.Data!AG104,(AppQt.Data!AG104*ozton*AppQt.Data!AG$7)/1000000),"-")</f>
        <v>1.7447138123488874</v>
      </c>
      <c r="AL38" s="89">
        <f>IFERROR(IF($B$2="Tonnes",AppQt.Data!AH104,(AppQt.Data!AH104*ozton*AppQt.Data!AH$7)/1000000),"-")</f>
        <v>2.0690891085570624</v>
      </c>
      <c r="AM38" s="89">
        <f>IFERROR(IF($B$2="Tonnes",AppQt.Data!AI104,(AppQt.Data!AI104*ozton*AppQt.Data!AI$7)/1000000),"-")</f>
        <v>2.0321162443184386</v>
      </c>
      <c r="AN38" s="89">
        <f>IFERROR(IF($B$2="Tonnes",AppQt.Data!AJ104,(AppQt.Data!AJ104*ozton*AppQt.Data!AJ$7)/1000000),"-")</f>
        <v>2.6456920362180978</v>
      </c>
      <c r="AO38" s="89">
        <f>IFERROR(IF($B$2="Tonnes",AppQt.Data!AK104,(AppQt.Data!AK104*ozton*AppQt.Data!AK$7)/1000000),"-")</f>
        <v>1.7265888805341267</v>
      </c>
      <c r="AP38" s="89">
        <f>IFERROR(IF($B$2="Tonnes",AppQt.Data!AL104,(AppQt.Data!AL104*ozton*AppQt.Data!AL$7)/1000000),"-")</f>
        <v>2.0599714368889823</v>
      </c>
      <c r="AQ38" s="89">
        <f>IFERROR(IF($B$2="Tonnes",AppQt.Data!AM104,(AppQt.Data!AM104*ozton*AppQt.Data!AM$7)/1000000),"-")</f>
        <v>1.8884212705207328</v>
      </c>
      <c r="AR38" s="89">
        <f>IFERROR(IF($B$2="Tonnes",AppQt.Data!AN104,(AppQt.Data!AN104*ozton*AppQt.Data!AN$7)/1000000),"-")</f>
        <v>2.586316374172807</v>
      </c>
      <c r="AS38" s="89">
        <f>IFERROR(IF($B$2="Tonnes",AppQt.Data!AO104,(AppQt.Data!AO104*ozton*AppQt.Data!AO$7)/1000000),"-")</f>
        <v>1.7476713739399079</v>
      </c>
      <c r="AT38" s="89">
        <f>IFERROR(IF($B$2="Tonnes",AppQt.Data!AP104,(AppQt.Data!AP104*ozton*AppQt.Data!AP$7)/1000000),"-")</f>
        <v>2.088426033614267</v>
      </c>
      <c r="AU38" s="89">
        <f>IFERROR(IF($B$2="Tonnes",AppQt.Data!AQ104,(AppQt.Data!AQ104*ozton*AppQt.Data!AQ$7)/1000000),"-")</f>
        <v>1.9068417884619502</v>
      </c>
      <c r="AV38" s="89">
        <f>IFERROR(IF($B$2="Tonnes",AppQt.Data!AR104,(AppQt.Data!AR104*ozton*AppQt.Data!AR$7)/1000000),"-")</f>
        <v>2.6434414799418926</v>
      </c>
      <c r="AW38" s="89">
        <f>IFERROR(IF($B$2="Tonnes",AppQt.Data!AS104,(AppQt.Data!AS104*ozton*AppQt.Data!AS$7)/1000000),"-")</f>
        <v>1.807060819437585</v>
      </c>
      <c r="AX38" s="89">
        <f>IFERROR(IF($B$2="Tonnes",AppQt.Data!AT104,(AppQt.Data!AT104*ozton*AppQt.Data!AT$7)/1000000),"-")</f>
        <v>2.1823724999040639</v>
      </c>
      <c r="AY38" s="89">
        <f>IFERROR(IF($B$2="Tonnes",AppQt.Data!AU104,(AppQt.Data!AU104*ozton*AppQt.Data!AU$7)/1000000),"-")</f>
        <v>1.9831650958800837</v>
      </c>
      <c r="AZ38" s="89">
        <f>IFERROR(IF($B$2="Tonnes",AppQt.Data!AV104,(AppQt.Data!AV104*ozton*AppQt.Data!AV$7)/1000000),"-")</f>
        <v>2.7156340479950472</v>
      </c>
      <c r="BA38" s="89">
        <f>IFERROR(IF($B$2="Tonnes",AppQt.Data!AW104,(AppQt.Data!AW104*ozton*AppQt.Data!AW$7)/1000000),"-")</f>
        <v>1.8449958119434569</v>
      </c>
      <c r="BB38" s="89">
        <f>IFERROR(IF($B$2="Tonnes",AppQt.Data!AX104,(AppQt.Data!AX104*ozton*AppQt.Data!AX$7)/1000000),"-")</f>
        <v>2.2279831146804452</v>
      </c>
      <c r="BC38" s="89">
        <f>IFERROR(IF($B$2="Tonnes",AppQt.Data!AY104,(AppQt.Data!AY104*ozton*AppQt.Data!AY$7)/1000000),"-")</f>
        <v>2.0205453617331877</v>
      </c>
      <c r="BD38" s="89">
        <f>IFERROR(IF($B$2="Tonnes",AppQt.Data!AZ104,(AppQt.Data!AZ104*ozton*AppQt.Data!AZ$7)/1000000),"-")</f>
        <v>2.755468558714973</v>
      </c>
      <c r="BE38" s="89">
        <f>IFERROR(IF($B$2="Tonnes",AppQt.Data!BA104,(AppQt.Data!BA104*ozton*AppQt.Data!BA$7)/1000000),"-")</f>
        <v>1.7193162472671137</v>
      </c>
      <c r="BF38" s="89">
        <f>IFERROR(IF($B$2="Tonnes",AppQt.Data!BB104,(AppQt.Data!BB104*ozton*AppQt.Data!BB$7)/1000000),"-")</f>
        <v>1.5719659535410746</v>
      </c>
      <c r="BG38" s="89">
        <f>IFERROR(IF($B$2="Tonnes",AppQt.Data!BC104,(AppQt.Data!BC104*ozton*AppQt.Data!BC$7)/1000000),"-")</f>
        <v>1.5010821958154554</v>
      </c>
      <c r="BH38" s="89">
        <f>IFERROR(IF($B$2="Tonnes",AppQt.Data!BD104,(AppQt.Data!BD104*ozton*AppQt.Data!BD$7)/1000000),"-")</f>
        <v>2.1040863947199782</v>
      </c>
      <c r="BI38" s="89">
        <f>IFERROR(IF($B$2="Tonnes",AppQt.Data!BE104,(AppQt.Data!BE104*ozton*AppQt.Data!BE$7)/1000000),"-")</f>
        <v>1.5949574876926018</v>
      </c>
      <c r="BJ38" s="89">
        <f>IFERROR(IF($B$2="Tonnes",AppQt.Data!BF104,(AppQt.Data!BF104*ozton*AppQt.Data!BF$7)/1000000),"-")</f>
        <v>1.9021506663341916</v>
      </c>
      <c r="BK38" s="89">
        <f>IFERROR(IF($B$2="Tonnes",AppQt.Data!BG104,(AppQt.Data!BG104*ozton*AppQt.Data!BG$7)/1000000),"-")</f>
        <v>1.8645731456678587</v>
      </c>
      <c r="BL38" s="90" t="str">
        <f t="shared" si="2"/>
        <v>▲</v>
      </c>
      <c r="BM38" s="91">
        <f t="shared" si="3"/>
        <v>24.21525955511974</v>
      </c>
    </row>
    <row r="39" spans="1:65" ht="12.75" customHeight="1" x14ac:dyDescent="0.2">
      <c r="A39" s="40"/>
      <c r="B39" s="31" t="s">
        <v>156</v>
      </c>
      <c r="C39" s="89">
        <f>IFERROR(IF($B$2="Tonnes",AppAn.Data!L80,(AppAn.Data!L80*ozton*AppAn.Data!L$6)/1000000),"-")</f>
        <v>26.00221461108179</v>
      </c>
      <c r="D39" s="89">
        <f>IFERROR(IF($B$2="Tonnes",AppAn.Data!M80,(AppAn.Data!M80*ozton*AppAn.Data!M$6)/1000000),"-")</f>
        <v>21.434805951129945</v>
      </c>
      <c r="E39" s="89">
        <f>IFERROR(IF($B$2="Tonnes",AppAn.Data!N80,(AppAn.Data!N80*ozton*AppAn.Data!N$6)/1000000),"-")</f>
        <v>20.029252160791494</v>
      </c>
      <c r="F39" s="89">
        <f>IFERROR(IF($B$2="Tonnes",AppAn.Data!O80,(AppAn.Data!O80*ozton*AppAn.Data!O$6)/1000000),"-")</f>
        <v>21.19321547144073</v>
      </c>
      <c r="G39" s="89">
        <f>IFERROR(IF($B$2="Tonnes",AppAn.Data!P80,(AppAn.Data!P80*ozton*AppAn.Data!P$6)/1000000),"-")</f>
        <v>25.678991802744271</v>
      </c>
      <c r="H39" s="89">
        <f>IFERROR(IF($B$2="Tonnes",AppAn.Data!Q80,(AppAn.Data!Q80*ozton*AppAn.Data!Q$6)/1000000),"-")</f>
        <v>25.893869949608089</v>
      </c>
      <c r="I39" s="89">
        <f>IFERROR(IF($B$2="Tonnes",AppAn.Data!R80,(AppAn.Data!R80*ozton*AppAn.Data!R$6)/1000000),"-")</f>
        <v>25.205631034265636</v>
      </c>
      <c r="J39" s="89">
        <f>IFERROR(IF($B$2="Tonnes",AppAn.Data!S80,(AppAn.Data!S80*ozton*AppAn.Data!S$6)/1000000),"-")</f>
        <v>23.069259801479241</v>
      </c>
      <c r="K39" s="89">
        <f>IFERROR(IF($B$2="Tonnes",AppAn.Data!T80,(AppAn.Data!T80*ozton*AppAn.Data!T$6)/1000000),"-")</f>
        <v>22.534427619689946</v>
      </c>
      <c r="L39" s="89">
        <f>IFERROR(IF($B$2="Tonnes",AppAn.Data!U80,(AppAn.Data!U80*ozton*AppAn.Data!U$6)/1000000),"-")</f>
        <v>21.777991820985932</v>
      </c>
      <c r="M39" s="89">
        <f>IFERROR(IF($B$2="Tonnes",AppAn.Data!V80,(AppAn.Data!V80*ozton*AppAn.Data!V$6)/1000000),"-")</f>
        <v>15.705308827159635</v>
      </c>
      <c r="N39" s="90" t="str">
        <f t="shared" si="0"/>
        <v>▼</v>
      </c>
      <c r="O39" s="91">
        <f t="shared" si="1"/>
        <v>-27.884494786036583</v>
      </c>
      <c r="P39" s="40"/>
      <c r="Q39" s="89">
        <f>IFERROR(IF($B$2="Tonnes",AppQt.Data!M105,(AppQt.Data!M105*ozton*AppQt.Data!M$7)/1000000),"-")</f>
        <v>3.7188659160154192</v>
      </c>
      <c r="R39" s="89">
        <f>IFERROR(IF($B$2="Tonnes",AppQt.Data!N105,(AppQt.Data!N105*ozton*AppQt.Data!N$7)/1000000),"-")</f>
        <v>5.0221238646137714</v>
      </c>
      <c r="S39" s="89">
        <f>IFERROR(IF($B$2="Tonnes",AppQt.Data!O105,(AppQt.Data!O105*ozton*AppQt.Data!O$7)/1000000),"-")</f>
        <v>4.3539765330845714</v>
      </c>
      <c r="T39" s="89">
        <f>IFERROR(IF($B$2="Tonnes",AppQt.Data!P105,(AppQt.Data!P105*ozton*AppQt.Data!P$7)/1000000),"-")</f>
        <v>12.90724829736803</v>
      </c>
      <c r="U39" s="89">
        <f>IFERROR(IF($B$2="Tonnes",AppQt.Data!Q105,(AppQt.Data!Q105*ozton*AppQt.Data!Q$7)/1000000),"-")</f>
        <v>3.0297019189434478</v>
      </c>
      <c r="V39" s="89">
        <f>IFERROR(IF($B$2="Tonnes",AppQt.Data!R105,(AppQt.Data!R105*ozton*AppQt.Data!R$7)/1000000),"-")</f>
        <v>4.1602302852687014</v>
      </c>
      <c r="W39" s="89">
        <f>IFERROR(IF($B$2="Tonnes",AppQt.Data!S105,(AppQt.Data!S105*ozton*AppQt.Data!S$7)/1000000),"-")</f>
        <v>3.6916345602708045</v>
      </c>
      <c r="X39" s="89">
        <f>IFERROR(IF($B$2="Tonnes",AppQt.Data!T105,(AppQt.Data!T105*ozton*AppQt.Data!T$7)/1000000),"-")</f>
        <v>10.553239186646989</v>
      </c>
      <c r="Y39" s="89">
        <f>IFERROR(IF($B$2="Tonnes",AppQt.Data!U105,(AppQt.Data!U105*ozton*AppQt.Data!U$7)/1000000),"-")</f>
        <v>2.7412029937962799</v>
      </c>
      <c r="Z39" s="89">
        <f>IFERROR(IF($B$2="Tonnes",AppQt.Data!V105,(AppQt.Data!V105*ozton*AppQt.Data!V$7)/1000000),"-")</f>
        <v>3.5601166209384481</v>
      </c>
      <c r="AA39" s="89">
        <f>IFERROR(IF($B$2="Tonnes",AppQt.Data!W105,(AppQt.Data!W105*ozton*AppQt.Data!W$7)/1000000),"-")</f>
        <v>3.4411067208335151</v>
      </c>
      <c r="AB39" s="89">
        <f>IFERROR(IF($B$2="Tonnes",AppQt.Data!X105,(AppQt.Data!X105*ozton*AppQt.Data!X$7)/1000000),"-")</f>
        <v>10.28682582522325</v>
      </c>
      <c r="AC39" s="89">
        <f>IFERROR(IF($B$2="Tonnes",AppQt.Data!Y105,(AppQt.Data!Y105*ozton*AppQt.Data!Y$7)/1000000),"-")</f>
        <v>2.9337441482291822</v>
      </c>
      <c r="AD39" s="89">
        <f>IFERROR(IF($B$2="Tonnes",AppQt.Data!Z105,(AppQt.Data!Z105*ozton*AppQt.Data!Z$7)/1000000),"-")</f>
        <v>3.0878785577379491</v>
      </c>
      <c r="AE39" s="89">
        <f>IFERROR(IF($B$2="Tonnes",AppQt.Data!AA105,(AppQt.Data!AA105*ozton*AppQt.Data!AA$7)/1000000),"-")</f>
        <v>3.9297255342384947</v>
      </c>
      <c r="AF39" s="89">
        <f>IFERROR(IF($B$2="Tonnes",AppQt.Data!AB105,(AppQt.Data!AB105*ozton*AppQt.Data!AB$7)/1000000),"-")</f>
        <v>11.241867231235105</v>
      </c>
      <c r="AG39" s="89">
        <f>IFERROR(IF($B$2="Tonnes",AppQt.Data!AC105,(AppQt.Data!AC105*ozton*AppQt.Data!AC$7)/1000000),"-")</f>
        <v>3.8191644903546149</v>
      </c>
      <c r="AH39" s="89">
        <f>IFERROR(IF($B$2="Tonnes",AppQt.Data!AD105,(AppQt.Data!AD105*ozton*AppQt.Data!AD$7)/1000000),"-")</f>
        <v>4.0281645273605031</v>
      </c>
      <c r="AI39" s="89">
        <f>IFERROR(IF($B$2="Tonnes",AppQt.Data!AE105,(AppQt.Data!AE105*ozton*AppQt.Data!AE$7)/1000000),"-")</f>
        <v>4.9393267604339286</v>
      </c>
      <c r="AJ39" s="89">
        <f>IFERROR(IF($B$2="Tonnes",AppQt.Data!AF105,(AppQt.Data!AF105*ozton*AppQt.Data!AF$7)/1000000),"-")</f>
        <v>12.892336024595224</v>
      </c>
      <c r="AK39" s="89">
        <f>IFERROR(IF($B$2="Tonnes",AppQt.Data!AG105,(AppQt.Data!AG105*ozton*AppQt.Data!AG$7)/1000000),"-")</f>
        <v>3.9728044040601058</v>
      </c>
      <c r="AL39" s="89">
        <f>IFERROR(IF($B$2="Tonnes",AppQt.Data!AH105,(AppQt.Data!AH105*ozton*AppQt.Data!AH$7)/1000000),"-")</f>
        <v>4.1410236913823502</v>
      </c>
      <c r="AM39" s="89">
        <f>IFERROR(IF($B$2="Tonnes",AppQt.Data!AI105,(AppQt.Data!AI105*ozton*AppQt.Data!AI$7)/1000000),"-")</f>
        <v>4.8879254928725189</v>
      </c>
      <c r="AN39" s="89">
        <f>IFERROR(IF($B$2="Tonnes",AppQt.Data!AJ105,(AppQt.Data!AJ105*ozton*AppQt.Data!AJ$7)/1000000),"-")</f>
        <v>12.892116361293116</v>
      </c>
      <c r="AO39" s="89">
        <f>IFERROR(IF($B$2="Tonnes",AppQt.Data!AK105,(AppQt.Data!AK105*ozton*AppQt.Data!AK$7)/1000000),"-")</f>
        <v>4.0006058522492269</v>
      </c>
      <c r="AP39" s="89">
        <f>IFERROR(IF($B$2="Tonnes",AppQt.Data!AL105,(AppQt.Data!AL105*ozton*AppQt.Data!AL$7)/1000000),"-")</f>
        <v>4.1662903074155899</v>
      </c>
      <c r="AQ39" s="89">
        <f>IFERROR(IF($B$2="Tonnes",AppQt.Data!AM105,(AppQt.Data!AM105*ozton*AppQt.Data!AM$7)/1000000),"-")</f>
        <v>4.8419748034465915</v>
      </c>
      <c r="AR39" s="89">
        <f>IFERROR(IF($B$2="Tonnes",AppQt.Data!AN105,(AppQt.Data!AN105*ozton*AppQt.Data!AN$7)/1000000),"-")</f>
        <v>12.196760071154229</v>
      </c>
      <c r="AS39" s="89">
        <f>IFERROR(IF($B$2="Tonnes",AppQt.Data!AO105,(AppQt.Data!AO105*ozton*AppQt.Data!AO$7)/1000000),"-")</f>
        <v>3.735563442591781</v>
      </c>
      <c r="AT39" s="89">
        <f>IFERROR(IF($B$2="Tonnes",AppQt.Data!AP105,(AppQt.Data!AP105*ozton*AppQt.Data!AP$7)/1000000),"-")</f>
        <v>3.7573467613032512</v>
      </c>
      <c r="AU39" s="89">
        <f>IFERROR(IF($B$2="Tonnes",AppQt.Data!AQ105,(AppQt.Data!AQ105*ozton*AppQt.Data!AQ$7)/1000000),"-")</f>
        <v>4.5792916503898784</v>
      </c>
      <c r="AV39" s="89">
        <f>IFERROR(IF($B$2="Tonnes",AppQt.Data!AR105,(AppQt.Data!AR105*ozton*AppQt.Data!AR$7)/1000000),"-")</f>
        <v>10.997057947194328</v>
      </c>
      <c r="AW39" s="89">
        <f>IFERROR(IF($B$2="Tonnes",AppQt.Data!AS105,(AppQt.Data!AS105*ozton*AppQt.Data!AS$7)/1000000),"-")</f>
        <v>3.781008944988514</v>
      </c>
      <c r="AX39" s="89">
        <f>IFERROR(IF($B$2="Tonnes",AppQt.Data!AT105,(AppQt.Data!AT105*ozton*AppQt.Data!AT$7)/1000000),"-")</f>
        <v>3.773495818304573</v>
      </c>
      <c r="AY39" s="89">
        <f>IFERROR(IF($B$2="Tonnes",AppQt.Data!AU105,(AppQt.Data!AU105*ozton*AppQt.Data!AU$7)/1000000),"-")</f>
        <v>4.624775390585727</v>
      </c>
      <c r="AZ39" s="89">
        <f>IFERROR(IF($B$2="Tonnes",AppQt.Data!AV105,(AppQt.Data!AV105*ozton*AppQt.Data!AV$7)/1000000),"-")</f>
        <v>10.355147465811132</v>
      </c>
      <c r="BA39" s="89">
        <f>IFERROR(IF($B$2="Tonnes",AppQt.Data!AW105,(AppQt.Data!AW105*ozton*AppQt.Data!AW$7)/1000000),"-")</f>
        <v>3.6675786766388585</v>
      </c>
      <c r="BB39" s="89">
        <f>IFERROR(IF($B$2="Tonnes",AppQt.Data!AX105,(AppQt.Data!AX105*ozton*AppQt.Data!AX$7)/1000000),"-")</f>
        <v>3.6602909437554363</v>
      </c>
      <c r="BC39" s="89">
        <f>IFERROR(IF($B$2="Tonnes",AppQt.Data!AY105,(AppQt.Data!AY105*ozton*AppQt.Data!AY$7)/1000000),"-")</f>
        <v>4.4271986327748793</v>
      </c>
      <c r="BD39" s="89">
        <f>IFERROR(IF($B$2="Tonnes",AppQt.Data!AZ105,(AppQt.Data!AZ105*ozton*AppQt.Data!AZ$7)/1000000),"-")</f>
        <v>10.022923567816758</v>
      </c>
      <c r="BE39" s="89">
        <f>IFERROR(IF($B$2="Tonnes",AppQt.Data!BA105,(AppQt.Data!BA105*ozton*AppQt.Data!BA$7)/1000000),"-")</f>
        <v>2.9340629413110872</v>
      </c>
      <c r="BF39" s="89">
        <f>IFERROR(IF($B$2="Tonnes",AppQt.Data!BB105,(AppQt.Data!BB105*ozton*AppQt.Data!BB$7)/1000000),"-")</f>
        <v>2.0131600190654897</v>
      </c>
      <c r="BG39" s="89">
        <f>IFERROR(IF($B$2="Tonnes",AppQt.Data!BC105,(AppQt.Data!BC105*ozton*AppQt.Data!BC$7)/1000000),"-")</f>
        <v>3.2408931909204917</v>
      </c>
      <c r="BH39" s="89">
        <f>IFERROR(IF($B$2="Tonnes",AppQt.Data!BD105,(AppQt.Data!BD105*ozton*AppQt.Data!BD$7)/1000000),"-")</f>
        <v>7.5171926758625673</v>
      </c>
      <c r="BI39" s="89">
        <f>IFERROR(IF($B$2="Tonnes",AppQt.Data!BE105,(AppQt.Data!BE105*ozton*AppQt.Data!BE$7)/1000000),"-")</f>
        <v>2.0538440589177602</v>
      </c>
      <c r="BJ39" s="89">
        <f>IFERROR(IF($B$2="Tonnes",AppQt.Data!BF105,(AppQt.Data!BF105*ozton*AppQt.Data!BF$7)/1000000),"-")</f>
        <v>3.4223720324113325</v>
      </c>
      <c r="BK39" s="89">
        <f>IFERROR(IF($B$2="Tonnes",AppQt.Data!BG105,(AppQt.Data!BG105*ozton*AppQt.Data!BG$7)/1000000),"-")</f>
        <v>4.263015716206116</v>
      </c>
      <c r="BL39" s="90" t="str">
        <f t="shared" si="2"/>
        <v>▲</v>
      </c>
      <c r="BM39" s="91">
        <f t="shared" si="3"/>
        <v>31.538297162928618</v>
      </c>
    </row>
    <row r="40" spans="1:65" ht="12.75" customHeight="1" x14ac:dyDescent="0.2">
      <c r="A40" s="40"/>
      <c r="B40" s="31" t="s">
        <v>157</v>
      </c>
      <c r="C40" s="89">
        <f>IFERROR(IF($B$2="Tonnes",AppAn.Data!L81,(AppAn.Data!L81*ozton*AppAn.Data!L$6)/1000000),"-")</f>
        <v>0</v>
      </c>
      <c r="D40" s="89">
        <f>IFERROR(IF($B$2="Tonnes",AppAn.Data!M81,(AppAn.Data!M81*ozton*AppAn.Data!M$6)/1000000),"-")</f>
        <v>0</v>
      </c>
      <c r="E40" s="89">
        <f>IFERROR(IF($B$2="Tonnes",AppAn.Data!N81,(AppAn.Data!N81*ozton*AppAn.Data!N$6)/1000000),"-")</f>
        <v>0</v>
      </c>
      <c r="F40" s="89">
        <f>IFERROR(IF($B$2="Tonnes",AppAn.Data!O81,(AppAn.Data!O81*ozton*AppAn.Data!O$6)/1000000),"-")</f>
        <v>0</v>
      </c>
      <c r="G40" s="89">
        <f>IFERROR(IF($B$2="Tonnes",AppAn.Data!P81,(AppAn.Data!P81*ozton*AppAn.Data!P$6)/1000000),"-")</f>
        <v>0</v>
      </c>
      <c r="H40" s="89">
        <f>IFERROR(IF($B$2="Tonnes",AppAn.Data!Q81,(AppAn.Data!Q81*ozton*AppAn.Data!Q$6)/1000000),"-")</f>
        <v>0</v>
      </c>
      <c r="I40" s="89">
        <f>IFERROR(IF($B$2="Tonnes",AppAn.Data!R81,(AppAn.Data!R81*ozton*AppAn.Data!R$6)/1000000),"-")</f>
        <v>0</v>
      </c>
      <c r="J40" s="89">
        <f>IFERROR(IF($B$2="Tonnes",AppAn.Data!S81,(AppAn.Data!S81*ozton*AppAn.Data!S$6)/1000000),"-")</f>
        <v>0</v>
      </c>
      <c r="K40" s="89">
        <f>IFERROR(IF($B$2="Tonnes",AppAn.Data!T81,(AppAn.Data!T81*ozton*AppAn.Data!T$6)/1000000),"-")</f>
        <v>0</v>
      </c>
      <c r="L40" s="89">
        <f>IFERROR(IF($B$2="Tonnes",AppAn.Data!U81,(AppAn.Data!U81*ozton*AppAn.Data!U$6)/1000000),"-")</f>
        <v>0</v>
      </c>
      <c r="M40" s="89">
        <f>IFERROR(IF($B$2="Tonnes",AppAn.Data!V81,(AppAn.Data!V81*ozton*AppAn.Data!V$6)/1000000),"-")</f>
        <v>0</v>
      </c>
      <c r="N40" s="92" t="s">
        <v>240</v>
      </c>
      <c r="O40" s="91" t="s">
        <v>240</v>
      </c>
      <c r="P40" s="40"/>
      <c r="Q40" s="89">
        <f>IFERROR(IF($B$2="Tonnes",AppQt.Data!M106,(AppQt.Data!M106*ozton*AppQt.Data!M$7)/1000000),"-")</f>
        <v>0</v>
      </c>
      <c r="R40" s="89">
        <f>IFERROR(IF($B$2="Tonnes",AppQt.Data!N106,(AppQt.Data!N106*ozton*AppQt.Data!N$7)/1000000),"-")</f>
        <v>0</v>
      </c>
      <c r="S40" s="89">
        <f>IFERROR(IF($B$2="Tonnes",AppQt.Data!O106,(AppQt.Data!O106*ozton*AppQt.Data!O$7)/1000000),"-")</f>
        <v>0</v>
      </c>
      <c r="T40" s="89">
        <f>IFERROR(IF($B$2="Tonnes",AppQt.Data!P106,(AppQt.Data!P106*ozton*AppQt.Data!P$7)/1000000),"-")</f>
        <v>0</v>
      </c>
      <c r="U40" s="89">
        <f>IFERROR(IF($B$2="Tonnes",AppQt.Data!Q106,(AppQt.Data!Q106*ozton*AppQt.Data!Q$7)/1000000),"-")</f>
        <v>0</v>
      </c>
      <c r="V40" s="89">
        <f>IFERROR(IF($B$2="Tonnes",AppQt.Data!R106,(AppQt.Data!R106*ozton*AppQt.Data!R$7)/1000000),"-")</f>
        <v>0</v>
      </c>
      <c r="W40" s="89">
        <f>IFERROR(IF($B$2="Tonnes",AppQt.Data!S106,(AppQt.Data!S106*ozton*AppQt.Data!S$7)/1000000),"-")</f>
        <v>0</v>
      </c>
      <c r="X40" s="89">
        <f>IFERROR(IF($B$2="Tonnes",AppQt.Data!T106,(AppQt.Data!T106*ozton*AppQt.Data!T$7)/1000000),"-")</f>
        <v>0</v>
      </c>
      <c r="Y40" s="89">
        <f>IFERROR(IF($B$2="Tonnes",AppQt.Data!U106,(AppQt.Data!U106*ozton*AppQt.Data!U$7)/1000000),"-")</f>
        <v>0</v>
      </c>
      <c r="Z40" s="89">
        <f>IFERROR(IF($B$2="Tonnes",AppQt.Data!V106,(AppQt.Data!V106*ozton*AppQt.Data!V$7)/1000000),"-")</f>
        <v>0</v>
      </c>
      <c r="AA40" s="89">
        <f>IFERROR(IF($B$2="Tonnes",AppQt.Data!W106,(AppQt.Data!W106*ozton*AppQt.Data!W$7)/1000000),"-")</f>
        <v>0</v>
      </c>
      <c r="AB40" s="89">
        <f>IFERROR(IF($B$2="Tonnes",AppQt.Data!X106,(AppQt.Data!X106*ozton*AppQt.Data!X$7)/1000000),"-")</f>
        <v>0</v>
      </c>
      <c r="AC40" s="89">
        <f>IFERROR(IF($B$2="Tonnes",AppQt.Data!Y106,(AppQt.Data!Y106*ozton*AppQt.Data!Y$7)/1000000),"-")</f>
        <v>0</v>
      </c>
      <c r="AD40" s="89">
        <f>IFERROR(IF($B$2="Tonnes",AppQt.Data!Z106,(AppQt.Data!Z106*ozton*AppQt.Data!Z$7)/1000000),"-")</f>
        <v>0</v>
      </c>
      <c r="AE40" s="89">
        <f>IFERROR(IF($B$2="Tonnes",AppQt.Data!AA106,(AppQt.Data!AA106*ozton*AppQt.Data!AA$7)/1000000),"-")</f>
        <v>0</v>
      </c>
      <c r="AF40" s="89">
        <f>IFERROR(IF($B$2="Tonnes",AppQt.Data!AB106,(AppQt.Data!AB106*ozton*AppQt.Data!AB$7)/1000000),"-")</f>
        <v>0</v>
      </c>
      <c r="AG40" s="89">
        <f>IFERROR(IF($B$2="Tonnes",AppQt.Data!AC106,(AppQt.Data!AC106*ozton*AppQt.Data!AC$7)/1000000),"-")</f>
        <v>0</v>
      </c>
      <c r="AH40" s="89">
        <f>IFERROR(IF($B$2="Tonnes",AppQt.Data!AD106,(AppQt.Data!AD106*ozton*AppQt.Data!AD$7)/1000000),"-")</f>
        <v>0</v>
      </c>
      <c r="AI40" s="89">
        <f>IFERROR(IF($B$2="Tonnes",AppQt.Data!AE106,(AppQt.Data!AE106*ozton*AppQt.Data!AE$7)/1000000),"-")</f>
        <v>0</v>
      </c>
      <c r="AJ40" s="89">
        <f>IFERROR(IF($B$2="Tonnes",AppQt.Data!AF106,(AppQt.Data!AF106*ozton*AppQt.Data!AF$7)/1000000),"-")</f>
        <v>0</v>
      </c>
      <c r="AK40" s="89">
        <f>IFERROR(IF($B$2="Tonnes",AppQt.Data!AG106,(AppQt.Data!AG106*ozton*AppQt.Data!AG$7)/1000000),"-")</f>
        <v>0</v>
      </c>
      <c r="AL40" s="89">
        <f>IFERROR(IF($B$2="Tonnes",AppQt.Data!AH106,(AppQt.Data!AH106*ozton*AppQt.Data!AH$7)/1000000),"-")</f>
        <v>0</v>
      </c>
      <c r="AM40" s="89">
        <f>IFERROR(IF($B$2="Tonnes",AppQt.Data!AI106,(AppQt.Data!AI106*ozton*AppQt.Data!AI$7)/1000000),"-")</f>
        <v>0</v>
      </c>
      <c r="AN40" s="89">
        <f>IFERROR(IF($B$2="Tonnes",AppQt.Data!AJ106,(AppQt.Data!AJ106*ozton*AppQt.Data!AJ$7)/1000000),"-")</f>
        <v>0</v>
      </c>
      <c r="AO40" s="89">
        <f>IFERROR(IF($B$2="Tonnes",AppQt.Data!AK106,(AppQt.Data!AK106*ozton*AppQt.Data!AK$7)/1000000),"-")</f>
        <v>0</v>
      </c>
      <c r="AP40" s="89">
        <f>IFERROR(IF($B$2="Tonnes",AppQt.Data!AL106,(AppQt.Data!AL106*ozton*AppQt.Data!AL$7)/1000000),"-")</f>
        <v>0</v>
      </c>
      <c r="AQ40" s="89">
        <f>IFERROR(IF($B$2="Tonnes",AppQt.Data!AM106,(AppQt.Data!AM106*ozton*AppQt.Data!AM$7)/1000000),"-")</f>
        <v>0</v>
      </c>
      <c r="AR40" s="89">
        <f>IFERROR(IF($B$2="Tonnes",AppQt.Data!AN106,(AppQt.Data!AN106*ozton*AppQt.Data!AN$7)/1000000),"-")</f>
        <v>0</v>
      </c>
      <c r="AS40" s="89">
        <f>IFERROR(IF($B$2="Tonnes",AppQt.Data!AO106,(AppQt.Data!AO106*ozton*AppQt.Data!AO$7)/1000000),"-")</f>
        <v>0</v>
      </c>
      <c r="AT40" s="89">
        <f>IFERROR(IF($B$2="Tonnes",AppQt.Data!AP106,(AppQt.Data!AP106*ozton*AppQt.Data!AP$7)/1000000),"-")</f>
        <v>0</v>
      </c>
      <c r="AU40" s="89">
        <f>IFERROR(IF($B$2="Tonnes",AppQt.Data!AQ106,(AppQt.Data!AQ106*ozton*AppQt.Data!AQ$7)/1000000),"-")</f>
        <v>0</v>
      </c>
      <c r="AV40" s="89">
        <f>IFERROR(IF($B$2="Tonnes",AppQt.Data!AR106,(AppQt.Data!AR106*ozton*AppQt.Data!AR$7)/1000000),"-")</f>
        <v>0</v>
      </c>
      <c r="AW40" s="89">
        <f>IFERROR(IF($B$2="Tonnes",AppQt.Data!AS106,(AppQt.Data!AS106*ozton*AppQt.Data!AS$7)/1000000),"-")</f>
        <v>0</v>
      </c>
      <c r="AX40" s="89">
        <f>IFERROR(IF($B$2="Tonnes",AppQt.Data!AT106,(AppQt.Data!AT106*ozton*AppQt.Data!AT$7)/1000000),"-")</f>
        <v>0</v>
      </c>
      <c r="AY40" s="89">
        <f>IFERROR(IF($B$2="Tonnes",AppQt.Data!AU106,(AppQt.Data!AU106*ozton*AppQt.Data!AU$7)/1000000),"-")</f>
        <v>0</v>
      </c>
      <c r="AZ40" s="89">
        <f>IFERROR(IF($B$2="Tonnes",AppQt.Data!AV106,(AppQt.Data!AV106*ozton*AppQt.Data!AV$7)/1000000),"-")</f>
        <v>0</v>
      </c>
      <c r="BA40" s="89">
        <f>IFERROR(IF($B$2="Tonnes",AppQt.Data!AW106,(AppQt.Data!AW106*ozton*AppQt.Data!AW$7)/1000000),"-")</f>
        <v>0</v>
      </c>
      <c r="BB40" s="89">
        <f>IFERROR(IF($B$2="Tonnes",AppQt.Data!AX106,(AppQt.Data!AX106*ozton*AppQt.Data!AX$7)/1000000),"-")</f>
        <v>0</v>
      </c>
      <c r="BC40" s="89">
        <f>IFERROR(IF($B$2="Tonnes",AppQt.Data!AY106,(AppQt.Data!AY106*ozton*AppQt.Data!AY$7)/1000000),"-")</f>
        <v>0</v>
      </c>
      <c r="BD40" s="89">
        <f>IFERROR(IF($B$2="Tonnes",AppQt.Data!AZ106,(AppQt.Data!AZ106*ozton*AppQt.Data!AZ$7)/1000000),"-")</f>
        <v>0</v>
      </c>
      <c r="BE40" s="89">
        <f>IFERROR(IF($B$2="Tonnes",AppQt.Data!BA106,(AppQt.Data!BA106*ozton*AppQt.Data!BA$7)/1000000),"-")</f>
        <v>0</v>
      </c>
      <c r="BF40" s="89">
        <f>IFERROR(IF($B$2="Tonnes",AppQt.Data!BB106,(AppQt.Data!BB106*ozton*AppQt.Data!BB$7)/1000000),"-")</f>
        <v>0</v>
      </c>
      <c r="BG40" s="89">
        <f>IFERROR(IF($B$2="Tonnes",AppQt.Data!BC106,(AppQt.Data!BC106*ozton*AppQt.Data!BC$7)/1000000),"-")</f>
        <v>0</v>
      </c>
      <c r="BH40" s="89">
        <f>IFERROR(IF($B$2="Tonnes",AppQt.Data!BD106,(AppQt.Data!BD106*ozton*AppQt.Data!BD$7)/1000000),"-")</f>
        <v>0</v>
      </c>
      <c r="BI40" s="89">
        <f>IFERROR(IF($B$2="Tonnes",AppQt.Data!BE106,(AppQt.Data!BE106*ozton*AppQt.Data!BE$7)/1000000),"-")</f>
        <v>0</v>
      </c>
      <c r="BJ40" s="89">
        <f>IFERROR(IF($B$2="Tonnes",AppQt.Data!BF106,(AppQt.Data!BF106*ozton*AppQt.Data!BF$7)/1000000),"-")</f>
        <v>0</v>
      </c>
      <c r="BK40" s="89">
        <f>IFERROR(IF($B$2="Tonnes",AppQt.Data!BG106,(AppQt.Data!BG106*ozton*AppQt.Data!BG$7)/1000000),"-")</f>
        <v>0</v>
      </c>
      <c r="BL40" s="92" t="s">
        <v>240</v>
      </c>
      <c r="BM40" s="93" t="s">
        <v>240</v>
      </c>
    </row>
    <row r="41" spans="1:65" ht="12.75" customHeight="1" x14ac:dyDescent="0.2">
      <c r="A41" s="40"/>
      <c r="B41" s="31" t="s">
        <v>158</v>
      </c>
      <c r="C41" s="89">
        <f>IFERROR(IF($B$2="Tonnes",AppAn.Data!L82,(AppAn.Data!L82*ozton*AppAn.Data!L$6)/1000000),"-")</f>
        <v>0</v>
      </c>
      <c r="D41" s="89">
        <f>IFERROR(IF($B$2="Tonnes",AppAn.Data!M82,(AppAn.Data!M82*ozton*AppAn.Data!M$6)/1000000),"-")</f>
        <v>0</v>
      </c>
      <c r="E41" s="89">
        <f>IFERROR(IF($B$2="Tonnes",AppAn.Data!N82,(AppAn.Data!N82*ozton*AppAn.Data!N$6)/1000000),"-")</f>
        <v>0</v>
      </c>
      <c r="F41" s="89">
        <f>IFERROR(IF($B$2="Tonnes",AppAn.Data!O82,(AppAn.Data!O82*ozton*AppAn.Data!O$6)/1000000),"-")</f>
        <v>0</v>
      </c>
      <c r="G41" s="89">
        <f>IFERROR(IF($B$2="Tonnes",AppAn.Data!P82,(AppAn.Data!P82*ozton*AppAn.Data!P$6)/1000000),"-")</f>
        <v>0</v>
      </c>
      <c r="H41" s="89">
        <f>IFERROR(IF($B$2="Tonnes",AppAn.Data!Q82,(AppAn.Data!Q82*ozton*AppAn.Data!Q$6)/1000000),"-")</f>
        <v>0</v>
      </c>
      <c r="I41" s="89">
        <f>IFERROR(IF($B$2="Tonnes",AppAn.Data!R82,(AppAn.Data!R82*ozton*AppAn.Data!R$6)/1000000),"-")</f>
        <v>0</v>
      </c>
      <c r="J41" s="89">
        <f>IFERROR(IF($B$2="Tonnes",AppAn.Data!S82,(AppAn.Data!S82*ozton*AppAn.Data!S$6)/1000000),"-")</f>
        <v>0</v>
      </c>
      <c r="K41" s="89">
        <f>IFERROR(IF($B$2="Tonnes",AppAn.Data!T82,(AppAn.Data!T82*ozton*AppAn.Data!T$6)/1000000),"-")</f>
        <v>0</v>
      </c>
      <c r="L41" s="89">
        <f>IFERROR(IF($B$2="Tonnes",AppAn.Data!U82,(AppAn.Data!U82*ozton*AppAn.Data!U$6)/1000000),"-")</f>
        <v>0</v>
      </c>
      <c r="M41" s="89">
        <f>IFERROR(IF($B$2="Tonnes",AppAn.Data!V82,(AppAn.Data!V82*ozton*AppAn.Data!V$6)/1000000),"-")</f>
        <v>0</v>
      </c>
      <c r="N41" s="92" t="s">
        <v>240</v>
      </c>
      <c r="O41" s="93" t="s">
        <v>240</v>
      </c>
      <c r="P41" s="40"/>
      <c r="Q41" s="89">
        <f>IFERROR(IF($B$2="Tonnes",AppQt.Data!M107,(AppQt.Data!M107*ozton*AppQt.Data!M$7)/1000000),"-")</f>
        <v>0</v>
      </c>
      <c r="R41" s="89">
        <f>IFERROR(IF($B$2="Tonnes",AppQt.Data!N107,(AppQt.Data!N107*ozton*AppQt.Data!N$7)/1000000),"-")</f>
        <v>0</v>
      </c>
      <c r="S41" s="89">
        <f>IFERROR(IF($B$2="Tonnes",AppQt.Data!O107,(AppQt.Data!O107*ozton*AppQt.Data!O$7)/1000000),"-")</f>
        <v>0</v>
      </c>
      <c r="T41" s="89">
        <f>IFERROR(IF($B$2="Tonnes",AppQt.Data!P107,(AppQt.Data!P107*ozton*AppQt.Data!P$7)/1000000),"-")</f>
        <v>0</v>
      </c>
      <c r="U41" s="89">
        <f>IFERROR(IF($B$2="Tonnes",AppQt.Data!Q107,(AppQt.Data!Q107*ozton*AppQt.Data!Q$7)/1000000),"-")</f>
        <v>0</v>
      </c>
      <c r="V41" s="89">
        <f>IFERROR(IF($B$2="Tonnes",AppQt.Data!R107,(AppQt.Data!R107*ozton*AppQt.Data!R$7)/1000000),"-")</f>
        <v>0</v>
      </c>
      <c r="W41" s="89">
        <f>IFERROR(IF($B$2="Tonnes",AppQt.Data!S107,(AppQt.Data!S107*ozton*AppQt.Data!S$7)/1000000),"-")</f>
        <v>0</v>
      </c>
      <c r="X41" s="89">
        <f>IFERROR(IF($B$2="Tonnes",AppQt.Data!T107,(AppQt.Data!T107*ozton*AppQt.Data!T$7)/1000000),"-")</f>
        <v>0</v>
      </c>
      <c r="Y41" s="89">
        <f>IFERROR(IF($B$2="Tonnes",AppQt.Data!U107,(AppQt.Data!U107*ozton*AppQt.Data!U$7)/1000000),"-")</f>
        <v>0</v>
      </c>
      <c r="Z41" s="89">
        <f>IFERROR(IF($B$2="Tonnes",AppQt.Data!V107,(AppQt.Data!V107*ozton*AppQt.Data!V$7)/1000000),"-")</f>
        <v>0</v>
      </c>
      <c r="AA41" s="89">
        <f>IFERROR(IF($B$2="Tonnes",AppQt.Data!W107,(AppQt.Data!W107*ozton*AppQt.Data!W$7)/1000000),"-")</f>
        <v>0</v>
      </c>
      <c r="AB41" s="89">
        <f>IFERROR(IF($B$2="Tonnes",AppQt.Data!X107,(AppQt.Data!X107*ozton*AppQt.Data!X$7)/1000000),"-")</f>
        <v>0</v>
      </c>
      <c r="AC41" s="89">
        <f>IFERROR(IF($B$2="Tonnes",AppQt.Data!Y107,(AppQt.Data!Y107*ozton*AppQt.Data!Y$7)/1000000),"-")</f>
        <v>0</v>
      </c>
      <c r="AD41" s="89">
        <f>IFERROR(IF($B$2="Tonnes",AppQt.Data!Z107,(AppQt.Data!Z107*ozton*AppQt.Data!Z$7)/1000000),"-")</f>
        <v>0</v>
      </c>
      <c r="AE41" s="89">
        <f>IFERROR(IF($B$2="Tonnes",AppQt.Data!AA107,(AppQt.Data!AA107*ozton*AppQt.Data!AA$7)/1000000),"-")</f>
        <v>0</v>
      </c>
      <c r="AF41" s="89">
        <f>IFERROR(IF($B$2="Tonnes",AppQt.Data!AB107,(AppQt.Data!AB107*ozton*AppQt.Data!AB$7)/1000000),"-")</f>
        <v>0</v>
      </c>
      <c r="AG41" s="89">
        <f>IFERROR(IF($B$2="Tonnes",AppQt.Data!AC107,(AppQt.Data!AC107*ozton*AppQt.Data!AC$7)/1000000),"-")</f>
        <v>0</v>
      </c>
      <c r="AH41" s="89">
        <f>IFERROR(IF($B$2="Tonnes",AppQt.Data!AD107,(AppQt.Data!AD107*ozton*AppQt.Data!AD$7)/1000000),"-")</f>
        <v>0</v>
      </c>
      <c r="AI41" s="89">
        <f>IFERROR(IF($B$2="Tonnes",AppQt.Data!AE107,(AppQt.Data!AE107*ozton*AppQt.Data!AE$7)/1000000),"-")</f>
        <v>0</v>
      </c>
      <c r="AJ41" s="89">
        <f>IFERROR(IF($B$2="Tonnes",AppQt.Data!AF107,(AppQt.Data!AF107*ozton*AppQt.Data!AF$7)/1000000),"-")</f>
        <v>0</v>
      </c>
      <c r="AK41" s="89">
        <f>IFERROR(IF($B$2="Tonnes",AppQt.Data!AG107,(AppQt.Data!AG107*ozton*AppQt.Data!AG$7)/1000000),"-")</f>
        <v>0</v>
      </c>
      <c r="AL41" s="89">
        <f>IFERROR(IF($B$2="Tonnes",AppQt.Data!AH107,(AppQt.Data!AH107*ozton*AppQt.Data!AH$7)/1000000),"-")</f>
        <v>0</v>
      </c>
      <c r="AM41" s="89">
        <f>IFERROR(IF($B$2="Tonnes",AppQt.Data!AI107,(AppQt.Data!AI107*ozton*AppQt.Data!AI$7)/1000000),"-")</f>
        <v>0</v>
      </c>
      <c r="AN41" s="89">
        <f>IFERROR(IF($B$2="Tonnes",AppQt.Data!AJ107,(AppQt.Data!AJ107*ozton*AppQt.Data!AJ$7)/1000000),"-")</f>
        <v>0</v>
      </c>
      <c r="AO41" s="89">
        <f>IFERROR(IF($B$2="Tonnes",AppQt.Data!AK107,(AppQt.Data!AK107*ozton*AppQt.Data!AK$7)/1000000),"-")</f>
        <v>0</v>
      </c>
      <c r="AP41" s="89">
        <f>IFERROR(IF($B$2="Tonnes",AppQt.Data!AL107,(AppQt.Data!AL107*ozton*AppQt.Data!AL$7)/1000000),"-")</f>
        <v>0</v>
      </c>
      <c r="AQ41" s="89">
        <f>IFERROR(IF($B$2="Tonnes",AppQt.Data!AM107,(AppQt.Data!AM107*ozton*AppQt.Data!AM$7)/1000000),"-")</f>
        <v>0</v>
      </c>
      <c r="AR41" s="89">
        <f>IFERROR(IF($B$2="Tonnes",AppQt.Data!AN107,(AppQt.Data!AN107*ozton*AppQt.Data!AN$7)/1000000),"-")</f>
        <v>0</v>
      </c>
      <c r="AS41" s="89">
        <f>IFERROR(IF($B$2="Tonnes",AppQt.Data!AO107,(AppQt.Data!AO107*ozton*AppQt.Data!AO$7)/1000000),"-")</f>
        <v>0</v>
      </c>
      <c r="AT41" s="89">
        <f>IFERROR(IF($B$2="Tonnes",AppQt.Data!AP107,(AppQt.Data!AP107*ozton*AppQt.Data!AP$7)/1000000),"-")</f>
        <v>0</v>
      </c>
      <c r="AU41" s="89">
        <f>IFERROR(IF($B$2="Tonnes",AppQt.Data!AQ107,(AppQt.Data!AQ107*ozton*AppQt.Data!AQ$7)/1000000),"-")</f>
        <v>0</v>
      </c>
      <c r="AV41" s="89">
        <f>IFERROR(IF($B$2="Tonnes",AppQt.Data!AR107,(AppQt.Data!AR107*ozton*AppQt.Data!AR$7)/1000000),"-")</f>
        <v>0</v>
      </c>
      <c r="AW41" s="89">
        <f>IFERROR(IF($B$2="Tonnes",AppQt.Data!AS107,(AppQt.Data!AS107*ozton*AppQt.Data!AS$7)/1000000),"-")</f>
        <v>0</v>
      </c>
      <c r="AX41" s="89">
        <f>IFERROR(IF($B$2="Tonnes",AppQt.Data!AT107,(AppQt.Data!AT107*ozton*AppQt.Data!AT$7)/1000000),"-")</f>
        <v>0</v>
      </c>
      <c r="AY41" s="89">
        <f>IFERROR(IF($B$2="Tonnes",AppQt.Data!AU107,(AppQt.Data!AU107*ozton*AppQt.Data!AU$7)/1000000),"-")</f>
        <v>0</v>
      </c>
      <c r="AZ41" s="89">
        <f>IFERROR(IF($B$2="Tonnes",AppQt.Data!AV107,(AppQt.Data!AV107*ozton*AppQt.Data!AV$7)/1000000),"-")</f>
        <v>0</v>
      </c>
      <c r="BA41" s="89">
        <f>IFERROR(IF($B$2="Tonnes",AppQt.Data!AW107,(AppQt.Data!AW107*ozton*AppQt.Data!AW$7)/1000000),"-")</f>
        <v>0</v>
      </c>
      <c r="BB41" s="89">
        <f>IFERROR(IF($B$2="Tonnes",AppQt.Data!AX107,(AppQt.Data!AX107*ozton*AppQt.Data!AX$7)/1000000),"-")</f>
        <v>0</v>
      </c>
      <c r="BC41" s="89">
        <f>IFERROR(IF($B$2="Tonnes",AppQt.Data!AY107,(AppQt.Data!AY107*ozton*AppQt.Data!AY$7)/1000000),"-")</f>
        <v>0</v>
      </c>
      <c r="BD41" s="89">
        <f>IFERROR(IF($B$2="Tonnes",AppQt.Data!AZ107,(AppQt.Data!AZ107*ozton*AppQt.Data!AZ$7)/1000000),"-")</f>
        <v>0</v>
      </c>
      <c r="BE41" s="89">
        <f>IFERROR(IF($B$2="Tonnes",AppQt.Data!BA107,(AppQt.Data!BA107*ozton*AppQt.Data!BA$7)/1000000),"-")</f>
        <v>0</v>
      </c>
      <c r="BF41" s="89">
        <f>IFERROR(IF($B$2="Tonnes",AppQt.Data!BB107,(AppQt.Data!BB107*ozton*AppQt.Data!BB$7)/1000000),"-")</f>
        <v>0</v>
      </c>
      <c r="BG41" s="89">
        <f>IFERROR(IF($B$2="Tonnes",AppQt.Data!BC107,(AppQt.Data!BC107*ozton*AppQt.Data!BC$7)/1000000),"-")</f>
        <v>0</v>
      </c>
      <c r="BH41" s="89">
        <f>IFERROR(IF($B$2="Tonnes",AppQt.Data!BD107,(AppQt.Data!BD107*ozton*AppQt.Data!BD$7)/1000000),"-")</f>
        <v>0</v>
      </c>
      <c r="BI41" s="89">
        <f>IFERROR(IF($B$2="Tonnes",AppQt.Data!BE107,(AppQt.Data!BE107*ozton*AppQt.Data!BE$7)/1000000),"-")</f>
        <v>0</v>
      </c>
      <c r="BJ41" s="89">
        <f>IFERROR(IF($B$2="Tonnes",AppQt.Data!BF107,(AppQt.Data!BF107*ozton*AppQt.Data!BF$7)/1000000),"-")</f>
        <v>0</v>
      </c>
      <c r="BK41" s="89">
        <f>IFERROR(IF($B$2="Tonnes",AppQt.Data!BG107,(AppQt.Data!BG107*ozton*AppQt.Data!BG$7)/1000000),"-")</f>
        <v>0</v>
      </c>
      <c r="BL41" s="92" t="s">
        <v>240</v>
      </c>
      <c r="BM41" s="93" t="s">
        <v>240</v>
      </c>
    </row>
    <row r="42" spans="1:65" ht="12.75" customHeight="1" x14ac:dyDescent="0.2">
      <c r="A42" s="40"/>
      <c r="B42" s="31" t="s">
        <v>159</v>
      </c>
      <c r="C42" s="89">
        <f>IFERROR(IF($B$2="Tonnes",AppAn.Data!L83,(AppAn.Data!L83*ozton*AppAn.Data!L$6)/1000000),"-")</f>
        <v>0</v>
      </c>
      <c r="D42" s="89">
        <f>IFERROR(IF($B$2="Tonnes",AppAn.Data!M83,(AppAn.Data!M83*ozton*AppAn.Data!M$6)/1000000),"-")</f>
        <v>0</v>
      </c>
      <c r="E42" s="89">
        <f>IFERROR(IF($B$2="Tonnes",AppAn.Data!N83,(AppAn.Data!N83*ozton*AppAn.Data!N$6)/1000000),"-")</f>
        <v>0</v>
      </c>
      <c r="F42" s="89">
        <f>IFERROR(IF($B$2="Tonnes",AppAn.Data!O83,(AppAn.Data!O83*ozton*AppAn.Data!O$6)/1000000),"-")</f>
        <v>0</v>
      </c>
      <c r="G42" s="89">
        <f>IFERROR(IF($B$2="Tonnes",AppAn.Data!P83,(AppAn.Data!P83*ozton*AppAn.Data!P$6)/1000000),"-")</f>
        <v>0</v>
      </c>
      <c r="H42" s="89">
        <f>IFERROR(IF($B$2="Tonnes",AppAn.Data!Q83,(AppAn.Data!Q83*ozton*AppAn.Data!Q$6)/1000000),"-")</f>
        <v>0</v>
      </c>
      <c r="I42" s="89">
        <f>IFERROR(IF($B$2="Tonnes",AppAn.Data!R83,(AppAn.Data!R83*ozton*AppAn.Data!R$6)/1000000),"-")</f>
        <v>0</v>
      </c>
      <c r="J42" s="89">
        <f>IFERROR(IF($B$2="Tonnes",AppAn.Data!S83,(AppAn.Data!S83*ozton*AppAn.Data!S$6)/1000000),"-")</f>
        <v>0</v>
      </c>
      <c r="K42" s="89">
        <f>IFERROR(IF($B$2="Tonnes",AppAn.Data!T83,(AppAn.Data!T83*ozton*AppAn.Data!T$6)/1000000),"-")</f>
        <v>0</v>
      </c>
      <c r="L42" s="89">
        <f>IFERROR(IF($B$2="Tonnes",AppAn.Data!U83,(AppAn.Data!U83*ozton*AppAn.Data!U$6)/1000000),"-")</f>
        <v>0</v>
      </c>
      <c r="M42" s="89">
        <f>IFERROR(IF($B$2="Tonnes",AppAn.Data!V83,(AppAn.Data!V83*ozton*AppAn.Data!V$6)/1000000),"-")</f>
        <v>0</v>
      </c>
      <c r="N42" s="92" t="s">
        <v>240</v>
      </c>
      <c r="O42" s="91" t="s">
        <v>240</v>
      </c>
      <c r="P42" s="40"/>
      <c r="Q42" s="89">
        <f>IFERROR(IF($B$2="Tonnes",AppQt.Data!M108,(AppQt.Data!M108*ozton*AppQt.Data!M$7)/1000000),"-")</f>
        <v>0</v>
      </c>
      <c r="R42" s="89">
        <f>IFERROR(IF($B$2="Tonnes",AppQt.Data!N108,(AppQt.Data!N108*ozton*AppQt.Data!N$7)/1000000),"-")</f>
        <v>0</v>
      </c>
      <c r="S42" s="89">
        <f>IFERROR(IF($B$2="Tonnes",AppQt.Data!O108,(AppQt.Data!O108*ozton*AppQt.Data!O$7)/1000000),"-")</f>
        <v>0</v>
      </c>
      <c r="T42" s="89">
        <f>IFERROR(IF($B$2="Tonnes",AppQt.Data!P108,(AppQt.Data!P108*ozton*AppQt.Data!P$7)/1000000),"-")</f>
        <v>0</v>
      </c>
      <c r="U42" s="89">
        <f>IFERROR(IF($B$2="Tonnes",AppQt.Data!Q108,(AppQt.Data!Q108*ozton*AppQt.Data!Q$7)/1000000),"-")</f>
        <v>0</v>
      </c>
      <c r="V42" s="89">
        <f>IFERROR(IF($B$2="Tonnes",AppQt.Data!R108,(AppQt.Data!R108*ozton*AppQt.Data!R$7)/1000000),"-")</f>
        <v>0</v>
      </c>
      <c r="W42" s="89">
        <f>IFERROR(IF($B$2="Tonnes",AppQt.Data!S108,(AppQt.Data!S108*ozton*AppQt.Data!S$7)/1000000),"-")</f>
        <v>0</v>
      </c>
      <c r="X42" s="89">
        <f>IFERROR(IF($B$2="Tonnes",AppQt.Data!T108,(AppQt.Data!T108*ozton*AppQt.Data!T$7)/1000000),"-")</f>
        <v>0</v>
      </c>
      <c r="Y42" s="89">
        <f>IFERROR(IF($B$2="Tonnes",AppQt.Data!U108,(AppQt.Data!U108*ozton*AppQt.Data!U$7)/1000000),"-")</f>
        <v>0</v>
      </c>
      <c r="Z42" s="89">
        <f>IFERROR(IF($B$2="Tonnes",AppQt.Data!V108,(AppQt.Data!V108*ozton*AppQt.Data!V$7)/1000000),"-")</f>
        <v>0</v>
      </c>
      <c r="AA42" s="89">
        <f>IFERROR(IF($B$2="Tonnes",AppQt.Data!W108,(AppQt.Data!W108*ozton*AppQt.Data!W$7)/1000000),"-")</f>
        <v>0</v>
      </c>
      <c r="AB42" s="89">
        <f>IFERROR(IF($B$2="Tonnes",AppQt.Data!X108,(AppQt.Data!X108*ozton*AppQt.Data!X$7)/1000000),"-")</f>
        <v>0</v>
      </c>
      <c r="AC42" s="89">
        <f>IFERROR(IF($B$2="Tonnes",AppQt.Data!Y108,(AppQt.Data!Y108*ozton*AppQt.Data!Y$7)/1000000),"-")</f>
        <v>0</v>
      </c>
      <c r="AD42" s="89">
        <f>IFERROR(IF($B$2="Tonnes",AppQt.Data!Z108,(AppQt.Data!Z108*ozton*AppQt.Data!Z$7)/1000000),"-")</f>
        <v>0</v>
      </c>
      <c r="AE42" s="89">
        <f>IFERROR(IF($B$2="Tonnes",AppQt.Data!AA108,(AppQt.Data!AA108*ozton*AppQt.Data!AA$7)/1000000),"-")</f>
        <v>0</v>
      </c>
      <c r="AF42" s="89">
        <f>IFERROR(IF($B$2="Tonnes",AppQt.Data!AB108,(AppQt.Data!AB108*ozton*AppQt.Data!AB$7)/1000000),"-")</f>
        <v>0</v>
      </c>
      <c r="AG42" s="89">
        <f>IFERROR(IF($B$2="Tonnes",AppQt.Data!AC108,(AppQt.Data!AC108*ozton*AppQt.Data!AC$7)/1000000),"-")</f>
        <v>0</v>
      </c>
      <c r="AH42" s="89">
        <f>IFERROR(IF($B$2="Tonnes",AppQt.Data!AD108,(AppQt.Data!AD108*ozton*AppQt.Data!AD$7)/1000000),"-")</f>
        <v>0</v>
      </c>
      <c r="AI42" s="89">
        <f>IFERROR(IF($B$2="Tonnes",AppQt.Data!AE108,(AppQt.Data!AE108*ozton*AppQt.Data!AE$7)/1000000),"-")</f>
        <v>0</v>
      </c>
      <c r="AJ42" s="89">
        <f>IFERROR(IF($B$2="Tonnes",AppQt.Data!AF108,(AppQt.Data!AF108*ozton*AppQt.Data!AF$7)/1000000),"-")</f>
        <v>0</v>
      </c>
      <c r="AK42" s="89">
        <f>IFERROR(IF($B$2="Tonnes",AppQt.Data!AG108,(AppQt.Data!AG108*ozton*AppQt.Data!AG$7)/1000000),"-")</f>
        <v>0</v>
      </c>
      <c r="AL42" s="89">
        <f>IFERROR(IF($B$2="Tonnes",AppQt.Data!AH108,(AppQt.Data!AH108*ozton*AppQt.Data!AH$7)/1000000),"-")</f>
        <v>0</v>
      </c>
      <c r="AM42" s="89">
        <f>IFERROR(IF($B$2="Tonnes",AppQt.Data!AI108,(AppQt.Data!AI108*ozton*AppQt.Data!AI$7)/1000000),"-")</f>
        <v>0</v>
      </c>
      <c r="AN42" s="89">
        <f>IFERROR(IF($B$2="Tonnes",AppQt.Data!AJ108,(AppQt.Data!AJ108*ozton*AppQt.Data!AJ$7)/1000000),"-")</f>
        <v>0</v>
      </c>
      <c r="AO42" s="89">
        <f>IFERROR(IF($B$2="Tonnes",AppQt.Data!AK108,(AppQt.Data!AK108*ozton*AppQt.Data!AK$7)/1000000),"-")</f>
        <v>0</v>
      </c>
      <c r="AP42" s="89">
        <f>IFERROR(IF($B$2="Tonnes",AppQt.Data!AL108,(AppQt.Data!AL108*ozton*AppQt.Data!AL$7)/1000000),"-")</f>
        <v>0</v>
      </c>
      <c r="AQ42" s="89">
        <f>IFERROR(IF($B$2="Tonnes",AppQt.Data!AM108,(AppQt.Data!AM108*ozton*AppQt.Data!AM$7)/1000000),"-")</f>
        <v>0</v>
      </c>
      <c r="AR42" s="89">
        <f>IFERROR(IF($B$2="Tonnes",AppQt.Data!AN108,(AppQt.Data!AN108*ozton*AppQt.Data!AN$7)/1000000),"-")</f>
        <v>0</v>
      </c>
      <c r="AS42" s="89">
        <f>IFERROR(IF($B$2="Tonnes",AppQt.Data!AO108,(AppQt.Data!AO108*ozton*AppQt.Data!AO$7)/1000000),"-")</f>
        <v>0</v>
      </c>
      <c r="AT42" s="89">
        <f>IFERROR(IF($B$2="Tonnes",AppQt.Data!AP108,(AppQt.Data!AP108*ozton*AppQt.Data!AP$7)/1000000),"-")</f>
        <v>0</v>
      </c>
      <c r="AU42" s="89">
        <f>IFERROR(IF($B$2="Tonnes",AppQt.Data!AQ108,(AppQt.Data!AQ108*ozton*AppQt.Data!AQ$7)/1000000),"-")</f>
        <v>0</v>
      </c>
      <c r="AV42" s="89">
        <f>IFERROR(IF($B$2="Tonnes",AppQt.Data!AR108,(AppQt.Data!AR108*ozton*AppQt.Data!AR$7)/1000000),"-")</f>
        <v>0</v>
      </c>
      <c r="AW42" s="89">
        <f>IFERROR(IF($B$2="Tonnes",AppQt.Data!AS108,(AppQt.Data!AS108*ozton*AppQt.Data!AS$7)/1000000),"-")</f>
        <v>0</v>
      </c>
      <c r="AX42" s="89">
        <f>IFERROR(IF($B$2="Tonnes",AppQt.Data!AT108,(AppQt.Data!AT108*ozton*AppQt.Data!AT$7)/1000000),"-")</f>
        <v>0</v>
      </c>
      <c r="AY42" s="89">
        <f>IFERROR(IF($B$2="Tonnes",AppQt.Data!AU108,(AppQt.Data!AU108*ozton*AppQt.Data!AU$7)/1000000),"-")</f>
        <v>0</v>
      </c>
      <c r="AZ42" s="89">
        <f>IFERROR(IF($B$2="Tonnes",AppQt.Data!AV108,(AppQt.Data!AV108*ozton*AppQt.Data!AV$7)/1000000),"-")</f>
        <v>0</v>
      </c>
      <c r="BA42" s="89">
        <f>IFERROR(IF($B$2="Tonnes",AppQt.Data!AW108,(AppQt.Data!AW108*ozton*AppQt.Data!AW$7)/1000000),"-")</f>
        <v>0</v>
      </c>
      <c r="BB42" s="89">
        <f>IFERROR(IF($B$2="Tonnes",AppQt.Data!AX108,(AppQt.Data!AX108*ozton*AppQt.Data!AX$7)/1000000),"-")</f>
        <v>0</v>
      </c>
      <c r="BC42" s="89">
        <f>IFERROR(IF($B$2="Tonnes",AppQt.Data!AY108,(AppQt.Data!AY108*ozton*AppQt.Data!AY$7)/1000000),"-")</f>
        <v>0</v>
      </c>
      <c r="BD42" s="89">
        <f>IFERROR(IF($B$2="Tonnes",AppQt.Data!AZ108,(AppQt.Data!AZ108*ozton*AppQt.Data!AZ$7)/1000000),"-")</f>
        <v>0</v>
      </c>
      <c r="BE42" s="89">
        <f>IFERROR(IF($B$2="Tonnes",AppQt.Data!BA108,(AppQt.Data!BA108*ozton*AppQt.Data!BA$7)/1000000),"-")</f>
        <v>0</v>
      </c>
      <c r="BF42" s="89">
        <f>IFERROR(IF($B$2="Tonnes",AppQt.Data!BB108,(AppQt.Data!BB108*ozton*AppQt.Data!BB$7)/1000000),"-")</f>
        <v>0</v>
      </c>
      <c r="BG42" s="89">
        <f>IFERROR(IF($B$2="Tonnes",AppQt.Data!BC108,(AppQt.Data!BC108*ozton*AppQt.Data!BC$7)/1000000),"-")</f>
        <v>0</v>
      </c>
      <c r="BH42" s="89">
        <f>IFERROR(IF($B$2="Tonnes",AppQt.Data!BD108,(AppQt.Data!BD108*ozton*AppQt.Data!BD$7)/1000000),"-")</f>
        <v>0</v>
      </c>
      <c r="BI42" s="89">
        <f>IFERROR(IF($B$2="Tonnes",AppQt.Data!BE108,(AppQt.Data!BE108*ozton*AppQt.Data!BE$7)/1000000),"-")</f>
        <v>0</v>
      </c>
      <c r="BJ42" s="89">
        <f>IFERROR(IF($B$2="Tonnes",AppQt.Data!BF108,(AppQt.Data!BF108*ozton*AppQt.Data!BF$7)/1000000),"-")</f>
        <v>0</v>
      </c>
      <c r="BK42" s="89">
        <f>IFERROR(IF($B$2="Tonnes",AppQt.Data!BG108,(AppQt.Data!BG108*ozton*AppQt.Data!BG$7)/1000000),"-")</f>
        <v>0</v>
      </c>
      <c r="BL42" s="92" t="s">
        <v>240</v>
      </c>
      <c r="BM42" s="93" t="s">
        <v>240</v>
      </c>
    </row>
    <row r="43" spans="1:65" ht="12.75" customHeight="1" x14ac:dyDescent="0.2">
      <c r="A43" s="40"/>
      <c r="B43" s="79" t="s">
        <v>160</v>
      </c>
      <c r="C43" s="94">
        <f>IFERROR(IF($B$2="Tonnes",AppAn.Data!L84,(AppAn.Data!L84*ozton*AppAn.Data!L$6)/1000000),"-")</f>
        <v>1973.3594622381886</v>
      </c>
      <c r="D43" s="94">
        <f>IFERROR(IF($B$2="Tonnes",AppAn.Data!M84,(AppAn.Data!M84*ozton*AppAn.Data!M$6)/1000000),"-")</f>
        <v>1970.4065334452675</v>
      </c>
      <c r="E43" s="94">
        <f>IFERROR(IF($B$2="Tonnes",AppAn.Data!N84,(AppAn.Data!N84*ozton*AppAn.Data!N$6)/1000000),"-")</f>
        <v>1968.8841032331711</v>
      </c>
      <c r="F43" s="94">
        <f>IFERROR(IF($B$2="Tonnes",AppAn.Data!O84,(AppAn.Data!O84*ozton*AppAn.Data!O$6)/1000000),"-")</f>
        <v>2490.5075738832529</v>
      </c>
      <c r="G43" s="94">
        <f>IFERROR(IF($B$2="Tonnes",AppAn.Data!P84,(AppAn.Data!P84*ozton*AppAn.Data!P$6)/1000000),"-")</f>
        <v>2303.3168240707814</v>
      </c>
      <c r="H43" s="94">
        <f>IFERROR(IF($B$2="Tonnes",AppAn.Data!Q84,(AppAn.Data!Q84*ozton*AppAn.Data!Q$6)/1000000),"-")</f>
        <v>2236.1021480402906</v>
      </c>
      <c r="I43" s="94">
        <f>IFERROR(IF($B$2="Tonnes",AppAn.Data!R84,(AppAn.Data!R84*ozton*AppAn.Data!R$6)/1000000),"-")</f>
        <v>1888.5837914177387</v>
      </c>
      <c r="J43" s="94">
        <f>IFERROR(IF($B$2="Tonnes",AppAn.Data!S84,(AppAn.Data!S84*ozton*AppAn.Data!S$6)/1000000),"-")</f>
        <v>2015.0863148451897</v>
      </c>
      <c r="K43" s="94">
        <f>IFERROR(IF($B$2="Tonnes",AppAn.Data!T84,(AppAn.Data!T84*ozton*AppAn.Data!T$6)/1000000),"-")</f>
        <v>2014.6862823788861</v>
      </c>
      <c r="L43" s="94">
        <f>IFERROR(IF($B$2="Tonnes",AppAn.Data!U84,(AppAn.Data!U84*ozton*AppAn.Data!U$6)/1000000),"-")</f>
        <v>1890.4690490772607</v>
      </c>
      <c r="M43" s="94">
        <f>IFERROR(IF($B$2="Tonnes",AppAn.Data!V84,(AppAn.Data!V84*ozton*AppAn.Data!V$6)/1000000),"-")</f>
        <v>1236.0961649120634</v>
      </c>
      <c r="N43" s="95" t="str">
        <f t="shared" ref="N43:N45" si="4">IF(O43&lt;0,$A$2,IF(O43&gt;0,$A$1,"-"))</f>
        <v>▼</v>
      </c>
      <c r="O43" s="96">
        <f t="shared" ref="O43:O45" si="5">IF(AND(M43&gt;0,L43&gt;0),(M43/L43-1)*100,"-")</f>
        <v>-34.614313547455176</v>
      </c>
      <c r="P43" s="40"/>
      <c r="Q43" s="94">
        <f>IFERROR(IF($B$2="Tonnes",AppQt.Data!M109,(AppQt.Data!M109*ozton*AppQt.Data!M$7)/1000000),"-")</f>
        <v>517.0295925220729</v>
      </c>
      <c r="R43" s="94">
        <f>IFERROR(IF($B$2="Tonnes",AppQt.Data!N109,(AppQt.Data!N109*ozton*AppQt.Data!N$7)/1000000),"-")</f>
        <v>406.69400883747988</v>
      </c>
      <c r="S43" s="94">
        <f>IFERROR(IF($B$2="Tonnes",AppQt.Data!O109,(AppQt.Data!O109*ozton*AppQt.Data!O$7)/1000000),"-")</f>
        <v>500.69702818106396</v>
      </c>
      <c r="T43" s="94">
        <f>IFERROR(IF($B$2="Tonnes",AppQt.Data!P109,(AppQt.Data!P109*ozton*AppQt.Data!P$7)/1000000),"-")</f>
        <v>548.93883269757282</v>
      </c>
      <c r="U43" s="94">
        <f>IFERROR(IF($B$2="Tonnes",AppQt.Data!Q109,(AppQt.Data!Q109*ozton*AppQt.Data!Q$7)/1000000),"-")</f>
        <v>551.98833398935233</v>
      </c>
      <c r="V43" s="94">
        <f>IFERROR(IF($B$2="Tonnes",AppQt.Data!R109,(AppQt.Data!R109*ozton*AppQt.Data!R$7)/1000000),"-")</f>
        <v>490.72896322348402</v>
      </c>
      <c r="W43" s="94">
        <f>IFERROR(IF($B$2="Tonnes",AppQt.Data!S109,(AppQt.Data!S109*ozton*AppQt.Data!S$7)/1000000),"-")</f>
        <v>454.8977474527685</v>
      </c>
      <c r="X43" s="94">
        <f>IFERROR(IF($B$2="Tonnes",AppQt.Data!T109,(AppQt.Data!T109*ozton*AppQt.Data!T$7)/1000000),"-")</f>
        <v>472.79148877966298</v>
      </c>
      <c r="Y43" s="94">
        <f>IFERROR(IF($B$2="Tonnes",AppQt.Data!U109,(AppQt.Data!U109*ozton*AppQt.Data!U$7)/1000000),"-")</f>
        <v>502.73342097594434</v>
      </c>
      <c r="Z43" s="94">
        <f>IFERROR(IF($B$2="Tonnes",AppQt.Data!V109,(AppQt.Data!V109*ozton*AppQt.Data!V$7)/1000000),"-")</f>
        <v>454.17722503817544</v>
      </c>
      <c r="AA43" s="94">
        <f>IFERROR(IF($B$2="Tonnes",AppQt.Data!W109,(AppQt.Data!W109*ozton*AppQt.Data!W$7)/1000000),"-")</f>
        <v>476.12448698084256</v>
      </c>
      <c r="AB43" s="94">
        <f>IFERROR(IF($B$2="Tonnes",AppQt.Data!X109,(AppQt.Data!X109*ozton*AppQt.Data!X$7)/1000000),"-")</f>
        <v>535.84897023820713</v>
      </c>
      <c r="AC43" s="94">
        <f>IFERROR(IF($B$2="Tonnes",AppQt.Data!Y109,(AppQt.Data!Y109*ozton*AppQt.Data!Y$7)/1000000),"-")</f>
        <v>567.74449775779897</v>
      </c>
      <c r="AD43" s="94">
        <f>IFERROR(IF($B$2="Tonnes",AppQt.Data!Z109,(AppQt.Data!Z109*ozton*AppQt.Data!Z$7)/1000000),"-")</f>
        <v>778.94787873770997</v>
      </c>
      <c r="AE43" s="94">
        <f>IFERROR(IF($B$2="Tonnes",AppQt.Data!AA109,(AppQt.Data!AA109*ozton*AppQt.Data!AA$7)/1000000),"-")</f>
        <v>592.299848173756</v>
      </c>
      <c r="AF43" s="94">
        <f>IFERROR(IF($B$2="Tonnes",AppQt.Data!AB109,(AppQt.Data!AB109*ozton*AppQt.Data!AB$7)/1000000),"-")</f>
        <v>551.51534921398923</v>
      </c>
      <c r="AG43" s="94">
        <f>IFERROR(IF($B$2="Tonnes",AppQt.Data!AC109,(AppQt.Data!AC109*ozton*AppQt.Data!AC$7)/1000000),"-")</f>
        <v>574.67320000419909</v>
      </c>
      <c r="AH43" s="94">
        <f>IFERROR(IF($B$2="Tonnes",AppQt.Data!AD109,(AppQt.Data!AD109*ozton*AppQt.Data!AD$7)/1000000),"-")</f>
        <v>549.18264521695266</v>
      </c>
      <c r="AI43" s="94">
        <f>IFERROR(IF($B$2="Tonnes",AppQt.Data!AE109,(AppQt.Data!AE109*ozton*AppQt.Data!AE$7)/1000000),"-")</f>
        <v>556.48919820277672</v>
      </c>
      <c r="AJ43" s="94">
        <f>IFERROR(IF($B$2="Tonnes",AppQt.Data!AF109,(AppQt.Data!AF109*ozton*AppQt.Data!AF$7)/1000000),"-")</f>
        <v>622.97178064685272</v>
      </c>
      <c r="AK43" s="94">
        <f>IFERROR(IF($B$2="Tonnes",AppQt.Data!AG109,(AppQt.Data!AG109*ozton*AppQt.Data!AG$7)/1000000),"-")</f>
        <v>564.61129096289642</v>
      </c>
      <c r="AL43" s="94">
        <f>IFERROR(IF($B$2="Tonnes",AppQt.Data!AH109,(AppQt.Data!AH109*ozton*AppQt.Data!AH$7)/1000000),"-")</f>
        <v>480.95897947986117</v>
      </c>
      <c r="AM43" s="94">
        <f>IFERROR(IF($B$2="Tonnes",AppQt.Data!AI109,(AppQt.Data!AI109*ozton*AppQt.Data!AI$7)/1000000),"-")</f>
        <v>588.36128903591145</v>
      </c>
      <c r="AN43" s="94">
        <f>IFERROR(IF($B$2="Tonnes",AppQt.Data!AJ109,(AppQt.Data!AJ109*ozton*AppQt.Data!AJ$7)/1000000),"-")</f>
        <v>602.17058856162112</v>
      </c>
      <c r="AO43" s="94">
        <f>IFERROR(IF($B$2="Tonnes",AppQt.Data!AK109,(AppQt.Data!AK109*ozton*AppQt.Data!AK$7)/1000000),"-")</f>
        <v>441.81959985297038</v>
      </c>
      <c r="AP43" s="94">
        <f>IFERROR(IF($B$2="Tonnes",AppQt.Data!AL109,(AppQt.Data!AL109*ozton*AppQt.Data!AL$7)/1000000),"-")</f>
        <v>411.34343560055459</v>
      </c>
      <c r="AQ43" s="94">
        <f>IFERROR(IF($B$2="Tonnes",AppQt.Data!AM109,(AppQt.Data!AM109*ozton*AppQt.Data!AM$7)/1000000),"-")</f>
        <v>457.81643174469951</v>
      </c>
      <c r="AR43" s="94">
        <f>IFERROR(IF($B$2="Tonnes",AppQt.Data!AN109,(AppQt.Data!AN109*ozton*AppQt.Data!AN$7)/1000000),"-")</f>
        <v>577.60432421951577</v>
      </c>
      <c r="AS43" s="94">
        <f>IFERROR(IF($B$2="Tonnes",AppQt.Data!AO109,(AppQt.Data!AO109*ozton*AppQt.Data!AO$7)/1000000),"-")</f>
        <v>476.78039980471846</v>
      </c>
      <c r="AT43" s="94">
        <f>IFERROR(IF($B$2="Tonnes",AppQt.Data!AP109,(AppQt.Data!AP109*ozton*AppQt.Data!AP$7)/1000000),"-")</f>
        <v>479.21335155583301</v>
      </c>
      <c r="AU43" s="94">
        <f>IFERROR(IF($B$2="Tonnes",AppQt.Data!AQ109,(AppQt.Data!AQ109*ozton*AppQt.Data!AQ$7)/1000000),"-")</f>
        <v>461.94753378055873</v>
      </c>
      <c r="AV43" s="94">
        <f>IFERROR(IF($B$2="Tonnes",AppQt.Data!AR109,(AppQt.Data!AR109*ozton*AppQt.Data!AR$7)/1000000),"-")</f>
        <v>597.14502970407909</v>
      </c>
      <c r="AW43" s="94">
        <f>IFERROR(IF($B$2="Tonnes",AppQt.Data!AS109,(AppQt.Data!AS109*ozton*AppQt.Data!AS$7)/1000000),"-")</f>
        <v>475.190784499838</v>
      </c>
      <c r="AX43" s="94">
        <f>IFERROR(IF($B$2="Tonnes",AppQt.Data!AT109,(AppQt.Data!AT109*ozton*AppQt.Data!AT$7)/1000000),"-")</f>
        <v>467.31657039977517</v>
      </c>
      <c r="AY43" s="94">
        <f>IFERROR(IF($B$2="Tonnes",AppQt.Data!AU109,(AppQt.Data!AU109*ozton*AppQt.Data!AU$7)/1000000),"-")</f>
        <v>493.14234691612046</v>
      </c>
      <c r="AZ43" s="94">
        <f>IFERROR(IF($B$2="Tonnes",AppQt.Data!AV109,(AppQt.Data!AV109*ozton*AppQt.Data!AV$7)/1000000),"-")</f>
        <v>579.03658056315328</v>
      </c>
      <c r="BA43" s="94">
        <f>IFERROR(IF($B$2="Tonnes",AppQt.Data!AW109,(AppQt.Data!AW109*ozton*AppQt.Data!AW$7)/1000000),"-")</f>
        <v>480.9927964926369</v>
      </c>
      <c r="BB43" s="94">
        <f>IFERROR(IF($B$2="Tonnes",AppQt.Data!AX109,(AppQt.Data!AX109*ozton*AppQt.Data!AX$7)/1000000),"-")</f>
        <v>474.73408557473016</v>
      </c>
      <c r="BC43" s="94">
        <f>IFERROR(IF($B$2="Tonnes",AppQt.Data!AY109,(AppQt.Data!AY109*ozton*AppQt.Data!AY$7)/1000000),"-")</f>
        <v>414.49121673853938</v>
      </c>
      <c r="BD43" s="94">
        <f>IFERROR(IF($B$2="Tonnes",AppQt.Data!AZ109,(AppQt.Data!AZ109*ozton*AppQt.Data!AZ$7)/1000000),"-")</f>
        <v>520.25095027135524</v>
      </c>
      <c r="BE43" s="94">
        <f>IFERROR(IF($B$2="Tonnes",AppQt.Data!BA109,(AppQt.Data!BA109*ozton*AppQt.Data!BA$7)/1000000),"-")</f>
        <v>273.25790802041104</v>
      </c>
      <c r="BF43" s="94">
        <f>IFERROR(IF($B$2="Tonnes",AppQt.Data!BB109,(AppQt.Data!BB109*ozton*AppQt.Data!BB$7)/1000000),"-")</f>
        <v>210.10870514729015</v>
      </c>
      <c r="BG43" s="94">
        <f>IFERROR(IF($B$2="Tonnes",AppQt.Data!BC109,(AppQt.Data!BC109*ozton*AppQt.Data!BC$7)/1000000),"-")</f>
        <v>295.56561884344683</v>
      </c>
      <c r="BH43" s="94">
        <f>IFERROR(IF($B$2="Tonnes",AppQt.Data!BD109,(AppQt.Data!BD109*ozton*AppQt.Data!BD$7)/1000000),"-")</f>
        <v>457.16393290091531</v>
      </c>
      <c r="BI43" s="94">
        <f>IFERROR(IF($B$2="Tonnes",AppQt.Data!BE109,(AppQt.Data!BE109*ozton*AppQt.Data!BE$7)/1000000),"-")</f>
        <v>439.37031314633708</v>
      </c>
      <c r="BJ43" s="94">
        <f>IFERROR(IF($B$2="Tonnes",AppQt.Data!BF109,(AppQt.Data!BF109*ozton*AppQt.Data!BF$7)/1000000),"-")</f>
        <v>354.51597122397283</v>
      </c>
      <c r="BK43" s="94">
        <f>IFERROR(IF($B$2="Tonnes",AppQt.Data!BG109,(AppQt.Data!BG109*ozton*AppQt.Data!BG$7)/1000000),"-")</f>
        <v>398.49095942182703</v>
      </c>
      <c r="BL43" s="95" t="str">
        <f t="shared" ref="BL43:BL45" si="6">IF(BM43&lt;0,$A$2,IF(BM43&gt;0,$A$1,"-"))</f>
        <v>▲</v>
      </c>
      <c r="BM43" s="96">
        <f t="shared" ref="BM43:BM45" si="7">IF(AND(ISNUMBER(BK43),ISNUMBER(BG43),BK43&gt;0,BG43&gt;0,(BK43/BG43-1)*100&lt;300),(BK43/BG43-1)*100,IF(AND(ISNUMBER(BK43),ISNUMBER(BG43),BK43&gt;0,BG43&gt;0,(BK43/BG43-1)*100&gt;300),"&gt;300","-"))</f>
        <v>34.823177669016033</v>
      </c>
    </row>
    <row r="44" spans="1:65" ht="12.75" customHeight="1" x14ac:dyDescent="0.2">
      <c r="A44" s="40"/>
      <c r="B44" s="97" t="s">
        <v>161</v>
      </c>
      <c r="C44" s="94">
        <f>IFERROR(IF($B$2="Tonnes",AppAn.Data!L85,(AppAn.Data!L85*ozton*AppAn.Data!L$6)/1000000),"-")</f>
        <v>83.734615781807207</v>
      </c>
      <c r="D44" s="94">
        <f>IFERROR(IF($B$2="Tonnes",AppAn.Data!M85,(AppAn.Data!M85*ozton*AppAn.Data!M$6)/1000000),"-")</f>
        <v>133.74228897735287</v>
      </c>
      <c r="E44" s="94">
        <f>IFERROR(IF($B$2="Tonnes",AppAn.Data!N85,(AppAn.Data!N85*ozton*AppAn.Data!N$6)/1000000),"-")</f>
        <v>188.10575035400799</v>
      </c>
      <c r="F44" s="94">
        <f>IFERROR(IF($B$2="Tonnes",AppAn.Data!O85,(AppAn.Data!O85*ozton*AppAn.Data!O$6)/1000000),"-")</f>
        <v>234.88530015976986</v>
      </c>
      <c r="G44" s="94">
        <f>IFERROR(IF($B$2="Tonnes",AppAn.Data!P85,(AppAn.Data!P85*ozton*AppAn.Data!P$6)/1000000),"-")</f>
        <v>229.89209595852162</v>
      </c>
      <c r="H44" s="94">
        <f>IFERROR(IF($B$2="Tonnes",AppAn.Data!Q85,(AppAn.Data!Q85*ozton*AppAn.Data!Q$6)/1000000),"-")</f>
        <v>223.78239208900681</v>
      </c>
      <c r="I44" s="94">
        <f>IFERROR(IF($B$2="Tonnes",AppAn.Data!R85,(AppAn.Data!R85*ozton*AppAn.Data!R$6)/1000000),"-")</f>
        <v>215.29223960285412</v>
      </c>
      <c r="J44" s="94">
        <f>IFERROR(IF($B$2="Tonnes",AppAn.Data!S85,(AppAn.Data!S85*ozton*AppAn.Data!S$6)/1000000),"-")</f>
        <v>225.92444492957293</v>
      </c>
      <c r="K44" s="94">
        <f>IFERROR(IF($B$2="Tonnes",AppAn.Data!T85,(AppAn.Data!T85*ozton*AppAn.Data!T$6)/1000000),"-")</f>
        <v>233.77795512024477</v>
      </c>
      <c r="L44" s="94">
        <f>IFERROR(IF($B$2="Tonnes",AppAn.Data!U85,(AppAn.Data!U85*ozton*AppAn.Data!U$6)/1000000),"-")</f>
        <v>232.71825828005802</v>
      </c>
      <c r="M44" s="94">
        <f>IFERROR(IF($B$2="Tonnes",AppAn.Data!V85,(AppAn.Data!V85*ozton*AppAn.Data!V$6)/1000000),"-")</f>
        <v>165.04323607093374</v>
      </c>
      <c r="N44" s="95" t="str">
        <f t="shared" si="4"/>
        <v>▼</v>
      </c>
      <c r="O44" s="96">
        <f t="shared" si="5"/>
        <v>-29.080237498031948</v>
      </c>
      <c r="P44" s="40"/>
      <c r="Q44" s="94">
        <f>IFERROR(IF($B$2="Tonnes",AppQt.Data!M110,(AppQt.Data!M110*ozton*AppQt.Data!M$7)/1000000),"-")</f>
        <v>17.949060881999213</v>
      </c>
      <c r="R44" s="94">
        <f>IFERROR(IF($B$2="Tonnes",AppQt.Data!N110,(AppQt.Data!N110*ozton*AppQt.Data!N$7)/1000000),"-")</f>
        <v>16.098494791043393</v>
      </c>
      <c r="S44" s="94">
        <f>IFERROR(IF($B$2="Tonnes",AppQt.Data!O110,(AppQt.Data!O110*ozton*AppQt.Data!O$7)/1000000),"-")</f>
        <v>22.408122568324792</v>
      </c>
      <c r="T44" s="94">
        <f>IFERROR(IF($B$2="Tonnes",AppQt.Data!P110,(AppQt.Data!P110*ozton*AppQt.Data!P$7)/1000000),"-")</f>
        <v>27.278937540439802</v>
      </c>
      <c r="U44" s="94">
        <f>IFERROR(IF($B$2="Tonnes",AppQt.Data!Q110,(AppQt.Data!Q110*ozton*AppQt.Data!Q$7)/1000000),"-")</f>
        <v>28.018549737659793</v>
      </c>
      <c r="V44" s="94">
        <f>IFERROR(IF($B$2="Tonnes",AppQt.Data!R110,(AppQt.Data!R110*ozton*AppQt.Data!R$7)/1000000),"-")</f>
        <v>32.150883308262266</v>
      </c>
      <c r="W44" s="94">
        <f>IFERROR(IF($B$2="Tonnes",AppQt.Data!S110,(AppQt.Data!S110*ozton*AppQt.Data!S$7)/1000000),"-")</f>
        <v>29.129866155409314</v>
      </c>
      <c r="X44" s="94">
        <f>IFERROR(IF($B$2="Tonnes",AppQt.Data!T110,(AppQt.Data!T110*ozton*AppQt.Data!T$7)/1000000),"-")</f>
        <v>44.442989776021477</v>
      </c>
      <c r="Y44" s="94">
        <f>IFERROR(IF($B$2="Tonnes",AppQt.Data!U110,(AppQt.Data!U110*ozton*AppQt.Data!U$7)/1000000),"-")</f>
        <v>37.976645557545432</v>
      </c>
      <c r="Z44" s="94">
        <f>IFERROR(IF($B$2="Tonnes",AppQt.Data!V110,(AppQt.Data!V110*ozton*AppQt.Data!V$7)/1000000),"-")</f>
        <v>45.575596446232872</v>
      </c>
      <c r="AA44" s="94">
        <f>IFERROR(IF($B$2="Tonnes",AppQt.Data!W110,(AppQt.Data!W110*ozton*AppQt.Data!W$7)/1000000),"-")</f>
        <v>42.997292789230336</v>
      </c>
      <c r="AB44" s="94">
        <f>IFERROR(IF($B$2="Tonnes",AppQt.Data!X110,(AppQt.Data!X110*ozton*AppQt.Data!X$7)/1000000),"-")</f>
        <v>61.556215560999355</v>
      </c>
      <c r="AC44" s="94">
        <f>IFERROR(IF($B$2="Tonnes",AppQt.Data!Y110,(AppQt.Data!Y110*ozton*AppQt.Data!Y$7)/1000000),"-")</f>
        <v>47.817878691574208</v>
      </c>
      <c r="AD44" s="94">
        <f>IFERROR(IF($B$2="Tonnes",AppQt.Data!Z110,(AppQt.Data!Z110*ozton*AppQt.Data!Z$7)/1000000),"-")</f>
        <v>54.690666539237895</v>
      </c>
      <c r="AE44" s="94">
        <f>IFERROR(IF($B$2="Tonnes",AppQt.Data!AA110,(AppQt.Data!AA110*ozton*AppQt.Data!AA$7)/1000000),"-")</f>
        <v>55.969216329859037</v>
      </c>
      <c r="AF44" s="94">
        <f>IFERROR(IF($B$2="Tonnes",AppQt.Data!AB110,(AppQt.Data!AB110*ozton*AppQt.Data!AB$7)/1000000),"-")</f>
        <v>76.407538599098729</v>
      </c>
      <c r="AG44" s="94">
        <f>IFERROR(IF($B$2="Tonnes",AppQt.Data!AC110,(AppQt.Data!AC110*ozton*AppQt.Data!AC$7)/1000000),"-")</f>
        <v>52.11125659512777</v>
      </c>
      <c r="AH44" s="94">
        <f>IFERROR(IF($B$2="Tonnes",AppQt.Data!AD110,(AppQt.Data!AD110*ozton*AppQt.Data!AD$7)/1000000),"-")</f>
        <v>53.654915263513431</v>
      </c>
      <c r="AI44" s="94">
        <f>IFERROR(IF($B$2="Tonnes",AppQt.Data!AE110,(AppQt.Data!AE110*ozton*AppQt.Data!AE$7)/1000000),"-")</f>
        <v>53.492832974737212</v>
      </c>
      <c r="AJ44" s="94">
        <f>IFERROR(IF($B$2="Tonnes",AppQt.Data!AF110,(AppQt.Data!AF110*ozton*AppQt.Data!AF$7)/1000000),"-")</f>
        <v>70.63309112514321</v>
      </c>
      <c r="AK44" s="94">
        <f>IFERROR(IF($B$2="Tonnes",AppQt.Data!AG110,(AppQt.Data!AG110*ozton*AppQt.Data!AG$7)/1000000),"-")</f>
        <v>51.092328558793611</v>
      </c>
      <c r="AL44" s="94">
        <f>IFERROR(IF($B$2="Tonnes",AppQt.Data!AH110,(AppQt.Data!AH110*ozton*AppQt.Data!AH$7)/1000000),"-")</f>
        <v>51.945244393049677</v>
      </c>
      <c r="AM44" s="94">
        <f>IFERROR(IF($B$2="Tonnes",AppQt.Data!AI110,(AppQt.Data!AI110*ozton*AppQt.Data!AI$7)/1000000),"-")</f>
        <v>52.838618768986976</v>
      </c>
      <c r="AN44" s="94">
        <f>IFERROR(IF($B$2="Tonnes",AppQt.Data!AJ110,(AppQt.Data!AJ110*ozton*AppQt.Data!AJ$7)/1000000),"-")</f>
        <v>67.906200368176542</v>
      </c>
      <c r="AO44" s="94">
        <f>IFERROR(IF($B$2="Tonnes",AppQt.Data!AK110,(AppQt.Data!AK110*ozton*AppQt.Data!AK$7)/1000000),"-")</f>
        <v>49.557432079309194</v>
      </c>
      <c r="AP44" s="94">
        <f>IFERROR(IF($B$2="Tonnes",AppQt.Data!AL110,(AppQt.Data!AL110*ozton*AppQt.Data!AL$7)/1000000),"-")</f>
        <v>50.324013949759262</v>
      </c>
      <c r="AQ44" s="94">
        <f>IFERROR(IF($B$2="Tonnes",AppQt.Data!AM110,(AppQt.Data!AM110*ozton*AppQt.Data!AM$7)/1000000),"-")</f>
        <v>49.975564762560907</v>
      </c>
      <c r="AR44" s="94">
        <f>IFERROR(IF($B$2="Tonnes",AppQt.Data!AN110,(AppQt.Data!AN110*ozton*AppQt.Data!AN$7)/1000000),"-")</f>
        <v>65.435228811224761</v>
      </c>
      <c r="AS44" s="94">
        <f>IFERROR(IF($B$2="Tonnes",AppQt.Data!AO110,(AppQt.Data!AO110*ozton*AppQt.Data!AO$7)/1000000),"-")</f>
        <v>52.060227400960116</v>
      </c>
      <c r="AT44" s="94">
        <f>IFERROR(IF($B$2="Tonnes",AppQt.Data!AP110,(AppQt.Data!AP110*ozton*AppQt.Data!AP$7)/1000000),"-")</f>
        <v>53.024351704648097</v>
      </c>
      <c r="AU44" s="94">
        <f>IFERROR(IF($B$2="Tonnes",AppQt.Data!AQ110,(AppQt.Data!AQ110*ozton*AppQt.Data!AQ$7)/1000000),"-")</f>
        <v>52.599192742229206</v>
      </c>
      <c r="AV44" s="94">
        <f>IFERROR(IF($B$2="Tonnes",AppQt.Data!AR110,(AppQt.Data!AR110*ozton*AppQt.Data!AR$7)/1000000),"-")</f>
        <v>68.240673081735508</v>
      </c>
      <c r="AW44" s="94">
        <f>IFERROR(IF($B$2="Tonnes",AppQt.Data!AS110,(AppQt.Data!AS110*ozton*AppQt.Data!AS$7)/1000000),"-")</f>
        <v>53.89213915718824</v>
      </c>
      <c r="AX44" s="94">
        <f>IFERROR(IF($B$2="Tonnes",AppQt.Data!AT110,(AppQt.Data!AT110*ozton*AppQt.Data!AT$7)/1000000),"-")</f>
        <v>54.860854365834598</v>
      </c>
      <c r="AY44" s="94">
        <f>IFERROR(IF($B$2="Tonnes",AppQt.Data!AU110,(AppQt.Data!AU110*ozton*AppQt.Data!AU$7)/1000000),"-")</f>
        <v>54.7950875514681</v>
      </c>
      <c r="AZ44" s="94">
        <f>IFERROR(IF($B$2="Tonnes",AppQt.Data!AV110,(AppQt.Data!AV110*ozton*AppQt.Data!AV$7)/1000000),"-")</f>
        <v>70.229874045753832</v>
      </c>
      <c r="BA44" s="94">
        <f>IFERROR(IF($B$2="Tonnes",AppQt.Data!AW110,(AppQt.Data!AW110*ozton*AppQt.Data!AW$7)/1000000),"-")</f>
        <v>54.224136159117506</v>
      </c>
      <c r="BB44" s="94">
        <f>IFERROR(IF($B$2="Tonnes",AppQt.Data!AX110,(AppQt.Data!AX110*ozton*AppQt.Data!AX$7)/1000000),"-")</f>
        <v>55.054746987365434</v>
      </c>
      <c r="BC44" s="94">
        <f>IFERROR(IF($B$2="Tonnes",AppQt.Data!AY110,(AppQt.Data!AY110*ozton*AppQt.Data!AY$7)/1000000),"-")</f>
        <v>54.473991343810951</v>
      </c>
      <c r="BD44" s="94">
        <f>IFERROR(IF($B$2="Tonnes",AppQt.Data!AZ110,(AppQt.Data!AZ110*ozton*AppQt.Data!AZ$7)/1000000),"-")</f>
        <v>68.965383789764132</v>
      </c>
      <c r="BE44" s="94">
        <f>IFERROR(IF($B$2="Tonnes",AppQt.Data!BA110,(AppQt.Data!BA110*ozton*AppQt.Data!BA$7)/1000000),"-")</f>
        <v>40.249681093678419</v>
      </c>
      <c r="BF44" s="94">
        <f>IFERROR(IF($B$2="Tonnes",AppQt.Data!BB110,(AppQt.Data!BB110*ozton*AppQt.Data!BB$7)/1000000),"-")</f>
        <v>34.390190193437547</v>
      </c>
      <c r="BG44" s="94">
        <f>IFERROR(IF($B$2="Tonnes",AppQt.Data!BC110,(AppQt.Data!BC110*ozton*AppQt.Data!BC$7)/1000000),"-")</f>
        <v>37.31329192710524</v>
      </c>
      <c r="BH44" s="94">
        <f>IFERROR(IF($B$2="Tonnes",AppQt.Data!BD110,(AppQt.Data!BD110*ozton*AppQt.Data!BD$7)/1000000),"-")</f>
        <v>53.090072856712538</v>
      </c>
      <c r="BI44" s="94">
        <f>IFERROR(IF($B$2="Tonnes",AppQt.Data!BE110,(AppQt.Data!BE110*ozton*AppQt.Data!BE$7)/1000000),"-")</f>
        <v>44.720699178589257</v>
      </c>
      <c r="BJ44" s="94">
        <f>IFERROR(IF($B$2="Tonnes",AppQt.Data!BF110,(AppQt.Data!BF110*ozton*AppQt.Data!BF$7)/1000000),"-")</f>
        <v>42.102542191219698</v>
      </c>
      <c r="BK44" s="94">
        <f>IFERROR(IF($B$2="Tonnes",AppQt.Data!BG110,(AppQt.Data!BG110*ozton*AppQt.Data!BG$7)/1000000),"-")</f>
        <v>44.125953860481559</v>
      </c>
      <c r="BL44" s="95" t="str">
        <f t="shared" si="6"/>
        <v>▲</v>
      </c>
      <c r="BM44" s="96">
        <f t="shared" si="7"/>
        <v>18.258002930123251</v>
      </c>
    </row>
    <row r="45" spans="1:65" ht="12.75" customHeight="1" x14ac:dyDescent="0.2">
      <c r="A45" s="40"/>
      <c r="B45" s="71" t="s">
        <v>105</v>
      </c>
      <c r="C45" s="98">
        <f>IFERROR(IF($B$2="Tonnes",AppAn.Data!L86,(AppAn.Data!L86*ozton*AppAn.Data!L$6)/1000000),"-")</f>
        <v>2057.0940780199958</v>
      </c>
      <c r="D45" s="98">
        <f>IFERROR(IF($B$2="Tonnes",AppAn.Data!M86,(AppAn.Data!M86*ozton*AppAn.Data!M$6)/1000000),"-")</f>
        <v>2104.1488224226205</v>
      </c>
      <c r="E45" s="98">
        <f>IFERROR(IF($B$2="Tonnes",AppAn.Data!N86,(AppAn.Data!N86*ozton*AppAn.Data!N$6)/1000000),"-")</f>
        <v>2156.9898535871789</v>
      </c>
      <c r="F45" s="98">
        <f>IFERROR(IF($B$2="Tonnes",AppAn.Data!O86,(AppAn.Data!O86*ozton*AppAn.Data!O$6)/1000000),"-")</f>
        <v>2725.3928740430229</v>
      </c>
      <c r="G45" s="98">
        <f>IFERROR(IF($B$2="Tonnes",AppAn.Data!P86,(AppAn.Data!P86*ozton*AppAn.Data!P$6)/1000000),"-")</f>
        <v>2533.208920029303</v>
      </c>
      <c r="H45" s="98">
        <f>IFERROR(IF($B$2="Tonnes",AppAn.Data!Q86,(AppAn.Data!Q86*ozton*AppAn.Data!Q$6)/1000000),"-")</f>
        <v>2459.8845401292974</v>
      </c>
      <c r="I45" s="98">
        <f>IFERROR(IF($B$2="Tonnes",AppAn.Data!R86,(AppAn.Data!R86*ozton*AppAn.Data!R$6)/1000000),"-")</f>
        <v>2103.8760310205926</v>
      </c>
      <c r="J45" s="98">
        <f>IFERROR(IF($B$2="Tonnes",AppAn.Data!S86,(AppAn.Data!S86*ozton*AppAn.Data!S$6)/1000000),"-")</f>
        <v>2241.0107597747628</v>
      </c>
      <c r="K45" s="98">
        <f>IFERROR(IF($B$2="Tonnes",AppAn.Data!T86,(AppAn.Data!T86*ozton*AppAn.Data!T$6)/1000000),"-")</f>
        <v>2248.4642374991308</v>
      </c>
      <c r="L45" s="98">
        <f>IFERROR(IF($B$2="Tonnes",AppAn.Data!U86,(AppAn.Data!U86*ozton*AppAn.Data!U$6)/1000000),"-")</f>
        <v>2123.1873073573188</v>
      </c>
      <c r="M45" s="98">
        <f>IFERROR(IF($B$2="Tonnes",AppAn.Data!V86,(AppAn.Data!V86*ozton*AppAn.Data!V$6)/1000000),"-")</f>
        <v>1401.1394009829971</v>
      </c>
      <c r="N45" s="99" t="str">
        <f t="shared" si="4"/>
        <v>▼</v>
      </c>
      <c r="O45" s="100">
        <f t="shared" si="5"/>
        <v>-34.007734686066762</v>
      </c>
      <c r="P45" s="40"/>
      <c r="Q45" s="98">
        <f>IFERROR(IF($B$2="Tonnes",AppQt.Data!M111,(AppQt.Data!M111*ozton*AppQt.Data!M$7)/1000000),"-")</f>
        <v>534.97865340407213</v>
      </c>
      <c r="R45" s="98">
        <f>IFERROR(IF($B$2="Tonnes",AppQt.Data!N111,(AppQt.Data!N111*ozton*AppQt.Data!N$7)/1000000),"-")</f>
        <v>422.79250362852326</v>
      </c>
      <c r="S45" s="98">
        <f>IFERROR(IF($B$2="Tonnes",AppQt.Data!O111,(AppQt.Data!O111*ozton*AppQt.Data!O$7)/1000000),"-")</f>
        <v>523.10515074938871</v>
      </c>
      <c r="T45" s="98">
        <f>IFERROR(IF($B$2="Tonnes",AppQt.Data!P111,(AppQt.Data!P111*ozton*AppQt.Data!P$7)/1000000),"-")</f>
        <v>576.21777023801258</v>
      </c>
      <c r="U45" s="98">
        <f>IFERROR(IF($B$2="Tonnes",AppQt.Data!Q111,(AppQt.Data!Q111*ozton*AppQt.Data!Q$7)/1000000),"-")</f>
        <v>580.00688372701211</v>
      </c>
      <c r="V45" s="98">
        <f>IFERROR(IF($B$2="Tonnes",AppQt.Data!R111,(AppQt.Data!R111*ozton*AppQt.Data!R$7)/1000000),"-")</f>
        <v>522.87984653174624</v>
      </c>
      <c r="W45" s="98">
        <f>IFERROR(IF($B$2="Tonnes",AppQt.Data!S111,(AppQt.Data!S111*ozton*AppQt.Data!S$7)/1000000),"-")</f>
        <v>484.02761360817783</v>
      </c>
      <c r="X45" s="98">
        <f>IFERROR(IF($B$2="Tonnes",AppQt.Data!T111,(AppQt.Data!T111*ozton*AppQt.Data!T$7)/1000000),"-")</f>
        <v>517.23447855568452</v>
      </c>
      <c r="Y45" s="98">
        <f>IFERROR(IF($B$2="Tonnes",AppQt.Data!U111,(AppQt.Data!U111*ozton*AppQt.Data!U$7)/1000000),"-")</f>
        <v>540.71006653348979</v>
      </c>
      <c r="Z45" s="98">
        <f>IFERROR(IF($B$2="Tonnes",AppQt.Data!V111,(AppQt.Data!V111*ozton*AppQt.Data!V$7)/1000000),"-")</f>
        <v>499.75282148440829</v>
      </c>
      <c r="AA45" s="98">
        <f>IFERROR(IF($B$2="Tonnes",AppQt.Data!W111,(AppQt.Data!W111*ozton*AppQt.Data!W$7)/1000000),"-")</f>
        <v>519.12177977007286</v>
      </c>
      <c r="AB45" s="98">
        <f>IFERROR(IF($B$2="Tonnes",AppQt.Data!X111,(AppQt.Data!X111*ozton*AppQt.Data!X$7)/1000000),"-")</f>
        <v>597.40518579920649</v>
      </c>
      <c r="AC45" s="98">
        <f>IFERROR(IF($B$2="Tonnes",AppQt.Data!Y111,(AppQt.Data!Y111*ozton*AppQt.Data!Y$7)/1000000),"-")</f>
        <v>615.56237644937323</v>
      </c>
      <c r="AD45" s="98">
        <f>IFERROR(IF($B$2="Tonnes",AppQt.Data!Z111,(AppQt.Data!Z111*ozton*AppQt.Data!Z$7)/1000000),"-")</f>
        <v>833.63854527694787</v>
      </c>
      <c r="AE45" s="98">
        <f>IFERROR(IF($B$2="Tonnes",AppQt.Data!AA111,(AppQt.Data!AA111*ozton*AppQt.Data!AA$7)/1000000),"-")</f>
        <v>648.26906450361503</v>
      </c>
      <c r="AF45" s="98">
        <f>IFERROR(IF($B$2="Tonnes",AppQt.Data!AB111,(AppQt.Data!AB111*ozton*AppQt.Data!AB$7)/1000000),"-")</f>
        <v>627.92288781308798</v>
      </c>
      <c r="AG45" s="98">
        <f>IFERROR(IF($B$2="Tonnes",AppQt.Data!AC111,(AppQt.Data!AC111*ozton*AppQt.Data!AC$7)/1000000),"-")</f>
        <v>626.78445659932686</v>
      </c>
      <c r="AH45" s="98">
        <f>IFERROR(IF($B$2="Tonnes",AppQt.Data!AD111,(AppQt.Data!AD111*ozton*AppQt.Data!AD$7)/1000000),"-")</f>
        <v>602.8375604804661</v>
      </c>
      <c r="AI45" s="98">
        <f>IFERROR(IF($B$2="Tonnes",AppQt.Data!AE111,(AppQt.Data!AE111*ozton*AppQt.Data!AE$7)/1000000),"-")</f>
        <v>609.98203117751393</v>
      </c>
      <c r="AJ45" s="98">
        <f>IFERROR(IF($B$2="Tonnes",AppQt.Data!AF111,(AppQt.Data!AF111*ozton*AppQt.Data!AF$7)/1000000),"-")</f>
        <v>693.60487177199593</v>
      </c>
      <c r="AK45" s="98">
        <f>IFERROR(IF($B$2="Tonnes",AppQt.Data!AG111,(AppQt.Data!AG111*ozton*AppQt.Data!AG$7)/1000000),"-")</f>
        <v>615.70361952169003</v>
      </c>
      <c r="AL45" s="98">
        <f>IFERROR(IF($B$2="Tonnes",AppQt.Data!AH111,(AppQt.Data!AH111*ozton*AppQt.Data!AH$7)/1000000),"-")</f>
        <v>532.90422387291085</v>
      </c>
      <c r="AM45" s="98">
        <f>IFERROR(IF($B$2="Tonnes",AppQt.Data!AI111,(AppQt.Data!AI111*ozton*AppQt.Data!AI$7)/1000000),"-")</f>
        <v>641.19990780489843</v>
      </c>
      <c r="AN45" s="98">
        <f>IFERROR(IF($B$2="Tonnes",AppQt.Data!AJ111,(AppQt.Data!AJ111*ozton*AppQt.Data!AJ$7)/1000000),"-")</f>
        <v>670.07678892979766</v>
      </c>
      <c r="AO45" s="98">
        <f>IFERROR(IF($B$2="Tonnes",AppQt.Data!AK111,(AppQt.Data!AK111*ozton*AppQt.Data!AK$7)/1000000),"-")</f>
        <v>491.37703193227958</v>
      </c>
      <c r="AP45" s="98">
        <f>IFERROR(IF($B$2="Tonnes",AppQt.Data!AL111,(AppQt.Data!AL111*ozton*AppQt.Data!AL$7)/1000000),"-")</f>
        <v>461.66744955031385</v>
      </c>
      <c r="AQ45" s="98">
        <f>IFERROR(IF($B$2="Tonnes",AppQt.Data!AM111,(AppQt.Data!AM111*ozton*AppQt.Data!AM$7)/1000000),"-")</f>
        <v>507.79199650726042</v>
      </c>
      <c r="AR45" s="98">
        <f>IFERROR(IF($B$2="Tonnes",AppQt.Data!AN111,(AppQt.Data!AN111*ozton*AppQt.Data!AN$7)/1000000),"-")</f>
        <v>643.03955303074054</v>
      </c>
      <c r="AS45" s="98">
        <f>IFERROR(IF($B$2="Tonnes",AppQt.Data!AO111,(AppQt.Data!AO111*ozton*AppQt.Data!AO$7)/1000000),"-")</f>
        <v>528.84062720567863</v>
      </c>
      <c r="AT45" s="98">
        <f>IFERROR(IF($B$2="Tonnes",AppQt.Data!AP111,(AppQt.Data!AP111*ozton*AppQt.Data!AP$7)/1000000),"-")</f>
        <v>532.23770326048111</v>
      </c>
      <c r="AU45" s="98">
        <f>IFERROR(IF($B$2="Tonnes",AppQt.Data!AQ111,(AppQt.Data!AQ111*ozton*AppQt.Data!AQ$7)/1000000),"-")</f>
        <v>514.54672652278794</v>
      </c>
      <c r="AV45" s="98">
        <f>IFERROR(IF($B$2="Tonnes",AppQt.Data!AR111,(AppQt.Data!AR111*ozton*AppQt.Data!AR$7)/1000000),"-")</f>
        <v>665.3857027858146</v>
      </c>
      <c r="AW45" s="98">
        <f>IFERROR(IF($B$2="Tonnes",AppQt.Data!AS111,(AppQt.Data!AS111*ozton*AppQt.Data!AS$7)/1000000),"-")</f>
        <v>529.08292365702619</v>
      </c>
      <c r="AX45" s="98">
        <f>IFERROR(IF($B$2="Tonnes",AppQt.Data!AT111,(AppQt.Data!AT111*ozton*AppQt.Data!AT$7)/1000000),"-")</f>
        <v>522.17742476560977</v>
      </c>
      <c r="AY45" s="98">
        <f>IFERROR(IF($B$2="Tonnes",AppQt.Data!AU111,(AppQt.Data!AU111*ozton*AppQt.Data!AU$7)/1000000),"-")</f>
        <v>547.93743446758856</v>
      </c>
      <c r="AZ45" s="98">
        <f>IFERROR(IF($B$2="Tonnes",AppQt.Data!AV111,(AppQt.Data!AV111*ozton*AppQt.Data!AV$7)/1000000),"-")</f>
        <v>649.26645460890711</v>
      </c>
      <c r="BA45" s="98">
        <f>IFERROR(IF($B$2="Tonnes",AppQt.Data!AW111,(AppQt.Data!AW111*ozton*AppQt.Data!AW$7)/1000000),"-")</f>
        <v>535.21693265175441</v>
      </c>
      <c r="BB45" s="98">
        <f>IFERROR(IF($B$2="Tonnes",AppQt.Data!AX111,(AppQt.Data!AX111*ozton*AppQt.Data!AX$7)/1000000),"-")</f>
        <v>529.78883256209565</v>
      </c>
      <c r="BC45" s="98">
        <f>IFERROR(IF($B$2="Tonnes",AppQt.Data!AY111,(AppQt.Data!AY111*ozton*AppQt.Data!AY$7)/1000000),"-")</f>
        <v>468.96520808235033</v>
      </c>
      <c r="BD45" s="98">
        <f>IFERROR(IF($B$2="Tonnes",AppQt.Data!AZ111,(AppQt.Data!AZ111*ozton*AppQt.Data!AZ$7)/1000000),"-")</f>
        <v>589.21633406111937</v>
      </c>
      <c r="BE45" s="98">
        <f>IFERROR(IF($B$2="Tonnes",AppQt.Data!BA111,(AppQt.Data!BA111*ozton*AppQt.Data!BA$7)/1000000),"-")</f>
        <v>313.50758911408946</v>
      </c>
      <c r="BF45" s="98">
        <f>IFERROR(IF($B$2="Tonnes",AppQt.Data!BB111,(AppQt.Data!BB111*ozton*AppQt.Data!BB$7)/1000000),"-")</f>
        <v>244.4988953407277</v>
      </c>
      <c r="BG45" s="98">
        <f>IFERROR(IF($B$2="Tonnes",AppQt.Data!BC111,(AppQt.Data!BC111*ozton*AppQt.Data!BC$7)/1000000),"-")</f>
        <v>332.87891077055207</v>
      </c>
      <c r="BH45" s="98">
        <f>IFERROR(IF($B$2="Tonnes",AppQt.Data!BD111,(AppQt.Data!BD111*ozton*AppQt.Data!BD$7)/1000000),"-")</f>
        <v>510.25400575762785</v>
      </c>
      <c r="BI45" s="98">
        <f>IFERROR(IF($B$2="Tonnes",AppQt.Data!BE111,(AppQt.Data!BE111*ozton*AppQt.Data!BE$7)/1000000),"-")</f>
        <v>484.09101232492634</v>
      </c>
      <c r="BJ45" s="98">
        <f>IFERROR(IF($B$2="Tonnes",AppQt.Data!BF111,(AppQt.Data!BF111*ozton*AppQt.Data!BF$7)/1000000),"-")</f>
        <v>396.61851341519252</v>
      </c>
      <c r="BK45" s="98">
        <f>IFERROR(IF($B$2="Tonnes",AppQt.Data!BG111,(AppQt.Data!BG111*ozton*AppQt.Data!BG$7)/1000000),"-")</f>
        <v>442.61691328230859</v>
      </c>
      <c r="BL45" s="99" t="str">
        <f t="shared" si="6"/>
        <v>▲</v>
      </c>
      <c r="BM45" s="100">
        <f t="shared" si="7"/>
        <v>32.96634270333729</v>
      </c>
    </row>
    <row r="46" spans="1:65" ht="12.75" customHeight="1" x14ac:dyDescent="0.2">
      <c r="A46" s="68"/>
      <c r="B46" s="58" t="s">
        <v>249</v>
      </c>
      <c r="P46" s="68"/>
      <c r="Q46" s="68"/>
      <c r="R46" s="68"/>
      <c r="S46" s="68"/>
      <c r="T46" s="68"/>
      <c r="U46" s="68"/>
      <c r="V46" s="68"/>
      <c r="W46" s="68"/>
      <c r="X46" s="68"/>
      <c r="Y46" s="68"/>
      <c r="Z46" s="68"/>
      <c r="AA46" s="68"/>
      <c r="AB46" s="68"/>
      <c r="AC46" s="68"/>
      <c r="AD46" s="68"/>
      <c r="AE46" s="68"/>
      <c r="AF46" s="68"/>
      <c r="AG46" s="68"/>
      <c r="AH46" s="68"/>
      <c r="AI46" s="68"/>
      <c r="AJ46" s="68"/>
      <c r="AK46" s="68"/>
      <c r="AL46" s="68"/>
    </row>
    <row r="47" spans="1:65" ht="12.75" customHeight="1" x14ac:dyDescent="0.2">
      <c r="A47" s="68"/>
      <c r="P47" s="68"/>
      <c r="Q47" s="68"/>
      <c r="R47" s="68"/>
      <c r="S47" s="68"/>
      <c r="T47" s="68"/>
      <c r="U47" s="68"/>
      <c r="V47" s="68"/>
      <c r="W47" s="68"/>
      <c r="X47" s="68"/>
      <c r="Y47" s="68"/>
      <c r="Z47" s="68"/>
      <c r="AA47" s="68"/>
      <c r="AB47" s="68"/>
      <c r="AC47" s="68"/>
      <c r="AD47" s="68"/>
      <c r="AE47" s="68"/>
      <c r="AF47" s="68"/>
      <c r="AG47" s="68"/>
      <c r="AH47" s="68"/>
      <c r="AI47" s="68"/>
      <c r="AJ47" s="68"/>
      <c r="AK47" s="68"/>
      <c r="AL47" s="68"/>
    </row>
    <row r="48" spans="1:65" ht="12.75" customHeight="1" x14ac:dyDescent="0.2">
      <c r="A48" s="68"/>
      <c r="P48" s="68"/>
      <c r="Q48" s="68"/>
      <c r="R48" s="68"/>
      <c r="S48" s="68"/>
      <c r="T48" s="68"/>
      <c r="U48" s="68"/>
      <c r="V48" s="68"/>
      <c r="W48" s="68"/>
      <c r="X48" s="68"/>
      <c r="Y48" s="68"/>
      <c r="Z48" s="68"/>
      <c r="AA48" s="68"/>
      <c r="AB48" s="68"/>
      <c r="AC48" s="68"/>
      <c r="AD48" s="68"/>
      <c r="AE48" s="68"/>
      <c r="AF48" s="68"/>
      <c r="AG48" s="68"/>
      <c r="AH48" s="68"/>
      <c r="AI48" s="68"/>
      <c r="AJ48" s="68"/>
      <c r="AK48" s="68"/>
      <c r="AL48" s="68"/>
    </row>
    <row r="49" spans="1:38" ht="12.75" customHeight="1" x14ac:dyDescent="0.2">
      <c r="A49" s="68"/>
      <c r="P49" s="68"/>
      <c r="Q49" s="68"/>
      <c r="R49" s="68"/>
      <c r="S49" s="68"/>
      <c r="T49" s="68"/>
      <c r="U49" s="68"/>
      <c r="V49" s="68"/>
      <c r="W49" s="68"/>
      <c r="X49" s="68"/>
      <c r="Y49" s="68"/>
      <c r="Z49" s="68"/>
      <c r="AA49" s="68"/>
      <c r="AB49" s="68"/>
      <c r="AC49" s="68"/>
      <c r="AD49" s="68"/>
      <c r="AE49" s="68"/>
      <c r="AF49" s="68"/>
      <c r="AG49" s="68"/>
      <c r="AH49" s="68"/>
      <c r="AI49" s="68"/>
      <c r="AJ49" s="68"/>
      <c r="AK49" s="68"/>
      <c r="AL49" s="68"/>
    </row>
    <row r="50" spans="1:38" ht="12.75" customHeight="1" x14ac:dyDescent="0.2">
      <c r="A50" s="68"/>
      <c r="P50" s="68"/>
      <c r="Q50" s="68"/>
      <c r="R50" s="68"/>
      <c r="S50" s="68"/>
      <c r="T50" s="68"/>
      <c r="U50" s="68"/>
      <c r="V50" s="68"/>
      <c r="W50" s="68"/>
      <c r="X50" s="68"/>
      <c r="Y50" s="68"/>
      <c r="Z50" s="68"/>
      <c r="AA50" s="68"/>
      <c r="AB50" s="68"/>
      <c r="AC50" s="68"/>
      <c r="AD50" s="68"/>
      <c r="AE50" s="68"/>
      <c r="AF50" s="68"/>
      <c r="AG50" s="68"/>
      <c r="AH50" s="68"/>
      <c r="AI50" s="68"/>
      <c r="AJ50" s="68"/>
      <c r="AK50" s="68"/>
      <c r="AL50" s="68"/>
    </row>
    <row r="51" spans="1:38" ht="12.75" customHeight="1" x14ac:dyDescent="0.2">
      <c r="A51" s="68"/>
      <c r="P51" s="68"/>
      <c r="Q51" s="68"/>
      <c r="R51" s="68"/>
      <c r="S51" s="68"/>
      <c r="T51" s="68"/>
      <c r="U51" s="68"/>
      <c r="V51" s="68"/>
      <c r="W51" s="68"/>
      <c r="X51" s="68"/>
      <c r="Y51" s="68"/>
      <c r="Z51" s="68"/>
      <c r="AA51" s="68"/>
      <c r="AB51" s="68"/>
      <c r="AC51" s="68"/>
      <c r="AD51" s="68"/>
      <c r="AE51" s="68"/>
      <c r="AF51" s="68"/>
      <c r="AG51" s="68"/>
      <c r="AH51" s="68"/>
      <c r="AI51" s="68"/>
      <c r="AJ51" s="68"/>
      <c r="AK51" s="68"/>
      <c r="AL51" s="68"/>
    </row>
    <row r="52" spans="1:38" ht="12.75" customHeight="1" x14ac:dyDescent="0.2">
      <c r="A52" s="68"/>
      <c r="P52" s="68"/>
      <c r="Q52" s="68"/>
      <c r="R52" s="68"/>
      <c r="S52" s="68"/>
      <c r="T52" s="68"/>
      <c r="U52" s="68"/>
      <c r="V52" s="68"/>
      <c r="W52" s="68"/>
      <c r="X52" s="68"/>
      <c r="Y52" s="68"/>
      <c r="Z52" s="68"/>
      <c r="AA52" s="68"/>
      <c r="AB52" s="68"/>
      <c r="AC52" s="68"/>
      <c r="AD52" s="68"/>
      <c r="AE52" s="68"/>
      <c r="AF52" s="68"/>
      <c r="AG52" s="68"/>
      <c r="AH52" s="68"/>
      <c r="AI52" s="68"/>
      <c r="AJ52" s="68"/>
      <c r="AK52" s="68"/>
      <c r="AL52" s="68"/>
    </row>
    <row r="53" spans="1:38" ht="12.75" customHeight="1" x14ac:dyDescent="0.2">
      <c r="A53" s="68"/>
      <c r="P53" s="68"/>
      <c r="Q53" s="68"/>
      <c r="R53" s="68"/>
      <c r="S53" s="68"/>
      <c r="T53" s="68"/>
      <c r="U53" s="68"/>
      <c r="V53" s="68"/>
      <c r="W53" s="68"/>
      <c r="X53" s="68"/>
      <c r="Y53" s="68"/>
      <c r="Z53" s="68"/>
      <c r="AA53" s="68"/>
      <c r="AB53" s="68"/>
      <c r="AC53" s="68"/>
      <c r="AD53" s="68"/>
      <c r="AE53" s="68"/>
      <c r="AF53" s="68"/>
      <c r="AG53" s="68"/>
      <c r="AH53" s="68"/>
      <c r="AI53" s="68"/>
      <c r="AJ53" s="68"/>
      <c r="AK53" s="68"/>
      <c r="AL53" s="68"/>
    </row>
    <row r="54" spans="1:38" ht="12.75" customHeight="1" x14ac:dyDescent="0.2">
      <c r="A54" s="68"/>
      <c r="P54" s="68"/>
      <c r="Q54" s="68"/>
      <c r="R54" s="68"/>
      <c r="S54" s="68"/>
      <c r="T54" s="68"/>
      <c r="U54" s="68"/>
      <c r="V54" s="68"/>
      <c r="W54" s="68"/>
      <c r="X54" s="68"/>
      <c r="Y54" s="68"/>
      <c r="Z54" s="68"/>
      <c r="AA54" s="68"/>
      <c r="AB54" s="68"/>
      <c r="AC54" s="68"/>
      <c r="AD54" s="68"/>
      <c r="AE54" s="68"/>
      <c r="AF54" s="68"/>
      <c r="AG54" s="68"/>
      <c r="AH54" s="68"/>
      <c r="AI54" s="68"/>
      <c r="AJ54" s="68"/>
      <c r="AK54" s="68"/>
      <c r="AL54" s="68"/>
    </row>
    <row r="55" spans="1:38" ht="12.75" customHeight="1" x14ac:dyDescent="0.2">
      <c r="A55" s="68"/>
      <c r="P55" s="68"/>
      <c r="Q55" s="68"/>
      <c r="R55" s="68"/>
      <c r="S55" s="68"/>
      <c r="T55" s="68"/>
      <c r="U55" s="68"/>
      <c r="V55" s="68"/>
      <c r="W55" s="68"/>
      <c r="X55" s="68"/>
      <c r="Y55" s="68"/>
      <c r="Z55" s="68"/>
      <c r="AA55" s="68"/>
      <c r="AB55" s="68"/>
      <c r="AC55" s="68"/>
      <c r="AD55" s="68"/>
      <c r="AE55" s="68"/>
      <c r="AF55" s="68"/>
      <c r="AG55" s="68"/>
      <c r="AH55" s="68"/>
      <c r="AI55" s="68"/>
      <c r="AJ55" s="68"/>
      <c r="AK55" s="68"/>
      <c r="AL55" s="68"/>
    </row>
    <row r="56" spans="1:38" ht="12.75" customHeight="1" x14ac:dyDescent="0.2">
      <c r="A56" s="68"/>
      <c r="P56" s="68"/>
      <c r="Q56" s="68"/>
      <c r="R56" s="68"/>
      <c r="S56" s="68"/>
      <c r="T56" s="68"/>
      <c r="U56" s="68"/>
      <c r="V56" s="68"/>
      <c r="W56" s="68"/>
      <c r="X56" s="68"/>
      <c r="Y56" s="68"/>
      <c r="Z56" s="68"/>
      <c r="AA56" s="68"/>
      <c r="AB56" s="68"/>
      <c r="AC56" s="68"/>
      <c r="AD56" s="68"/>
      <c r="AE56" s="68"/>
      <c r="AF56" s="68"/>
      <c r="AG56" s="68"/>
      <c r="AH56" s="68"/>
      <c r="AI56" s="68"/>
      <c r="AJ56" s="68"/>
      <c r="AK56" s="68"/>
      <c r="AL56" s="68"/>
    </row>
    <row r="57" spans="1:38" ht="12.75" customHeight="1" x14ac:dyDescent="0.2">
      <c r="A57" s="68"/>
      <c r="P57" s="68"/>
      <c r="Q57" s="68"/>
      <c r="R57" s="68"/>
      <c r="S57" s="68"/>
      <c r="T57" s="68"/>
      <c r="U57" s="68"/>
      <c r="V57" s="68"/>
      <c r="W57" s="68"/>
      <c r="X57" s="68"/>
      <c r="Y57" s="68"/>
      <c r="Z57" s="68"/>
      <c r="AA57" s="68"/>
      <c r="AB57" s="68"/>
      <c r="AC57" s="68"/>
      <c r="AD57" s="68"/>
      <c r="AE57" s="68"/>
      <c r="AF57" s="68"/>
      <c r="AG57" s="68"/>
      <c r="AH57" s="68"/>
      <c r="AI57" s="68"/>
      <c r="AJ57" s="68"/>
      <c r="AK57" s="68"/>
      <c r="AL57" s="68"/>
    </row>
    <row r="58" spans="1:38" ht="12.75" customHeight="1" x14ac:dyDescent="0.2">
      <c r="A58" s="68"/>
      <c r="P58" s="68"/>
      <c r="Q58" s="68"/>
      <c r="R58" s="68"/>
      <c r="S58" s="68"/>
      <c r="T58" s="68"/>
      <c r="U58" s="68"/>
      <c r="V58" s="68"/>
      <c r="W58" s="68"/>
      <c r="X58" s="68"/>
      <c r="Y58" s="68"/>
      <c r="Z58" s="68"/>
      <c r="AA58" s="68"/>
      <c r="AB58" s="68"/>
      <c r="AC58" s="68"/>
      <c r="AD58" s="68"/>
      <c r="AE58" s="68"/>
      <c r="AF58" s="68"/>
      <c r="AG58" s="68"/>
      <c r="AH58" s="68"/>
      <c r="AI58" s="68"/>
      <c r="AJ58" s="68"/>
      <c r="AK58" s="68"/>
      <c r="AL58" s="68"/>
    </row>
    <row r="59" spans="1:38" ht="12.75" customHeight="1" x14ac:dyDescent="0.2">
      <c r="A59" s="68"/>
      <c r="P59" s="68"/>
      <c r="Q59" s="68"/>
      <c r="R59" s="68"/>
      <c r="S59" s="68"/>
      <c r="T59" s="68"/>
      <c r="U59" s="68"/>
      <c r="V59" s="68"/>
      <c r="W59" s="68"/>
      <c r="X59" s="68"/>
      <c r="Y59" s="68"/>
      <c r="Z59" s="68"/>
      <c r="AA59" s="68"/>
      <c r="AB59" s="68"/>
      <c r="AC59" s="68"/>
      <c r="AD59" s="68"/>
      <c r="AE59" s="68"/>
      <c r="AF59" s="68"/>
      <c r="AG59" s="68"/>
      <c r="AH59" s="68"/>
      <c r="AI59" s="68"/>
      <c r="AJ59" s="68"/>
      <c r="AK59" s="68"/>
      <c r="AL59" s="68"/>
    </row>
    <row r="60" spans="1:38" ht="12.75" customHeight="1" x14ac:dyDescent="0.2">
      <c r="A60" s="68"/>
      <c r="P60" s="68"/>
      <c r="Q60" s="68"/>
      <c r="R60" s="68"/>
      <c r="S60" s="68"/>
      <c r="T60" s="68"/>
      <c r="U60" s="68"/>
      <c r="V60" s="68"/>
      <c r="W60" s="68"/>
      <c r="X60" s="68"/>
      <c r="Y60" s="68"/>
      <c r="Z60" s="68"/>
      <c r="AA60" s="68"/>
      <c r="AB60" s="68"/>
      <c r="AC60" s="68"/>
      <c r="AD60" s="68"/>
      <c r="AE60" s="68"/>
      <c r="AF60" s="68"/>
      <c r="AG60" s="68"/>
      <c r="AH60" s="68"/>
      <c r="AI60" s="68"/>
      <c r="AJ60" s="68"/>
      <c r="AK60" s="68"/>
      <c r="AL60" s="68"/>
    </row>
    <row r="61" spans="1:38" ht="12.75" customHeight="1" x14ac:dyDescent="0.2">
      <c r="A61" s="68"/>
      <c r="P61" s="68"/>
      <c r="Q61" s="68"/>
      <c r="R61" s="68"/>
      <c r="S61" s="68"/>
      <c r="T61" s="68"/>
      <c r="U61" s="68"/>
      <c r="V61" s="68"/>
      <c r="W61" s="68"/>
      <c r="X61" s="68"/>
      <c r="Y61" s="68"/>
      <c r="Z61" s="68"/>
      <c r="AA61" s="68"/>
      <c r="AB61" s="68"/>
      <c r="AC61" s="68"/>
      <c r="AD61" s="68"/>
      <c r="AE61" s="68"/>
      <c r="AF61" s="68"/>
      <c r="AG61" s="68"/>
      <c r="AH61" s="68"/>
      <c r="AI61" s="68"/>
      <c r="AJ61" s="68"/>
      <c r="AK61" s="68"/>
      <c r="AL61" s="68"/>
    </row>
    <row r="62" spans="1:38" ht="12.75" customHeight="1" x14ac:dyDescent="0.2">
      <c r="A62" s="68"/>
      <c r="P62" s="68"/>
      <c r="Q62" s="68"/>
      <c r="R62" s="68"/>
      <c r="S62" s="68"/>
      <c r="T62" s="68"/>
      <c r="U62" s="68"/>
      <c r="V62" s="68"/>
      <c r="W62" s="68"/>
      <c r="X62" s="68"/>
      <c r="Y62" s="68"/>
      <c r="Z62" s="68"/>
      <c r="AA62" s="68"/>
      <c r="AB62" s="68"/>
      <c r="AC62" s="68"/>
      <c r="AD62" s="68"/>
      <c r="AE62" s="68"/>
      <c r="AF62" s="68"/>
      <c r="AG62" s="68"/>
      <c r="AH62" s="68"/>
      <c r="AI62" s="68"/>
      <c r="AJ62" s="68"/>
      <c r="AK62" s="68"/>
      <c r="AL62" s="68"/>
    </row>
    <row r="63" spans="1:38" ht="12.75" customHeight="1" x14ac:dyDescent="0.2">
      <c r="A63" s="68"/>
      <c r="P63" s="68"/>
      <c r="Q63" s="68"/>
      <c r="R63" s="68"/>
      <c r="S63" s="68"/>
      <c r="T63" s="68"/>
      <c r="U63" s="68"/>
      <c r="V63" s="68"/>
      <c r="W63" s="68"/>
      <c r="X63" s="68"/>
      <c r="Y63" s="68"/>
      <c r="Z63" s="68"/>
      <c r="AA63" s="68"/>
      <c r="AB63" s="68"/>
      <c r="AC63" s="68"/>
      <c r="AD63" s="68"/>
      <c r="AE63" s="68"/>
      <c r="AF63" s="68"/>
      <c r="AG63" s="68"/>
      <c r="AH63" s="68"/>
      <c r="AI63" s="68"/>
      <c r="AJ63" s="68"/>
      <c r="AK63" s="68"/>
      <c r="AL63" s="68"/>
    </row>
    <row r="64" spans="1:38" ht="12.75" customHeight="1" x14ac:dyDescent="0.2">
      <c r="A64" s="68"/>
      <c r="P64" s="68"/>
      <c r="Q64" s="68"/>
      <c r="R64" s="68"/>
      <c r="S64" s="68"/>
      <c r="T64" s="68"/>
      <c r="U64" s="68"/>
      <c r="V64" s="68"/>
      <c r="W64" s="68"/>
      <c r="X64" s="68"/>
      <c r="Y64" s="68"/>
      <c r="Z64" s="68"/>
      <c r="AA64" s="68"/>
      <c r="AB64" s="68"/>
      <c r="AC64" s="68"/>
      <c r="AD64" s="68"/>
      <c r="AE64" s="68"/>
      <c r="AF64" s="68"/>
      <c r="AG64" s="68"/>
      <c r="AH64" s="68"/>
      <c r="AI64" s="68"/>
      <c r="AJ64" s="68"/>
      <c r="AK64" s="68"/>
      <c r="AL64" s="68"/>
    </row>
    <row r="65" spans="1:38" ht="12.75" customHeight="1" x14ac:dyDescent="0.2">
      <c r="A65" s="68"/>
      <c r="P65" s="68"/>
      <c r="Q65" s="68"/>
      <c r="R65" s="68"/>
      <c r="S65" s="68"/>
      <c r="T65" s="68"/>
      <c r="U65" s="68"/>
      <c r="V65" s="68"/>
      <c r="W65" s="68"/>
      <c r="X65" s="68"/>
      <c r="Y65" s="68"/>
      <c r="Z65" s="68"/>
      <c r="AA65" s="68"/>
      <c r="AB65" s="68"/>
      <c r="AC65" s="68"/>
      <c r="AD65" s="68"/>
      <c r="AE65" s="68"/>
      <c r="AF65" s="68"/>
      <c r="AG65" s="68"/>
      <c r="AH65" s="68"/>
      <c r="AI65" s="68"/>
      <c r="AJ65" s="68"/>
      <c r="AK65" s="68"/>
      <c r="AL65" s="68"/>
    </row>
    <row r="66" spans="1:38" ht="12.75" customHeight="1" x14ac:dyDescent="0.2">
      <c r="A66" s="68"/>
      <c r="P66" s="68"/>
      <c r="Q66" s="68"/>
      <c r="R66" s="68"/>
      <c r="S66" s="68"/>
      <c r="T66" s="68"/>
      <c r="U66" s="68"/>
      <c r="V66" s="68"/>
      <c r="W66" s="68"/>
      <c r="X66" s="68"/>
      <c r="Y66" s="68"/>
      <c r="Z66" s="68"/>
      <c r="AA66" s="68"/>
      <c r="AB66" s="68"/>
      <c r="AC66" s="68"/>
      <c r="AD66" s="68"/>
      <c r="AE66" s="68"/>
      <c r="AF66" s="68"/>
      <c r="AG66" s="68"/>
      <c r="AH66" s="68"/>
      <c r="AI66" s="68"/>
      <c r="AJ66" s="68"/>
      <c r="AK66" s="68"/>
      <c r="AL66" s="68"/>
    </row>
    <row r="67" spans="1:38" ht="12.75" customHeight="1" x14ac:dyDescent="0.2">
      <c r="A67" s="68"/>
      <c r="P67" s="68"/>
      <c r="Q67" s="68"/>
      <c r="R67" s="68"/>
      <c r="S67" s="68"/>
      <c r="T67" s="68"/>
      <c r="U67" s="68"/>
      <c r="V67" s="68"/>
      <c r="W67" s="68"/>
      <c r="X67" s="68"/>
      <c r="Y67" s="68"/>
      <c r="Z67" s="68"/>
      <c r="AA67" s="68"/>
      <c r="AB67" s="68"/>
      <c r="AC67" s="68"/>
      <c r="AD67" s="68"/>
      <c r="AE67" s="68"/>
      <c r="AF67" s="68"/>
      <c r="AG67" s="68"/>
      <c r="AH67" s="68"/>
      <c r="AI67" s="68"/>
      <c r="AJ67" s="68"/>
      <c r="AK67" s="68"/>
      <c r="AL67" s="68"/>
    </row>
    <row r="68" spans="1:38" ht="12.75" customHeight="1" x14ac:dyDescent="0.2">
      <c r="A68" s="68"/>
      <c r="P68" s="68"/>
      <c r="Q68" s="68"/>
      <c r="R68" s="68"/>
      <c r="S68" s="68"/>
      <c r="T68" s="68"/>
      <c r="U68" s="68"/>
      <c r="V68" s="68"/>
      <c r="W68" s="68"/>
      <c r="X68" s="68"/>
      <c r="Y68" s="68"/>
      <c r="Z68" s="68"/>
      <c r="AA68" s="68"/>
      <c r="AB68" s="68"/>
      <c r="AC68" s="68"/>
      <c r="AD68" s="68"/>
      <c r="AE68" s="68"/>
      <c r="AF68" s="68"/>
      <c r="AG68" s="68"/>
      <c r="AH68" s="68"/>
      <c r="AI68" s="68"/>
      <c r="AJ68" s="68"/>
      <c r="AK68" s="68"/>
      <c r="AL68" s="68"/>
    </row>
    <row r="69" spans="1:38" ht="12.75" customHeight="1" x14ac:dyDescent="0.2">
      <c r="A69" s="68"/>
      <c r="P69" s="68"/>
      <c r="Q69" s="68"/>
      <c r="R69" s="68"/>
      <c r="S69" s="68"/>
      <c r="T69" s="68"/>
      <c r="U69" s="68"/>
      <c r="V69" s="68"/>
      <c r="W69" s="68"/>
      <c r="X69" s="68"/>
      <c r="Y69" s="68"/>
      <c r="Z69" s="68"/>
      <c r="AA69" s="68"/>
      <c r="AB69" s="68"/>
      <c r="AC69" s="68"/>
      <c r="AD69" s="68"/>
      <c r="AE69" s="68"/>
      <c r="AF69" s="68"/>
      <c r="AG69" s="68"/>
      <c r="AH69" s="68"/>
      <c r="AI69" s="68"/>
      <c r="AJ69" s="68"/>
      <c r="AK69" s="68"/>
      <c r="AL69" s="68"/>
    </row>
    <row r="70" spans="1:38" ht="12.75" customHeight="1" x14ac:dyDescent="0.2">
      <c r="A70" s="68"/>
      <c r="P70" s="68"/>
      <c r="Q70" s="68"/>
      <c r="R70" s="68"/>
      <c r="S70" s="68"/>
      <c r="T70" s="68"/>
      <c r="U70" s="68"/>
      <c r="V70" s="68"/>
      <c r="W70" s="68"/>
      <c r="X70" s="68"/>
      <c r="Y70" s="68"/>
      <c r="Z70" s="68"/>
      <c r="AA70" s="68"/>
      <c r="AB70" s="68"/>
      <c r="AC70" s="68"/>
      <c r="AD70" s="68"/>
      <c r="AE70" s="68"/>
      <c r="AF70" s="68"/>
      <c r="AG70" s="68"/>
      <c r="AH70" s="68"/>
      <c r="AI70" s="68"/>
      <c r="AJ70" s="68"/>
      <c r="AK70" s="68"/>
      <c r="AL70" s="68"/>
    </row>
    <row r="71" spans="1:38" ht="12.75" customHeight="1" x14ac:dyDescent="0.2">
      <c r="A71" s="68"/>
      <c r="P71" s="68"/>
      <c r="Q71" s="68"/>
      <c r="R71" s="68"/>
      <c r="S71" s="68"/>
      <c r="T71" s="68"/>
      <c r="U71" s="68"/>
      <c r="V71" s="68"/>
      <c r="W71" s="68"/>
      <c r="X71" s="68"/>
      <c r="Y71" s="68"/>
      <c r="Z71" s="68"/>
      <c r="AA71" s="68"/>
      <c r="AB71" s="68"/>
      <c r="AC71" s="68"/>
      <c r="AD71" s="68"/>
      <c r="AE71" s="68"/>
      <c r="AF71" s="68"/>
      <c r="AG71" s="68"/>
      <c r="AH71" s="68"/>
      <c r="AI71" s="68"/>
      <c r="AJ71" s="68"/>
      <c r="AK71" s="68"/>
      <c r="AL71" s="68"/>
    </row>
    <row r="72" spans="1:38" ht="12.75" customHeight="1" x14ac:dyDescent="0.2">
      <c r="A72" s="68"/>
      <c r="P72" s="68"/>
      <c r="Q72" s="68"/>
      <c r="R72" s="68"/>
      <c r="S72" s="68"/>
      <c r="T72" s="68"/>
      <c r="U72" s="68"/>
      <c r="V72" s="68"/>
      <c r="W72" s="68"/>
      <c r="X72" s="68"/>
      <c r="Y72" s="68"/>
      <c r="Z72" s="68"/>
      <c r="AA72" s="68"/>
      <c r="AB72" s="68"/>
      <c r="AC72" s="68"/>
      <c r="AD72" s="68"/>
      <c r="AE72" s="68"/>
      <c r="AF72" s="68"/>
      <c r="AG72" s="68"/>
      <c r="AH72" s="68"/>
      <c r="AI72" s="68"/>
      <c r="AJ72" s="68"/>
      <c r="AK72" s="68"/>
      <c r="AL72" s="68"/>
    </row>
    <row r="73" spans="1:38" ht="12.75" customHeight="1" x14ac:dyDescent="0.2">
      <c r="A73" s="68"/>
      <c r="P73" s="68"/>
      <c r="Q73" s="68"/>
      <c r="R73" s="68"/>
      <c r="S73" s="68"/>
      <c r="T73" s="68"/>
      <c r="U73" s="68"/>
      <c r="V73" s="68"/>
      <c r="W73" s="68"/>
      <c r="X73" s="68"/>
      <c r="Y73" s="68"/>
      <c r="Z73" s="68"/>
      <c r="AA73" s="68"/>
      <c r="AB73" s="68"/>
      <c r="AC73" s="68"/>
      <c r="AD73" s="68"/>
      <c r="AE73" s="68"/>
      <c r="AF73" s="68"/>
      <c r="AG73" s="68"/>
      <c r="AH73" s="68"/>
      <c r="AI73" s="68"/>
      <c r="AJ73" s="68"/>
      <c r="AK73" s="68"/>
      <c r="AL73" s="68"/>
    </row>
    <row r="74" spans="1:38" ht="12.75" customHeight="1" x14ac:dyDescent="0.2">
      <c r="A74" s="68"/>
      <c r="P74" s="68"/>
      <c r="Q74" s="68"/>
      <c r="R74" s="68"/>
      <c r="S74" s="68"/>
      <c r="T74" s="68"/>
      <c r="U74" s="68"/>
      <c r="V74" s="68"/>
      <c r="W74" s="68"/>
      <c r="X74" s="68"/>
      <c r="Y74" s="68"/>
      <c r="Z74" s="68"/>
      <c r="AA74" s="68"/>
      <c r="AB74" s="68"/>
      <c r="AC74" s="68"/>
      <c r="AD74" s="68"/>
      <c r="AE74" s="68"/>
      <c r="AF74" s="68"/>
      <c r="AG74" s="68"/>
      <c r="AH74" s="68"/>
      <c r="AI74" s="68"/>
      <c r="AJ74" s="68"/>
      <c r="AK74" s="68"/>
      <c r="AL74" s="68"/>
    </row>
    <row r="75" spans="1:38" ht="12.75" customHeight="1" x14ac:dyDescent="0.2">
      <c r="A75" s="68"/>
      <c r="P75" s="68"/>
      <c r="Q75" s="68"/>
      <c r="R75" s="68"/>
      <c r="S75" s="68"/>
      <c r="T75" s="68"/>
      <c r="U75" s="68"/>
      <c r="V75" s="68"/>
      <c r="W75" s="68"/>
      <c r="X75" s="68"/>
      <c r="Y75" s="68"/>
      <c r="Z75" s="68"/>
      <c r="AA75" s="68"/>
      <c r="AB75" s="68"/>
      <c r="AC75" s="68"/>
      <c r="AD75" s="68"/>
      <c r="AE75" s="68"/>
      <c r="AF75" s="68"/>
      <c r="AG75" s="68"/>
      <c r="AH75" s="68"/>
      <c r="AI75" s="68"/>
      <c r="AJ75" s="68"/>
      <c r="AK75" s="68"/>
      <c r="AL75" s="68"/>
    </row>
    <row r="76" spans="1:38" ht="12.75" customHeight="1" x14ac:dyDescent="0.2">
      <c r="A76" s="68"/>
      <c r="P76" s="68"/>
      <c r="Q76" s="68"/>
      <c r="R76" s="68"/>
      <c r="S76" s="68"/>
      <c r="T76" s="68"/>
      <c r="U76" s="68"/>
      <c r="V76" s="68"/>
      <c r="W76" s="68"/>
      <c r="X76" s="68"/>
      <c r="Y76" s="68"/>
      <c r="Z76" s="68"/>
      <c r="AA76" s="68"/>
      <c r="AB76" s="68"/>
      <c r="AC76" s="68"/>
      <c r="AD76" s="68"/>
      <c r="AE76" s="68"/>
      <c r="AF76" s="68"/>
      <c r="AG76" s="68"/>
      <c r="AH76" s="68"/>
      <c r="AI76" s="68"/>
      <c r="AJ76" s="68"/>
      <c r="AK76" s="68"/>
      <c r="AL76" s="68"/>
    </row>
    <row r="77" spans="1:38" ht="12.75" customHeight="1" x14ac:dyDescent="0.2">
      <c r="A77" s="68"/>
      <c r="P77" s="68"/>
      <c r="Q77" s="68"/>
      <c r="R77" s="68"/>
      <c r="S77" s="68"/>
      <c r="T77" s="68"/>
      <c r="U77" s="68"/>
      <c r="V77" s="68"/>
      <c r="W77" s="68"/>
      <c r="X77" s="68"/>
      <c r="Y77" s="68"/>
      <c r="Z77" s="68"/>
      <c r="AA77" s="68"/>
      <c r="AB77" s="68"/>
      <c r="AC77" s="68"/>
      <c r="AD77" s="68"/>
      <c r="AE77" s="68"/>
      <c r="AF77" s="68"/>
      <c r="AG77" s="68"/>
      <c r="AH77" s="68"/>
      <c r="AI77" s="68"/>
      <c r="AJ77" s="68"/>
      <c r="AK77" s="68"/>
      <c r="AL77" s="68"/>
    </row>
    <row r="78" spans="1:38" ht="12.75" customHeight="1" x14ac:dyDescent="0.2">
      <c r="A78" s="68"/>
      <c r="P78" s="68"/>
      <c r="Q78" s="68"/>
      <c r="R78" s="68"/>
      <c r="S78" s="68"/>
      <c r="T78" s="68"/>
      <c r="U78" s="68"/>
      <c r="V78" s="68"/>
      <c r="W78" s="68"/>
      <c r="X78" s="68"/>
      <c r="Y78" s="68"/>
      <c r="Z78" s="68"/>
      <c r="AA78" s="68"/>
      <c r="AB78" s="68"/>
      <c r="AC78" s="68"/>
      <c r="AD78" s="68"/>
      <c r="AE78" s="68"/>
      <c r="AF78" s="68"/>
      <c r="AG78" s="68"/>
      <c r="AH78" s="68"/>
      <c r="AI78" s="68"/>
      <c r="AJ78" s="68"/>
      <c r="AK78" s="68"/>
      <c r="AL78" s="68"/>
    </row>
    <row r="79" spans="1:38" ht="12.75" customHeight="1" x14ac:dyDescent="0.2">
      <c r="A79" s="68"/>
      <c r="P79" s="68"/>
      <c r="Q79" s="68"/>
      <c r="R79" s="68"/>
      <c r="S79" s="68"/>
      <c r="T79" s="68"/>
      <c r="U79" s="68"/>
      <c r="V79" s="68"/>
      <c r="W79" s="68"/>
      <c r="X79" s="68"/>
      <c r="Y79" s="68"/>
      <c r="Z79" s="68"/>
      <c r="AA79" s="68"/>
      <c r="AB79" s="68"/>
      <c r="AC79" s="68"/>
      <c r="AD79" s="68"/>
      <c r="AE79" s="68"/>
      <c r="AF79" s="68"/>
      <c r="AG79" s="68"/>
      <c r="AH79" s="68"/>
      <c r="AI79" s="68"/>
      <c r="AJ79" s="68"/>
      <c r="AK79" s="68"/>
      <c r="AL79" s="68"/>
    </row>
    <row r="80" spans="1:38" ht="12.75" customHeight="1" x14ac:dyDescent="0.2">
      <c r="A80" s="68"/>
      <c r="P80" s="68"/>
      <c r="Q80" s="68"/>
      <c r="R80" s="68"/>
      <c r="S80" s="68"/>
      <c r="T80" s="68"/>
      <c r="U80" s="68"/>
      <c r="V80" s="68"/>
      <c r="W80" s="68"/>
      <c r="X80" s="68"/>
      <c r="Y80" s="68"/>
      <c r="Z80" s="68"/>
      <c r="AA80" s="68"/>
      <c r="AB80" s="68"/>
      <c r="AC80" s="68"/>
      <c r="AD80" s="68"/>
      <c r="AE80" s="68"/>
      <c r="AF80" s="68"/>
      <c r="AG80" s="68"/>
      <c r="AH80" s="68"/>
      <c r="AI80" s="68"/>
      <c r="AJ80" s="68"/>
      <c r="AK80" s="68"/>
      <c r="AL80" s="68"/>
    </row>
    <row r="81" spans="1:38" ht="12.75" customHeight="1" x14ac:dyDescent="0.2">
      <c r="A81" s="68"/>
      <c r="P81" s="68"/>
      <c r="Q81" s="68"/>
      <c r="R81" s="68"/>
      <c r="S81" s="68"/>
      <c r="T81" s="68"/>
      <c r="U81" s="68"/>
      <c r="V81" s="68"/>
      <c r="W81" s="68"/>
      <c r="X81" s="68"/>
      <c r="Y81" s="68"/>
      <c r="Z81" s="68"/>
      <c r="AA81" s="68"/>
      <c r="AB81" s="68"/>
      <c r="AC81" s="68"/>
      <c r="AD81" s="68"/>
      <c r="AE81" s="68"/>
      <c r="AF81" s="68"/>
      <c r="AG81" s="68"/>
      <c r="AH81" s="68"/>
      <c r="AI81" s="68"/>
      <c r="AJ81" s="68"/>
      <c r="AK81" s="68"/>
      <c r="AL81" s="68"/>
    </row>
    <row r="82" spans="1:38" ht="12.75" customHeight="1" x14ac:dyDescent="0.2">
      <c r="A82" s="68"/>
      <c r="P82" s="68"/>
      <c r="Q82" s="68"/>
      <c r="R82" s="68"/>
      <c r="S82" s="68"/>
      <c r="T82" s="68"/>
      <c r="U82" s="68"/>
      <c r="V82" s="68"/>
      <c r="W82" s="68"/>
      <c r="X82" s="68"/>
      <c r="Y82" s="68"/>
      <c r="Z82" s="68"/>
      <c r="AA82" s="68"/>
      <c r="AB82" s="68"/>
      <c r="AC82" s="68"/>
      <c r="AD82" s="68"/>
      <c r="AE82" s="68"/>
      <c r="AF82" s="68"/>
      <c r="AG82" s="68"/>
      <c r="AH82" s="68"/>
      <c r="AI82" s="68"/>
      <c r="AJ82" s="68"/>
      <c r="AK82" s="68"/>
      <c r="AL82" s="68"/>
    </row>
    <row r="83" spans="1:38" ht="12.75" customHeight="1" x14ac:dyDescent="0.2">
      <c r="A83" s="68"/>
      <c r="P83" s="68"/>
      <c r="Q83" s="68"/>
      <c r="R83" s="68"/>
      <c r="S83" s="68"/>
      <c r="T83" s="68"/>
      <c r="U83" s="68"/>
      <c r="V83" s="68"/>
      <c r="W83" s="68"/>
      <c r="X83" s="68"/>
      <c r="Y83" s="68"/>
      <c r="Z83" s="68"/>
      <c r="AA83" s="68"/>
      <c r="AB83" s="68"/>
      <c r="AC83" s="68"/>
      <c r="AD83" s="68"/>
      <c r="AE83" s="68"/>
      <c r="AF83" s="68"/>
      <c r="AG83" s="68"/>
      <c r="AH83" s="68"/>
      <c r="AI83" s="68"/>
      <c r="AJ83" s="68"/>
      <c r="AK83" s="68"/>
      <c r="AL83" s="68"/>
    </row>
    <row r="84" spans="1:38" ht="12.75" customHeight="1" x14ac:dyDescent="0.2">
      <c r="A84" s="68"/>
      <c r="P84" s="68"/>
      <c r="Q84" s="68"/>
      <c r="R84" s="68"/>
      <c r="S84" s="68"/>
      <c r="T84" s="68"/>
      <c r="U84" s="68"/>
      <c r="V84" s="68"/>
      <c r="W84" s="68"/>
      <c r="X84" s="68"/>
      <c r="Y84" s="68"/>
      <c r="Z84" s="68"/>
      <c r="AA84" s="68"/>
      <c r="AB84" s="68"/>
      <c r="AC84" s="68"/>
      <c r="AD84" s="68"/>
      <c r="AE84" s="68"/>
      <c r="AF84" s="68"/>
      <c r="AG84" s="68"/>
      <c r="AH84" s="68"/>
      <c r="AI84" s="68"/>
      <c r="AJ84" s="68"/>
      <c r="AK84" s="68"/>
      <c r="AL84" s="68"/>
    </row>
    <row r="85" spans="1:38" ht="12.75" customHeight="1" x14ac:dyDescent="0.2">
      <c r="A85" s="68"/>
      <c r="P85" s="68"/>
      <c r="Q85" s="68"/>
      <c r="R85" s="68"/>
      <c r="S85" s="68"/>
      <c r="T85" s="68"/>
      <c r="U85" s="68"/>
      <c r="V85" s="68"/>
      <c r="W85" s="68"/>
      <c r="X85" s="68"/>
      <c r="Y85" s="68"/>
      <c r="Z85" s="68"/>
      <c r="AA85" s="68"/>
      <c r="AB85" s="68"/>
      <c r="AC85" s="68"/>
      <c r="AD85" s="68"/>
      <c r="AE85" s="68"/>
      <c r="AF85" s="68"/>
      <c r="AG85" s="68"/>
      <c r="AH85" s="68"/>
      <c r="AI85" s="68"/>
      <c r="AJ85" s="68"/>
      <c r="AK85" s="68"/>
      <c r="AL85" s="68"/>
    </row>
    <row r="86" spans="1:38" ht="12.75" customHeight="1" x14ac:dyDescent="0.2">
      <c r="A86" s="68"/>
      <c r="P86" s="68"/>
      <c r="Q86" s="68"/>
      <c r="R86" s="68"/>
      <c r="S86" s="68"/>
      <c r="T86" s="68"/>
      <c r="U86" s="68"/>
      <c r="V86" s="68"/>
      <c r="W86" s="68"/>
      <c r="X86" s="68"/>
      <c r="Y86" s="68"/>
      <c r="Z86" s="68"/>
      <c r="AA86" s="68"/>
      <c r="AB86" s="68"/>
      <c r="AC86" s="68"/>
      <c r="AD86" s="68"/>
      <c r="AE86" s="68"/>
      <c r="AF86" s="68"/>
      <c r="AG86" s="68"/>
      <c r="AH86" s="68"/>
      <c r="AI86" s="68"/>
      <c r="AJ86" s="68"/>
      <c r="AK86" s="68"/>
      <c r="AL86" s="68"/>
    </row>
    <row r="87" spans="1:38" ht="12.75" customHeight="1" x14ac:dyDescent="0.2">
      <c r="A87" s="68"/>
      <c r="P87" s="68"/>
      <c r="Q87" s="68"/>
      <c r="R87" s="68"/>
      <c r="S87" s="68"/>
      <c r="T87" s="68"/>
      <c r="U87" s="68"/>
      <c r="V87" s="68"/>
      <c r="W87" s="68"/>
      <c r="X87" s="68"/>
      <c r="Y87" s="68"/>
      <c r="Z87" s="68"/>
      <c r="AA87" s="68"/>
      <c r="AB87" s="68"/>
      <c r="AC87" s="68"/>
      <c r="AD87" s="68"/>
      <c r="AE87" s="68"/>
      <c r="AF87" s="68"/>
      <c r="AG87" s="68"/>
      <c r="AH87" s="68"/>
      <c r="AI87" s="68"/>
      <c r="AJ87" s="68"/>
      <c r="AK87" s="68"/>
      <c r="AL87" s="68"/>
    </row>
    <row r="88" spans="1:38" ht="12.75" customHeight="1" x14ac:dyDescent="0.2">
      <c r="A88" s="68"/>
      <c r="P88" s="68"/>
      <c r="Q88" s="68"/>
      <c r="R88" s="68"/>
      <c r="S88" s="68"/>
      <c r="T88" s="68"/>
      <c r="U88" s="68"/>
      <c r="V88" s="68"/>
      <c r="W88" s="68"/>
      <c r="X88" s="68"/>
      <c r="Y88" s="68"/>
      <c r="Z88" s="68"/>
      <c r="AA88" s="68"/>
      <c r="AB88" s="68"/>
      <c r="AC88" s="68"/>
      <c r="AD88" s="68"/>
      <c r="AE88" s="68"/>
      <c r="AF88" s="68"/>
      <c r="AG88" s="68"/>
      <c r="AH88" s="68"/>
      <c r="AI88" s="68"/>
      <c r="AJ88" s="68"/>
      <c r="AK88" s="68"/>
      <c r="AL88" s="68"/>
    </row>
    <row r="89" spans="1:38" ht="12.75" customHeight="1" x14ac:dyDescent="0.2">
      <c r="A89" s="68"/>
      <c r="P89" s="68"/>
      <c r="Q89" s="68"/>
      <c r="R89" s="68"/>
      <c r="S89" s="68"/>
      <c r="T89" s="68"/>
      <c r="U89" s="68"/>
      <c r="V89" s="68"/>
      <c r="W89" s="68"/>
      <c r="X89" s="68"/>
      <c r="Y89" s="68"/>
      <c r="Z89" s="68"/>
      <c r="AA89" s="68"/>
      <c r="AB89" s="68"/>
      <c r="AC89" s="68"/>
      <c r="AD89" s="68"/>
      <c r="AE89" s="68"/>
      <c r="AF89" s="68"/>
      <c r="AG89" s="68"/>
      <c r="AH89" s="68"/>
      <c r="AI89" s="68"/>
      <c r="AJ89" s="68"/>
      <c r="AK89" s="68"/>
      <c r="AL89" s="68"/>
    </row>
    <row r="90" spans="1:38" ht="12.75" customHeight="1" x14ac:dyDescent="0.2">
      <c r="A90" s="68"/>
      <c r="P90" s="68"/>
      <c r="Q90" s="68"/>
      <c r="R90" s="68"/>
      <c r="S90" s="68"/>
      <c r="T90" s="68"/>
      <c r="U90" s="68"/>
      <c r="V90" s="68"/>
      <c r="W90" s="68"/>
      <c r="X90" s="68"/>
      <c r="Y90" s="68"/>
      <c r="Z90" s="68"/>
      <c r="AA90" s="68"/>
      <c r="AB90" s="68"/>
      <c r="AC90" s="68"/>
      <c r="AD90" s="68"/>
      <c r="AE90" s="68"/>
      <c r="AF90" s="68"/>
      <c r="AG90" s="68"/>
      <c r="AH90" s="68"/>
      <c r="AI90" s="68"/>
      <c r="AJ90" s="68"/>
      <c r="AK90" s="68"/>
      <c r="AL90" s="68"/>
    </row>
    <row r="91" spans="1:38" ht="12.75" customHeight="1" x14ac:dyDescent="0.2">
      <c r="A91" s="68"/>
      <c r="P91" s="68"/>
      <c r="Q91" s="68"/>
      <c r="R91" s="68"/>
      <c r="S91" s="68"/>
      <c r="T91" s="68"/>
      <c r="U91" s="68"/>
      <c r="V91" s="68"/>
      <c r="W91" s="68"/>
      <c r="X91" s="68"/>
      <c r="Y91" s="68"/>
      <c r="Z91" s="68"/>
      <c r="AA91" s="68"/>
      <c r="AB91" s="68"/>
      <c r="AC91" s="68"/>
      <c r="AD91" s="68"/>
      <c r="AE91" s="68"/>
      <c r="AF91" s="68"/>
      <c r="AG91" s="68"/>
      <c r="AH91" s="68"/>
      <c r="AI91" s="68"/>
      <c r="AJ91" s="68"/>
      <c r="AK91" s="68"/>
      <c r="AL91" s="68"/>
    </row>
    <row r="92" spans="1:38" ht="12.75" customHeight="1" x14ac:dyDescent="0.2">
      <c r="A92" s="68"/>
      <c r="P92" s="68"/>
      <c r="Q92" s="68"/>
      <c r="R92" s="68"/>
      <c r="S92" s="68"/>
      <c r="T92" s="68"/>
      <c r="U92" s="68"/>
      <c r="V92" s="68"/>
      <c r="W92" s="68"/>
      <c r="X92" s="68"/>
      <c r="Y92" s="68"/>
      <c r="Z92" s="68"/>
      <c r="AA92" s="68"/>
      <c r="AB92" s="68"/>
      <c r="AC92" s="68"/>
      <c r="AD92" s="68"/>
      <c r="AE92" s="68"/>
      <c r="AF92" s="68"/>
      <c r="AG92" s="68"/>
      <c r="AH92" s="68"/>
      <c r="AI92" s="68"/>
      <c r="AJ92" s="68"/>
      <c r="AK92" s="68"/>
      <c r="AL92" s="68"/>
    </row>
    <row r="93" spans="1:38" ht="12.75" customHeight="1" x14ac:dyDescent="0.2">
      <c r="A93" s="68"/>
      <c r="P93" s="68"/>
      <c r="Q93" s="68"/>
      <c r="R93" s="68"/>
      <c r="S93" s="68"/>
      <c r="T93" s="68"/>
      <c r="U93" s="68"/>
      <c r="V93" s="68"/>
      <c r="W93" s="68"/>
      <c r="X93" s="68"/>
      <c r="Y93" s="68"/>
      <c r="Z93" s="68"/>
      <c r="AA93" s="68"/>
      <c r="AB93" s="68"/>
      <c r="AC93" s="68"/>
      <c r="AD93" s="68"/>
      <c r="AE93" s="68"/>
      <c r="AF93" s="68"/>
      <c r="AG93" s="68"/>
      <c r="AH93" s="68"/>
      <c r="AI93" s="68"/>
      <c r="AJ93" s="68"/>
      <c r="AK93" s="68"/>
      <c r="AL93" s="68"/>
    </row>
    <row r="94" spans="1:38" ht="12.75" customHeight="1" x14ac:dyDescent="0.2">
      <c r="A94" s="68"/>
      <c r="P94" s="68"/>
      <c r="Q94" s="68"/>
      <c r="R94" s="68"/>
      <c r="S94" s="68"/>
      <c r="T94" s="68"/>
      <c r="U94" s="68"/>
      <c r="V94" s="68"/>
      <c r="W94" s="68"/>
      <c r="X94" s="68"/>
      <c r="Y94" s="68"/>
      <c r="Z94" s="68"/>
      <c r="AA94" s="68"/>
      <c r="AB94" s="68"/>
      <c r="AC94" s="68"/>
      <c r="AD94" s="68"/>
      <c r="AE94" s="68"/>
      <c r="AF94" s="68"/>
      <c r="AG94" s="68"/>
      <c r="AH94" s="68"/>
      <c r="AI94" s="68"/>
      <c r="AJ94" s="68"/>
      <c r="AK94" s="68"/>
      <c r="AL94" s="68"/>
    </row>
    <row r="95" spans="1:38" ht="12.75" customHeight="1" x14ac:dyDescent="0.2">
      <c r="A95" s="68"/>
      <c r="P95" s="68"/>
      <c r="Q95" s="68"/>
      <c r="R95" s="68"/>
      <c r="S95" s="68"/>
      <c r="T95" s="68"/>
      <c r="U95" s="68"/>
      <c r="V95" s="68"/>
      <c r="W95" s="68"/>
      <c r="X95" s="68"/>
      <c r="Y95" s="68"/>
      <c r="Z95" s="68"/>
      <c r="AA95" s="68"/>
      <c r="AB95" s="68"/>
      <c r="AC95" s="68"/>
      <c r="AD95" s="68"/>
      <c r="AE95" s="68"/>
      <c r="AF95" s="68"/>
      <c r="AG95" s="68"/>
      <c r="AH95" s="68"/>
      <c r="AI95" s="68"/>
      <c r="AJ95" s="68"/>
      <c r="AK95" s="68"/>
      <c r="AL95" s="68"/>
    </row>
    <row r="96" spans="1:38" ht="12.75" customHeight="1" x14ac:dyDescent="0.2">
      <c r="A96" s="68"/>
      <c r="P96" s="68"/>
      <c r="Q96" s="68"/>
      <c r="R96" s="68"/>
      <c r="S96" s="68"/>
      <c r="T96" s="68"/>
      <c r="U96" s="68"/>
      <c r="V96" s="68"/>
      <c r="W96" s="68"/>
      <c r="X96" s="68"/>
      <c r="Y96" s="68"/>
      <c r="Z96" s="68"/>
      <c r="AA96" s="68"/>
      <c r="AB96" s="68"/>
      <c r="AC96" s="68"/>
      <c r="AD96" s="68"/>
      <c r="AE96" s="68"/>
      <c r="AF96" s="68"/>
      <c r="AG96" s="68"/>
      <c r="AH96" s="68"/>
      <c r="AI96" s="68"/>
      <c r="AJ96" s="68"/>
      <c r="AK96" s="68"/>
      <c r="AL96" s="68"/>
    </row>
    <row r="97" spans="1:38" ht="12.75" customHeight="1" x14ac:dyDescent="0.2">
      <c r="A97" s="68"/>
      <c r="P97" s="68"/>
      <c r="Q97" s="68"/>
      <c r="R97" s="68"/>
      <c r="S97" s="68"/>
      <c r="T97" s="68"/>
      <c r="U97" s="68"/>
      <c r="V97" s="68"/>
      <c r="W97" s="68"/>
      <c r="X97" s="68"/>
      <c r="Y97" s="68"/>
      <c r="Z97" s="68"/>
      <c r="AA97" s="68"/>
      <c r="AB97" s="68"/>
      <c r="AC97" s="68"/>
      <c r="AD97" s="68"/>
      <c r="AE97" s="68"/>
      <c r="AF97" s="68"/>
      <c r="AG97" s="68"/>
      <c r="AH97" s="68"/>
      <c r="AI97" s="68"/>
      <c r="AJ97" s="68"/>
      <c r="AK97" s="68"/>
      <c r="AL97" s="68"/>
    </row>
    <row r="98" spans="1:38" ht="12.75" customHeight="1" x14ac:dyDescent="0.2">
      <c r="A98" s="68"/>
      <c r="P98" s="68"/>
      <c r="Q98" s="68"/>
      <c r="R98" s="68"/>
      <c r="S98" s="68"/>
      <c r="T98" s="68"/>
      <c r="U98" s="68"/>
      <c r="V98" s="68"/>
      <c r="W98" s="68"/>
      <c r="X98" s="68"/>
      <c r="Y98" s="68"/>
      <c r="Z98" s="68"/>
      <c r="AA98" s="68"/>
      <c r="AB98" s="68"/>
      <c r="AC98" s="68"/>
      <c r="AD98" s="68"/>
      <c r="AE98" s="68"/>
      <c r="AF98" s="68"/>
      <c r="AG98" s="68"/>
      <c r="AH98" s="68"/>
      <c r="AI98" s="68"/>
      <c r="AJ98" s="68"/>
      <c r="AK98" s="68"/>
      <c r="AL98" s="68"/>
    </row>
    <row r="99" spans="1:38" ht="12.75" customHeight="1" x14ac:dyDescent="0.2">
      <c r="A99" s="68"/>
      <c r="P99" s="68"/>
      <c r="Q99" s="68"/>
      <c r="R99" s="68"/>
      <c r="S99" s="68"/>
      <c r="T99" s="68"/>
      <c r="U99" s="68"/>
      <c r="V99" s="68"/>
      <c r="W99" s="68"/>
      <c r="X99" s="68"/>
      <c r="Y99" s="68"/>
      <c r="Z99" s="68"/>
      <c r="AA99" s="68"/>
      <c r="AB99" s="68"/>
      <c r="AC99" s="68"/>
      <c r="AD99" s="68"/>
      <c r="AE99" s="68"/>
      <c r="AF99" s="68"/>
      <c r="AG99" s="68"/>
      <c r="AH99" s="68"/>
      <c r="AI99" s="68"/>
      <c r="AJ99" s="68"/>
      <c r="AK99" s="68"/>
      <c r="AL99" s="68"/>
    </row>
    <row r="100" spans="1:38" ht="12.75" customHeight="1" x14ac:dyDescent="0.2">
      <c r="A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row>
    <row r="101" spans="1:38" ht="12.75" customHeight="1" x14ac:dyDescent="0.2">
      <c r="A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row>
    <row r="102" spans="1:38" ht="12.75" customHeight="1" x14ac:dyDescent="0.2">
      <c r="A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row>
    <row r="103" spans="1:38" ht="12.75" customHeight="1" x14ac:dyDescent="0.2">
      <c r="A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row>
    <row r="104" spans="1:38" ht="12.75" customHeight="1" x14ac:dyDescent="0.2">
      <c r="A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row>
    <row r="105" spans="1:38" ht="12.75" customHeight="1" x14ac:dyDescent="0.2">
      <c r="A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row>
    <row r="106" spans="1:38" ht="12.75" customHeight="1" x14ac:dyDescent="0.2">
      <c r="A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row>
    <row r="107" spans="1:38" ht="12.75" customHeight="1" x14ac:dyDescent="0.2">
      <c r="A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row>
    <row r="108" spans="1:38" ht="12.75" customHeight="1" x14ac:dyDescent="0.2">
      <c r="A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row>
    <row r="109" spans="1:38" ht="12.75" customHeight="1" x14ac:dyDescent="0.2">
      <c r="A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row>
    <row r="110" spans="1:38" ht="12.75" customHeight="1" x14ac:dyDescent="0.2">
      <c r="A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row>
    <row r="111" spans="1:38" ht="12.75" customHeight="1" x14ac:dyDescent="0.2">
      <c r="A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row>
    <row r="112" spans="1:38" ht="12.75" customHeight="1" x14ac:dyDescent="0.2">
      <c r="A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row>
    <row r="113" spans="1:38" ht="12.75" customHeight="1" x14ac:dyDescent="0.2">
      <c r="A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row>
    <row r="114" spans="1:38" ht="12.75" customHeight="1" x14ac:dyDescent="0.2">
      <c r="A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row>
    <row r="115" spans="1:38" ht="12.75" customHeight="1" x14ac:dyDescent="0.2">
      <c r="A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row>
    <row r="116" spans="1:38" ht="12.75" customHeight="1" x14ac:dyDescent="0.2">
      <c r="A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row>
    <row r="117" spans="1:38" ht="12.75" customHeight="1" x14ac:dyDescent="0.2">
      <c r="A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row>
    <row r="118" spans="1:38" ht="12.75" customHeight="1" x14ac:dyDescent="0.2">
      <c r="A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row>
    <row r="119" spans="1:38" ht="12.75" customHeight="1" x14ac:dyDescent="0.2">
      <c r="A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row>
    <row r="120" spans="1:38" ht="12.75" customHeight="1" x14ac:dyDescent="0.2">
      <c r="A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row>
    <row r="121" spans="1:38" ht="12.75" customHeight="1" x14ac:dyDescent="0.2">
      <c r="A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row>
    <row r="122" spans="1:38" ht="12.75" customHeight="1" x14ac:dyDescent="0.2">
      <c r="A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row>
    <row r="123" spans="1:38" ht="12.75" customHeight="1" x14ac:dyDescent="0.2">
      <c r="A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row>
    <row r="124" spans="1:38" ht="12.75" customHeight="1" x14ac:dyDescent="0.2">
      <c r="A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row>
    <row r="125" spans="1:38" ht="12.75" customHeight="1" x14ac:dyDescent="0.2">
      <c r="A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row>
    <row r="126" spans="1:38" ht="12.75" customHeight="1" x14ac:dyDescent="0.2">
      <c r="A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row>
    <row r="127" spans="1:38" ht="12.75" customHeight="1" x14ac:dyDescent="0.2">
      <c r="A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row>
    <row r="128" spans="1:38" ht="12.75" customHeight="1" x14ac:dyDescent="0.2">
      <c r="A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row>
    <row r="129" spans="1:38" ht="12.75" customHeight="1" x14ac:dyDescent="0.2">
      <c r="A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row>
    <row r="130" spans="1:38" ht="12.75" customHeight="1" x14ac:dyDescent="0.2">
      <c r="A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row>
    <row r="131" spans="1:38" ht="12.75" customHeight="1" x14ac:dyDescent="0.2">
      <c r="A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row>
    <row r="132" spans="1:38" ht="12.75" customHeight="1" x14ac:dyDescent="0.2">
      <c r="A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row>
    <row r="133" spans="1:38" ht="12.75" customHeight="1" x14ac:dyDescent="0.2">
      <c r="A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row>
    <row r="134" spans="1:38" ht="12.75" customHeight="1" x14ac:dyDescent="0.2">
      <c r="A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row>
    <row r="135" spans="1:38" ht="12.75" customHeight="1" x14ac:dyDescent="0.2">
      <c r="A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row>
    <row r="136" spans="1:38" ht="12.75" customHeight="1" x14ac:dyDescent="0.2">
      <c r="A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row>
    <row r="137" spans="1:38" ht="12.75" customHeight="1" x14ac:dyDescent="0.2">
      <c r="A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row>
    <row r="138" spans="1:38" ht="12.75" customHeight="1" x14ac:dyDescent="0.2">
      <c r="A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row>
    <row r="139" spans="1:38" ht="12.75" customHeight="1" x14ac:dyDescent="0.2">
      <c r="A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row>
    <row r="140" spans="1:38" ht="12.75" customHeight="1" x14ac:dyDescent="0.2">
      <c r="A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row>
    <row r="141" spans="1:38" ht="12.75" customHeight="1" x14ac:dyDescent="0.2">
      <c r="A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row>
    <row r="142" spans="1:38" ht="12.75" customHeight="1" x14ac:dyDescent="0.2">
      <c r="A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row>
    <row r="143" spans="1:38" ht="12.75" customHeight="1" x14ac:dyDescent="0.2">
      <c r="A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row>
    <row r="144" spans="1:38" ht="12.75" customHeight="1" x14ac:dyDescent="0.2">
      <c r="A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row>
    <row r="145" spans="1:38" ht="12.75" customHeight="1" x14ac:dyDescent="0.2">
      <c r="A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row>
    <row r="146" spans="1:38" ht="12.75" customHeight="1" x14ac:dyDescent="0.2">
      <c r="A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row>
    <row r="147" spans="1:38" ht="12.75" customHeight="1" x14ac:dyDescent="0.2">
      <c r="A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row>
    <row r="148" spans="1:38" ht="12.75" customHeight="1" x14ac:dyDescent="0.2">
      <c r="A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row>
    <row r="149" spans="1:38" ht="12.75" customHeight="1" x14ac:dyDescent="0.2">
      <c r="A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row>
    <row r="150" spans="1:38" ht="12.75" customHeight="1" x14ac:dyDescent="0.2">
      <c r="A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row>
    <row r="151" spans="1:38" ht="12.75" customHeight="1" x14ac:dyDescent="0.2">
      <c r="A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row>
    <row r="152" spans="1:38" ht="12.75" customHeight="1" x14ac:dyDescent="0.2">
      <c r="A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row>
    <row r="153" spans="1:38" ht="12.75" customHeight="1" x14ac:dyDescent="0.2">
      <c r="A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row>
    <row r="154" spans="1:38" ht="12.75" customHeight="1" x14ac:dyDescent="0.2">
      <c r="A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row>
    <row r="155" spans="1:38" ht="12.75" customHeight="1" x14ac:dyDescent="0.2">
      <c r="A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row>
    <row r="156" spans="1:38" ht="12.75" customHeight="1" x14ac:dyDescent="0.2">
      <c r="A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row>
    <row r="157" spans="1:38" ht="12.75" customHeight="1" x14ac:dyDescent="0.2">
      <c r="A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row>
    <row r="158" spans="1:38" ht="12.75" customHeight="1" x14ac:dyDescent="0.2">
      <c r="A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row>
    <row r="159" spans="1:38" ht="12.75" customHeight="1" x14ac:dyDescent="0.2">
      <c r="A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row>
    <row r="160" spans="1:38" ht="12.75" customHeight="1" x14ac:dyDescent="0.2">
      <c r="A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row>
    <row r="161" spans="1:38" ht="12.75" customHeight="1" x14ac:dyDescent="0.2">
      <c r="A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row>
    <row r="162" spans="1:38" ht="12.75" customHeight="1" x14ac:dyDescent="0.2">
      <c r="A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row>
    <row r="163" spans="1:38" ht="12.75" customHeight="1" x14ac:dyDescent="0.2">
      <c r="A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row>
    <row r="164" spans="1:38" ht="12.75" customHeight="1" x14ac:dyDescent="0.2">
      <c r="A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row>
    <row r="165" spans="1:38" ht="12.75" customHeight="1" x14ac:dyDescent="0.2">
      <c r="A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row>
    <row r="166" spans="1:38" ht="12.75" customHeight="1" x14ac:dyDescent="0.2">
      <c r="A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row>
    <row r="167" spans="1:38" ht="12.75" customHeight="1" x14ac:dyDescent="0.2">
      <c r="A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row>
    <row r="168" spans="1:38" ht="12.75" customHeight="1" x14ac:dyDescent="0.2">
      <c r="A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row>
    <row r="169" spans="1:38" ht="12.75" customHeight="1" x14ac:dyDescent="0.2">
      <c r="A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row>
    <row r="170" spans="1:38" ht="12.75" customHeight="1" x14ac:dyDescent="0.2">
      <c r="A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row>
    <row r="171" spans="1:38" ht="12.75" customHeight="1" x14ac:dyDescent="0.2">
      <c r="A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row>
    <row r="172" spans="1:38" ht="12.75" customHeight="1" x14ac:dyDescent="0.2">
      <c r="A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row>
    <row r="173" spans="1:38" ht="12.75" customHeight="1" x14ac:dyDescent="0.2">
      <c r="A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row>
    <row r="174" spans="1:38" ht="12.75" customHeight="1" x14ac:dyDescent="0.2">
      <c r="A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row>
    <row r="175" spans="1:38" ht="12.75" customHeight="1" x14ac:dyDescent="0.2">
      <c r="A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row>
    <row r="176" spans="1:38" ht="12.75" customHeight="1" x14ac:dyDescent="0.2">
      <c r="A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row>
    <row r="177" spans="1:38" ht="12.75" customHeight="1" x14ac:dyDescent="0.2">
      <c r="A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row>
    <row r="178" spans="1:38" ht="12.75" customHeight="1" x14ac:dyDescent="0.2">
      <c r="A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row>
    <row r="179" spans="1:38" ht="12.75" customHeight="1" x14ac:dyDescent="0.2">
      <c r="A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row>
    <row r="180" spans="1:38" ht="12.75" customHeight="1" x14ac:dyDescent="0.2">
      <c r="A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row>
    <row r="181" spans="1:38" ht="12.75" customHeight="1" x14ac:dyDescent="0.2">
      <c r="A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row>
    <row r="182" spans="1:38" ht="12.75" customHeight="1" x14ac:dyDescent="0.2">
      <c r="A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row>
    <row r="183" spans="1:38" ht="12.75" customHeight="1" x14ac:dyDescent="0.2">
      <c r="A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row>
    <row r="184" spans="1:38" ht="12.75" customHeight="1" x14ac:dyDescent="0.2">
      <c r="A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row>
    <row r="185" spans="1:38" ht="12.75" customHeight="1" x14ac:dyDescent="0.2">
      <c r="A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row>
    <row r="186" spans="1:38" ht="12.75" customHeight="1" x14ac:dyDescent="0.2">
      <c r="A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row>
    <row r="187" spans="1:38" ht="12.75" customHeight="1" x14ac:dyDescent="0.2">
      <c r="A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row>
    <row r="188" spans="1:38" ht="12.75" customHeight="1" x14ac:dyDescent="0.2">
      <c r="A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row>
    <row r="189" spans="1:38" ht="12.75" customHeight="1" x14ac:dyDescent="0.2">
      <c r="A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row>
    <row r="190" spans="1:38" ht="12.75" customHeight="1" x14ac:dyDescent="0.2">
      <c r="A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row>
    <row r="191" spans="1:38" ht="12.75" customHeight="1" x14ac:dyDescent="0.2">
      <c r="A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row>
    <row r="192" spans="1:38" ht="12.75" customHeight="1" x14ac:dyDescent="0.2">
      <c r="A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row>
    <row r="193" spans="1:38" ht="12.75" customHeight="1" x14ac:dyDescent="0.2">
      <c r="A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row>
    <row r="194" spans="1:38" ht="12.75" customHeight="1" x14ac:dyDescent="0.2">
      <c r="A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row>
    <row r="195" spans="1:38" ht="12.75" customHeight="1" x14ac:dyDescent="0.2">
      <c r="A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row>
    <row r="196" spans="1:38" ht="12.75" customHeight="1" x14ac:dyDescent="0.2">
      <c r="A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row>
    <row r="197" spans="1:38" ht="12.75" customHeight="1" x14ac:dyDescent="0.2">
      <c r="A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row>
    <row r="198" spans="1:38" ht="12.75" customHeight="1" x14ac:dyDescent="0.2">
      <c r="A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row>
    <row r="199" spans="1:38" ht="12.75" customHeight="1" x14ac:dyDescent="0.2">
      <c r="A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row>
    <row r="200" spans="1:38" ht="12.75" customHeight="1" x14ac:dyDescent="0.2">
      <c r="A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row>
    <row r="201" spans="1:38" ht="12.75" customHeight="1" x14ac:dyDescent="0.2">
      <c r="A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row>
    <row r="202" spans="1:38" ht="12.75" customHeight="1" x14ac:dyDescent="0.2">
      <c r="A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row>
    <row r="203" spans="1:38" ht="12.75" customHeight="1" x14ac:dyDescent="0.2">
      <c r="A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c r="AL203" s="68"/>
    </row>
    <row r="204" spans="1:38" ht="12.75" customHeight="1" x14ac:dyDescent="0.2">
      <c r="A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row>
    <row r="205" spans="1:38" ht="12.75" customHeight="1" x14ac:dyDescent="0.2">
      <c r="A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row>
    <row r="206" spans="1:38" ht="12.75" customHeight="1" x14ac:dyDescent="0.2">
      <c r="A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row>
    <row r="207" spans="1:38" ht="12.75" customHeight="1" x14ac:dyDescent="0.2">
      <c r="A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row>
    <row r="208" spans="1:38" ht="12.75" customHeight="1" x14ac:dyDescent="0.2">
      <c r="A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row>
    <row r="209" spans="1:38" ht="12.75" customHeight="1" x14ac:dyDescent="0.2">
      <c r="A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row>
    <row r="210" spans="1:38" ht="12.75" customHeight="1" x14ac:dyDescent="0.2">
      <c r="A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row>
    <row r="211" spans="1:38" ht="12.75" customHeight="1" x14ac:dyDescent="0.2">
      <c r="A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row>
    <row r="212" spans="1:38" ht="12.75" customHeight="1" x14ac:dyDescent="0.2">
      <c r="A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row>
    <row r="213" spans="1:38" ht="12.75" customHeight="1" x14ac:dyDescent="0.2">
      <c r="A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row>
    <row r="214" spans="1:38" ht="12.75" customHeight="1" x14ac:dyDescent="0.2">
      <c r="A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row>
    <row r="215" spans="1:38" ht="12.75" customHeight="1" x14ac:dyDescent="0.2">
      <c r="A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row>
    <row r="216" spans="1:38" ht="12.75" customHeight="1" x14ac:dyDescent="0.2">
      <c r="A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row>
    <row r="217" spans="1:38" ht="12.75" customHeight="1" x14ac:dyDescent="0.2">
      <c r="A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row>
    <row r="218" spans="1:38" ht="12.75" customHeight="1" x14ac:dyDescent="0.2">
      <c r="A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row>
    <row r="219" spans="1:38" ht="12.75" customHeight="1" x14ac:dyDescent="0.2">
      <c r="A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row>
    <row r="220" spans="1:38" ht="12.75" customHeight="1" x14ac:dyDescent="0.2">
      <c r="A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row>
    <row r="221" spans="1:38" ht="12.75" customHeight="1" x14ac:dyDescent="0.2">
      <c r="A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row>
    <row r="222" spans="1:38" ht="12.75" customHeight="1" x14ac:dyDescent="0.2">
      <c r="A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c r="AL222" s="68"/>
    </row>
    <row r="223" spans="1:38" ht="12.75" customHeight="1" x14ac:dyDescent="0.2">
      <c r="A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row>
    <row r="224" spans="1:38" ht="12.75" customHeight="1" x14ac:dyDescent="0.2">
      <c r="A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row>
    <row r="225" spans="1:38" ht="12.75" customHeight="1" x14ac:dyDescent="0.2">
      <c r="A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row>
    <row r="226" spans="1:38" ht="12.75" customHeight="1" x14ac:dyDescent="0.2">
      <c r="A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row>
    <row r="227" spans="1:38" ht="12.75" customHeight="1" x14ac:dyDescent="0.2">
      <c r="A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row>
    <row r="228" spans="1:38" ht="12.75" customHeight="1" x14ac:dyDescent="0.2">
      <c r="A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row>
    <row r="229" spans="1:38" ht="12.75" customHeight="1" x14ac:dyDescent="0.2">
      <c r="A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row>
    <row r="230" spans="1:38" ht="12.75" customHeight="1" x14ac:dyDescent="0.2">
      <c r="A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row>
    <row r="231" spans="1:38" ht="12.75" customHeight="1" x14ac:dyDescent="0.2">
      <c r="A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row>
    <row r="232" spans="1:38" ht="12.75" customHeight="1" x14ac:dyDescent="0.2">
      <c r="A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row>
    <row r="233" spans="1:38" ht="12.75" customHeight="1" x14ac:dyDescent="0.2">
      <c r="A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row>
    <row r="234" spans="1:38" ht="12.75" customHeight="1" x14ac:dyDescent="0.2">
      <c r="A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c r="AL234" s="68"/>
    </row>
    <row r="235" spans="1:38" ht="12.75" customHeight="1" x14ac:dyDescent="0.2">
      <c r="A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c r="AL235" s="68"/>
    </row>
    <row r="236" spans="1:38" ht="12.75" customHeight="1" x14ac:dyDescent="0.2">
      <c r="A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c r="AL236" s="68"/>
    </row>
    <row r="237" spans="1:38" ht="12.75" customHeight="1" x14ac:dyDescent="0.2">
      <c r="A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row>
    <row r="238" spans="1:38" ht="12.75" customHeight="1" x14ac:dyDescent="0.2">
      <c r="A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row>
    <row r="239" spans="1:38" ht="12.75" customHeight="1" x14ac:dyDescent="0.2">
      <c r="A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row>
    <row r="240" spans="1:38" ht="12.75" customHeight="1" x14ac:dyDescent="0.2">
      <c r="A240" s="68"/>
      <c r="P240" s="68"/>
      <c r="Q240" s="68"/>
      <c r="R240" s="68"/>
      <c r="S240" s="68"/>
      <c r="T240" s="68"/>
      <c r="U240" s="68"/>
      <c r="V240" s="68"/>
      <c r="W240" s="68"/>
      <c r="X240" s="68"/>
      <c r="Y240" s="68"/>
      <c r="Z240" s="68"/>
      <c r="AA240" s="68"/>
      <c r="AB240" s="68"/>
      <c r="AC240" s="68"/>
      <c r="AD240" s="68"/>
      <c r="AE240" s="68"/>
      <c r="AF240" s="68"/>
      <c r="AG240" s="68"/>
      <c r="AH240" s="68"/>
      <c r="AI240" s="68"/>
      <c r="AJ240" s="68"/>
      <c r="AK240" s="68"/>
      <c r="AL240" s="68"/>
    </row>
    <row r="241" spans="1:38" ht="12.75" customHeight="1" x14ac:dyDescent="0.2">
      <c r="A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c r="AL241" s="68"/>
    </row>
    <row r="242" spans="1:38" ht="12.75" customHeight="1" x14ac:dyDescent="0.2">
      <c r="A242" s="68"/>
      <c r="P242" s="68"/>
      <c r="Q242" s="68"/>
      <c r="R242" s="68"/>
      <c r="S242" s="68"/>
      <c r="T242" s="68"/>
      <c r="U242" s="68"/>
      <c r="V242" s="68"/>
      <c r="W242" s="68"/>
      <c r="X242" s="68"/>
      <c r="Y242" s="68"/>
      <c r="Z242" s="68"/>
      <c r="AA242" s="68"/>
      <c r="AB242" s="68"/>
      <c r="AC242" s="68"/>
      <c r="AD242" s="68"/>
      <c r="AE242" s="68"/>
      <c r="AF242" s="68"/>
      <c r="AG242" s="68"/>
      <c r="AH242" s="68"/>
      <c r="AI242" s="68"/>
      <c r="AJ242" s="68"/>
      <c r="AK242" s="68"/>
      <c r="AL242" s="68"/>
    </row>
    <row r="243" spans="1:38" ht="12.75" customHeight="1" x14ac:dyDescent="0.2">
      <c r="A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row>
    <row r="244" spans="1:38" ht="12.75" customHeight="1" x14ac:dyDescent="0.2">
      <c r="A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c r="AL244" s="68"/>
    </row>
    <row r="245" spans="1:38" ht="12.75" customHeight="1" x14ac:dyDescent="0.2">
      <c r="A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row>
    <row r="246" spans="1:38" ht="12.75" customHeight="1" x14ac:dyDescent="0.2">
      <c r="A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row>
    <row r="247" spans="1:38" ht="12.75" customHeight="1" x14ac:dyDescent="0.2">
      <c r="A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row>
    <row r="248" spans="1:38" ht="12.75" customHeight="1" x14ac:dyDescent="0.2">
      <c r="A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row>
    <row r="249" spans="1:38" ht="12.75" customHeight="1" x14ac:dyDescent="0.2">
      <c r="A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row>
    <row r="250" spans="1:38" ht="12.75" customHeight="1" x14ac:dyDescent="0.2">
      <c r="A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row>
    <row r="251" spans="1:38" ht="12.75" customHeight="1" x14ac:dyDescent="0.2">
      <c r="A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c r="AL251" s="68"/>
    </row>
    <row r="252" spans="1:38" ht="12.75" customHeight="1" x14ac:dyDescent="0.2">
      <c r="A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row>
    <row r="253" spans="1:38" ht="12.75" customHeight="1" x14ac:dyDescent="0.2">
      <c r="A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c r="AL253" s="68"/>
    </row>
    <row r="254" spans="1:38" ht="12.75" customHeight="1" x14ac:dyDescent="0.2">
      <c r="A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row>
    <row r="255" spans="1:38" ht="12.75" customHeight="1" x14ac:dyDescent="0.2">
      <c r="A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c r="AL255" s="68"/>
    </row>
    <row r="256" spans="1:38" ht="12.75" customHeight="1" x14ac:dyDescent="0.2">
      <c r="A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c r="AL256" s="68"/>
    </row>
    <row r="257" spans="1:38" ht="12.75" customHeight="1" x14ac:dyDescent="0.2">
      <c r="A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c r="AL257" s="68"/>
    </row>
    <row r="258" spans="1:38" ht="12.75" customHeight="1" x14ac:dyDescent="0.2">
      <c r="A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c r="AL258" s="68"/>
    </row>
    <row r="259" spans="1:38" ht="12.75" customHeight="1" x14ac:dyDescent="0.2">
      <c r="A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c r="AL259" s="68"/>
    </row>
    <row r="260" spans="1:38" ht="12.75" customHeight="1" x14ac:dyDescent="0.2">
      <c r="A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row>
    <row r="261" spans="1:38" ht="12.75" customHeight="1" x14ac:dyDescent="0.2">
      <c r="A261" s="68"/>
      <c r="P261" s="68"/>
      <c r="Q261" s="68"/>
      <c r="R261" s="68"/>
      <c r="S261" s="68"/>
      <c r="T261" s="68"/>
      <c r="U261" s="68"/>
      <c r="V261" s="68"/>
      <c r="W261" s="68"/>
      <c r="X261" s="68"/>
      <c r="Y261" s="68"/>
      <c r="Z261" s="68"/>
      <c r="AA261" s="68"/>
      <c r="AB261" s="68"/>
      <c r="AC261" s="68"/>
      <c r="AD261" s="68"/>
      <c r="AE261" s="68"/>
      <c r="AF261" s="68"/>
      <c r="AG261" s="68"/>
      <c r="AH261" s="68"/>
      <c r="AI261" s="68"/>
      <c r="AJ261" s="68"/>
      <c r="AK261" s="68"/>
      <c r="AL261" s="68"/>
    </row>
    <row r="262" spans="1:38" ht="12.75" customHeight="1" x14ac:dyDescent="0.2">
      <c r="A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row>
    <row r="263" spans="1:38" ht="12.75" customHeight="1" x14ac:dyDescent="0.2">
      <c r="A263" s="68"/>
      <c r="P263" s="68"/>
      <c r="Q263" s="68"/>
      <c r="R263" s="68"/>
      <c r="S263" s="68"/>
      <c r="T263" s="68"/>
      <c r="U263" s="68"/>
      <c r="V263" s="68"/>
      <c r="W263" s="68"/>
      <c r="X263" s="68"/>
      <c r="Y263" s="68"/>
      <c r="Z263" s="68"/>
      <c r="AA263" s="68"/>
      <c r="AB263" s="68"/>
      <c r="AC263" s="68"/>
      <c r="AD263" s="68"/>
      <c r="AE263" s="68"/>
      <c r="AF263" s="68"/>
      <c r="AG263" s="68"/>
      <c r="AH263" s="68"/>
      <c r="AI263" s="68"/>
      <c r="AJ263" s="68"/>
      <c r="AK263" s="68"/>
      <c r="AL263" s="68"/>
    </row>
    <row r="264" spans="1:38" ht="12.75" customHeight="1" x14ac:dyDescent="0.2">
      <c r="A264" s="68"/>
      <c r="P264" s="68"/>
      <c r="Q264" s="68"/>
      <c r="R264" s="68"/>
      <c r="S264" s="68"/>
      <c r="T264" s="68"/>
      <c r="U264" s="68"/>
      <c r="V264" s="68"/>
      <c r="W264" s="68"/>
      <c r="X264" s="68"/>
      <c r="Y264" s="68"/>
      <c r="Z264" s="68"/>
      <c r="AA264" s="68"/>
      <c r="AB264" s="68"/>
      <c r="AC264" s="68"/>
      <c r="AD264" s="68"/>
      <c r="AE264" s="68"/>
      <c r="AF264" s="68"/>
      <c r="AG264" s="68"/>
      <c r="AH264" s="68"/>
      <c r="AI264" s="68"/>
      <c r="AJ264" s="68"/>
      <c r="AK264" s="68"/>
      <c r="AL264" s="68"/>
    </row>
    <row r="265" spans="1:38" ht="12.75" customHeight="1" x14ac:dyDescent="0.2">
      <c r="A265" s="68"/>
      <c r="P265" s="68"/>
      <c r="Q265" s="68"/>
      <c r="R265" s="68"/>
      <c r="S265" s="68"/>
      <c r="T265" s="68"/>
      <c r="U265" s="68"/>
      <c r="V265" s="68"/>
      <c r="W265" s="68"/>
      <c r="X265" s="68"/>
      <c r="Y265" s="68"/>
      <c r="Z265" s="68"/>
      <c r="AA265" s="68"/>
      <c r="AB265" s="68"/>
      <c r="AC265" s="68"/>
      <c r="AD265" s="68"/>
      <c r="AE265" s="68"/>
      <c r="AF265" s="68"/>
      <c r="AG265" s="68"/>
      <c r="AH265" s="68"/>
      <c r="AI265" s="68"/>
      <c r="AJ265" s="68"/>
      <c r="AK265" s="68"/>
      <c r="AL265" s="68"/>
    </row>
    <row r="266" spans="1:38" ht="12.75" customHeight="1" x14ac:dyDescent="0.2">
      <c r="A266" s="68"/>
      <c r="P266" s="68"/>
      <c r="Q266" s="68"/>
      <c r="R266" s="68"/>
      <c r="S266" s="68"/>
      <c r="T266" s="68"/>
      <c r="U266" s="68"/>
      <c r="V266" s="68"/>
      <c r="W266" s="68"/>
      <c r="X266" s="68"/>
      <c r="Y266" s="68"/>
      <c r="Z266" s="68"/>
      <c r="AA266" s="68"/>
      <c r="AB266" s="68"/>
      <c r="AC266" s="68"/>
      <c r="AD266" s="68"/>
      <c r="AE266" s="68"/>
      <c r="AF266" s="68"/>
      <c r="AG266" s="68"/>
      <c r="AH266" s="68"/>
      <c r="AI266" s="68"/>
      <c r="AJ266" s="68"/>
      <c r="AK266" s="68"/>
      <c r="AL266" s="68"/>
    </row>
    <row r="267" spans="1:38" ht="12.75" customHeight="1" x14ac:dyDescent="0.2">
      <c r="A267" s="68"/>
      <c r="P267" s="68"/>
      <c r="Q267" s="68"/>
      <c r="R267" s="68"/>
      <c r="S267" s="68"/>
      <c r="T267" s="68"/>
      <c r="U267" s="68"/>
      <c r="V267" s="68"/>
      <c r="W267" s="68"/>
      <c r="X267" s="68"/>
      <c r="Y267" s="68"/>
      <c r="Z267" s="68"/>
      <c r="AA267" s="68"/>
      <c r="AB267" s="68"/>
      <c r="AC267" s="68"/>
      <c r="AD267" s="68"/>
      <c r="AE267" s="68"/>
      <c r="AF267" s="68"/>
      <c r="AG267" s="68"/>
      <c r="AH267" s="68"/>
      <c r="AI267" s="68"/>
      <c r="AJ267" s="68"/>
      <c r="AK267" s="68"/>
      <c r="AL267" s="68"/>
    </row>
    <row r="268" spans="1:38" ht="12.75" customHeight="1" x14ac:dyDescent="0.2">
      <c r="A268" s="68"/>
      <c r="P268" s="68"/>
      <c r="Q268" s="68"/>
      <c r="R268" s="68"/>
      <c r="S268" s="68"/>
      <c r="T268" s="68"/>
      <c r="U268" s="68"/>
      <c r="V268" s="68"/>
      <c r="W268" s="68"/>
      <c r="X268" s="68"/>
      <c r="Y268" s="68"/>
      <c r="Z268" s="68"/>
      <c r="AA268" s="68"/>
      <c r="AB268" s="68"/>
      <c r="AC268" s="68"/>
      <c r="AD268" s="68"/>
      <c r="AE268" s="68"/>
      <c r="AF268" s="68"/>
      <c r="AG268" s="68"/>
      <c r="AH268" s="68"/>
      <c r="AI268" s="68"/>
      <c r="AJ268" s="68"/>
      <c r="AK268" s="68"/>
      <c r="AL268" s="68"/>
    </row>
    <row r="269" spans="1:38" ht="12.75" customHeight="1" x14ac:dyDescent="0.2">
      <c r="A269" s="68"/>
      <c r="P269" s="68"/>
      <c r="Q269" s="68"/>
      <c r="R269" s="68"/>
      <c r="S269" s="68"/>
      <c r="T269" s="68"/>
      <c r="U269" s="68"/>
      <c r="V269" s="68"/>
      <c r="W269" s="68"/>
      <c r="X269" s="68"/>
      <c r="Y269" s="68"/>
      <c r="Z269" s="68"/>
      <c r="AA269" s="68"/>
      <c r="AB269" s="68"/>
      <c r="AC269" s="68"/>
      <c r="AD269" s="68"/>
      <c r="AE269" s="68"/>
      <c r="AF269" s="68"/>
      <c r="AG269" s="68"/>
      <c r="AH269" s="68"/>
      <c r="AI269" s="68"/>
      <c r="AJ269" s="68"/>
      <c r="AK269" s="68"/>
      <c r="AL269" s="68"/>
    </row>
    <row r="270" spans="1:38" ht="12.75" customHeight="1" x14ac:dyDescent="0.2">
      <c r="A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c r="AL270" s="68"/>
    </row>
    <row r="271" spans="1:38" ht="12.75" customHeight="1" x14ac:dyDescent="0.2">
      <c r="A271" s="68"/>
      <c r="P271" s="68"/>
      <c r="Q271" s="68"/>
      <c r="R271" s="68"/>
      <c r="S271" s="68"/>
      <c r="T271" s="68"/>
      <c r="U271" s="68"/>
      <c r="V271" s="68"/>
      <c r="W271" s="68"/>
      <c r="X271" s="68"/>
      <c r="Y271" s="68"/>
      <c r="Z271" s="68"/>
      <c r="AA271" s="68"/>
      <c r="AB271" s="68"/>
      <c r="AC271" s="68"/>
      <c r="AD271" s="68"/>
      <c r="AE271" s="68"/>
      <c r="AF271" s="68"/>
      <c r="AG271" s="68"/>
      <c r="AH271" s="68"/>
      <c r="AI271" s="68"/>
      <c r="AJ271" s="68"/>
      <c r="AK271" s="68"/>
      <c r="AL271" s="68"/>
    </row>
    <row r="272" spans="1:38" ht="12.75" customHeight="1" x14ac:dyDescent="0.2">
      <c r="A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row>
    <row r="273" spans="1:38" ht="12.75" customHeight="1" x14ac:dyDescent="0.2">
      <c r="A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row>
    <row r="274" spans="1:38" ht="12.75" customHeight="1" x14ac:dyDescent="0.2">
      <c r="A274" s="68"/>
      <c r="P274" s="68"/>
      <c r="Q274" s="68"/>
      <c r="R274" s="68"/>
      <c r="S274" s="68"/>
      <c r="T274" s="68"/>
      <c r="U274" s="68"/>
      <c r="V274" s="68"/>
      <c r="W274" s="68"/>
      <c r="X274" s="68"/>
      <c r="Y274" s="68"/>
      <c r="Z274" s="68"/>
      <c r="AA274" s="68"/>
      <c r="AB274" s="68"/>
      <c r="AC274" s="68"/>
      <c r="AD274" s="68"/>
      <c r="AE274" s="68"/>
      <c r="AF274" s="68"/>
      <c r="AG274" s="68"/>
      <c r="AH274" s="68"/>
      <c r="AI274" s="68"/>
      <c r="AJ274" s="68"/>
      <c r="AK274" s="68"/>
      <c r="AL274" s="68"/>
    </row>
    <row r="275" spans="1:38" ht="12.75" customHeight="1" x14ac:dyDescent="0.2">
      <c r="A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row>
    <row r="276" spans="1:38" ht="12.75" customHeight="1" x14ac:dyDescent="0.2">
      <c r="A276" s="68"/>
      <c r="P276" s="68"/>
      <c r="Q276" s="68"/>
      <c r="R276" s="68"/>
      <c r="S276" s="68"/>
      <c r="T276" s="68"/>
      <c r="U276" s="68"/>
      <c r="V276" s="68"/>
      <c r="W276" s="68"/>
      <c r="X276" s="68"/>
      <c r="Y276" s="68"/>
      <c r="Z276" s="68"/>
      <c r="AA276" s="68"/>
      <c r="AB276" s="68"/>
      <c r="AC276" s="68"/>
      <c r="AD276" s="68"/>
      <c r="AE276" s="68"/>
      <c r="AF276" s="68"/>
      <c r="AG276" s="68"/>
      <c r="AH276" s="68"/>
      <c r="AI276" s="68"/>
      <c r="AJ276" s="68"/>
      <c r="AK276" s="68"/>
      <c r="AL276" s="68"/>
    </row>
    <row r="277" spans="1:38" ht="12.75" customHeight="1" x14ac:dyDescent="0.2">
      <c r="A277" s="68"/>
      <c r="P277" s="68"/>
      <c r="Q277" s="68"/>
      <c r="R277" s="68"/>
      <c r="S277" s="68"/>
      <c r="T277" s="68"/>
      <c r="U277" s="68"/>
      <c r="V277" s="68"/>
      <c r="W277" s="68"/>
      <c r="X277" s="68"/>
      <c r="Y277" s="68"/>
      <c r="Z277" s="68"/>
      <c r="AA277" s="68"/>
      <c r="AB277" s="68"/>
      <c r="AC277" s="68"/>
      <c r="AD277" s="68"/>
      <c r="AE277" s="68"/>
      <c r="AF277" s="68"/>
      <c r="AG277" s="68"/>
      <c r="AH277" s="68"/>
      <c r="AI277" s="68"/>
      <c r="AJ277" s="68"/>
      <c r="AK277" s="68"/>
      <c r="AL277" s="68"/>
    </row>
    <row r="278" spans="1:38" ht="12.75" customHeight="1" x14ac:dyDescent="0.2">
      <c r="A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row>
    <row r="279" spans="1:38" ht="12.75" customHeight="1" x14ac:dyDescent="0.2">
      <c r="A279" s="68"/>
      <c r="P279" s="68"/>
      <c r="Q279" s="68"/>
      <c r="R279" s="68"/>
      <c r="S279" s="68"/>
      <c r="T279" s="68"/>
      <c r="U279" s="68"/>
      <c r="V279" s="68"/>
      <c r="W279" s="68"/>
      <c r="X279" s="68"/>
      <c r="Y279" s="68"/>
      <c r="Z279" s="68"/>
      <c r="AA279" s="68"/>
      <c r="AB279" s="68"/>
      <c r="AC279" s="68"/>
      <c r="AD279" s="68"/>
      <c r="AE279" s="68"/>
      <c r="AF279" s="68"/>
      <c r="AG279" s="68"/>
      <c r="AH279" s="68"/>
      <c r="AI279" s="68"/>
      <c r="AJ279" s="68"/>
      <c r="AK279" s="68"/>
      <c r="AL279" s="68"/>
    </row>
    <row r="280" spans="1:38" ht="12.75" customHeight="1" x14ac:dyDescent="0.2">
      <c r="A280" s="68"/>
      <c r="P280" s="68"/>
      <c r="Q280" s="68"/>
      <c r="R280" s="68"/>
      <c r="S280" s="68"/>
      <c r="T280" s="68"/>
      <c r="U280" s="68"/>
      <c r="V280" s="68"/>
      <c r="W280" s="68"/>
      <c r="X280" s="68"/>
      <c r="Y280" s="68"/>
      <c r="Z280" s="68"/>
      <c r="AA280" s="68"/>
      <c r="AB280" s="68"/>
      <c r="AC280" s="68"/>
      <c r="AD280" s="68"/>
      <c r="AE280" s="68"/>
      <c r="AF280" s="68"/>
      <c r="AG280" s="68"/>
      <c r="AH280" s="68"/>
      <c r="AI280" s="68"/>
      <c r="AJ280" s="68"/>
      <c r="AK280" s="68"/>
      <c r="AL280" s="68"/>
    </row>
    <row r="281" spans="1:38" ht="12.75" customHeight="1" x14ac:dyDescent="0.2">
      <c r="A281" s="68"/>
      <c r="P281" s="68"/>
      <c r="Q281" s="68"/>
      <c r="R281" s="68"/>
      <c r="S281" s="68"/>
      <c r="T281" s="68"/>
      <c r="U281" s="68"/>
      <c r="V281" s="68"/>
      <c r="W281" s="68"/>
      <c r="X281" s="68"/>
      <c r="Y281" s="68"/>
      <c r="Z281" s="68"/>
      <c r="AA281" s="68"/>
      <c r="AB281" s="68"/>
      <c r="AC281" s="68"/>
      <c r="AD281" s="68"/>
      <c r="AE281" s="68"/>
      <c r="AF281" s="68"/>
      <c r="AG281" s="68"/>
      <c r="AH281" s="68"/>
      <c r="AI281" s="68"/>
      <c r="AJ281" s="68"/>
      <c r="AK281" s="68"/>
      <c r="AL281" s="68"/>
    </row>
    <row r="282" spans="1:38" ht="12.75" customHeight="1" x14ac:dyDescent="0.2">
      <c r="A282" s="68"/>
      <c r="P282" s="68"/>
      <c r="Q282" s="68"/>
      <c r="R282" s="68"/>
      <c r="S282" s="68"/>
      <c r="T282" s="68"/>
      <c r="U282" s="68"/>
      <c r="V282" s="68"/>
      <c r="W282" s="68"/>
      <c r="X282" s="68"/>
      <c r="Y282" s="68"/>
      <c r="Z282" s="68"/>
      <c r="AA282" s="68"/>
      <c r="AB282" s="68"/>
      <c r="AC282" s="68"/>
      <c r="AD282" s="68"/>
      <c r="AE282" s="68"/>
      <c r="AF282" s="68"/>
      <c r="AG282" s="68"/>
      <c r="AH282" s="68"/>
      <c r="AI282" s="68"/>
      <c r="AJ282" s="68"/>
      <c r="AK282" s="68"/>
      <c r="AL282" s="68"/>
    </row>
    <row r="283" spans="1:38" ht="12.75" customHeight="1" x14ac:dyDescent="0.2">
      <c r="A283" s="68"/>
      <c r="P283" s="68"/>
      <c r="Q283" s="68"/>
      <c r="R283" s="68"/>
      <c r="S283" s="68"/>
      <c r="T283" s="68"/>
      <c r="U283" s="68"/>
      <c r="V283" s="68"/>
      <c r="W283" s="68"/>
      <c r="X283" s="68"/>
      <c r="Y283" s="68"/>
      <c r="Z283" s="68"/>
      <c r="AA283" s="68"/>
      <c r="AB283" s="68"/>
      <c r="AC283" s="68"/>
      <c r="AD283" s="68"/>
      <c r="AE283" s="68"/>
      <c r="AF283" s="68"/>
      <c r="AG283" s="68"/>
      <c r="AH283" s="68"/>
      <c r="AI283" s="68"/>
      <c r="AJ283" s="68"/>
      <c r="AK283" s="68"/>
      <c r="AL283" s="68"/>
    </row>
    <row r="284" spans="1:38" ht="12.75" customHeight="1" x14ac:dyDescent="0.2">
      <c r="A284" s="68"/>
      <c r="P284" s="68"/>
      <c r="Q284" s="68"/>
      <c r="R284" s="68"/>
      <c r="S284" s="68"/>
      <c r="T284" s="68"/>
      <c r="U284" s="68"/>
      <c r="V284" s="68"/>
      <c r="W284" s="68"/>
      <c r="X284" s="68"/>
      <c r="Y284" s="68"/>
      <c r="Z284" s="68"/>
      <c r="AA284" s="68"/>
      <c r="AB284" s="68"/>
      <c r="AC284" s="68"/>
      <c r="AD284" s="68"/>
      <c r="AE284" s="68"/>
      <c r="AF284" s="68"/>
      <c r="AG284" s="68"/>
      <c r="AH284" s="68"/>
      <c r="AI284" s="68"/>
      <c r="AJ284" s="68"/>
      <c r="AK284" s="68"/>
      <c r="AL284" s="68"/>
    </row>
    <row r="285" spans="1:38" ht="12.75" customHeight="1" x14ac:dyDescent="0.2">
      <c r="A285" s="68"/>
      <c r="P285" s="68"/>
      <c r="Q285" s="68"/>
      <c r="R285" s="68"/>
      <c r="S285" s="68"/>
      <c r="T285" s="68"/>
      <c r="U285" s="68"/>
      <c r="V285" s="68"/>
      <c r="W285" s="68"/>
      <c r="X285" s="68"/>
      <c r="Y285" s="68"/>
      <c r="Z285" s="68"/>
      <c r="AA285" s="68"/>
      <c r="AB285" s="68"/>
      <c r="AC285" s="68"/>
      <c r="AD285" s="68"/>
      <c r="AE285" s="68"/>
      <c r="AF285" s="68"/>
      <c r="AG285" s="68"/>
      <c r="AH285" s="68"/>
      <c r="AI285" s="68"/>
      <c r="AJ285" s="68"/>
      <c r="AK285" s="68"/>
      <c r="AL285" s="68"/>
    </row>
    <row r="286" spans="1:38" ht="12.75" customHeight="1" x14ac:dyDescent="0.2">
      <c r="A286" s="68"/>
      <c r="P286" s="68"/>
      <c r="Q286" s="68"/>
      <c r="R286" s="68"/>
      <c r="S286" s="68"/>
      <c r="T286" s="68"/>
      <c r="U286" s="68"/>
      <c r="V286" s="68"/>
      <c r="W286" s="68"/>
      <c r="X286" s="68"/>
      <c r="Y286" s="68"/>
      <c r="Z286" s="68"/>
      <c r="AA286" s="68"/>
      <c r="AB286" s="68"/>
      <c r="AC286" s="68"/>
      <c r="AD286" s="68"/>
      <c r="AE286" s="68"/>
      <c r="AF286" s="68"/>
      <c r="AG286" s="68"/>
      <c r="AH286" s="68"/>
      <c r="AI286" s="68"/>
      <c r="AJ286" s="68"/>
      <c r="AK286" s="68"/>
      <c r="AL286" s="68"/>
    </row>
    <row r="287" spans="1:38" ht="12.75" customHeight="1" x14ac:dyDescent="0.2">
      <c r="A287" s="68"/>
      <c r="P287" s="68"/>
      <c r="Q287" s="68"/>
      <c r="R287" s="68"/>
      <c r="S287" s="68"/>
      <c r="T287" s="68"/>
      <c r="U287" s="68"/>
      <c r="V287" s="68"/>
      <c r="W287" s="68"/>
      <c r="X287" s="68"/>
      <c r="Y287" s="68"/>
      <c r="Z287" s="68"/>
      <c r="AA287" s="68"/>
      <c r="AB287" s="68"/>
      <c r="AC287" s="68"/>
      <c r="AD287" s="68"/>
      <c r="AE287" s="68"/>
      <c r="AF287" s="68"/>
      <c r="AG287" s="68"/>
      <c r="AH287" s="68"/>
      <c r="AI287" s="68"/>
      <c r="AJ287" s="68"/>
      <c r="AK287" s="68"/>
      <c r="AL287" s="68"/>
    </row>
    <row r="288" spans="1:38" ht="12.75" customHeight="1" x14ac:dyDescent="0.2">
      <c r="A288" s="68"/>
      <c r="P288" s="68"/>
      <c r="Q288" s="68"/>
      <c r="R288" s="68"/>
      <c r="S288" s="68"/>
      <c r="T288" s="68"/>
      <c r="U288" s="68"/>
      <c r="V288" s="68"/>
      <c r="W288" s="68"/>
      <c r="X288" s="68"/>
      <c r="Y288" s="68"/>
      <c r="Z288" s="68"/>
      <c r="AA288" s="68"/>
      <c r="AB288" s="68"/>
      <c r="AC288" s="68"/>
      <c r="AD288" s="68"/>
      <c r="AE288" s="68"/>
      <c r="AF288" s="68"/>
      <c r="AG288" s="68"/>
      <c r="AH288" s="68"/>
      <c r="AI288" s="68"/>
      <c r="AJ288" s="68"/>
      <c r="AK288" s="68"/>
      <c r="AL288" s="68"/>
    </row>
    <row r="289" spans="1:38" ht="12.75" customHeight="1" x14ac:dyDescent="0.2">
      <c r="A289" s="68"/>
      <c r="P289" s="68"/>
      <c r="Q289" s="68"/>
      <c r="R289" s="68"/>
      <c r="S289" s="68"/>
      <c r="T289" s="68"/>
      <c r="U289" s="68"/>
      <c r="V289" s="68"/>
      <c r="W289" s="68"/>
      <c r="X289" s="68"/>
      <c r="Y289" s="68"/>
      <c r="Z289" s="68"/>
      <c r="AA289" s="68"/>
      <c r="AB289" s="68"/>
      <c r="AC289" s="68"/>
      <c r="AD289" s="68"/>
      <c r="AE289" s="68"/>
      <c r="AF289" s="68"/>
      <c r="AG289" s="68"/>
      <c r="AH289" s="68"/>
      <c r="AI289" s="68"/>
      <c r="AJ289" s="68"/>
      <c r="AK289" s="68"/>
      <c r="AL289" s="68"/>
    </row>
    <row r="290" spans="1:38" ht="12.75" customHeight="1" x14ac:dyDescent="0.2">
      <c r="A290" s="68"/>
      <c r="P290" s="68"/>
      <c r="Q290" s="68"/>
      <c r="R290" s="68"/>
      <c r="S290" s="68"/>
      <c r="T290" s="68"/>
      <c r="U290" s="68"/>
      <c r="V290" s="68"/>
      <c r="W290" s="68"/>
      <c r="X290" s="68"/>
      <c r="Y290" s="68"/>
      <c r="Z290" s="68"/>
      <c r="AA290" s="68"/>
      <c r="AB290" s="68"/>
      <c r="AC290" s="68"/>
      <c r="AD290" s="68"/>
      <c r="AE290" s="68"/>
      <c r="AF290" s="68"/>
      <c r="AG290" s="68"/>
      <c r="AH290" s="68"/>
      <c r="AI290" s="68"/>
      <c r="AJ290" s="68"/>
      <c r="AK290" s="68"/>
      <c r="AL290" s="68"/>
    </row>
    <row r="291" spans="1:38" ht="12.75" customHeight="1" x14ac:dyDescent="0.2">
      <c r="A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row>
    <row r="292" spans="1:38" ht="12.75" customHeight="1" x14ac:dyDescent="0.2">
      <c r="A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row>
    <row r="293" spans="1:38" ht="12.75" customHeight="1" x14ac:dyDescent="0.2">
      <c r="A293" s="68"/>
      <c r="P293" s="68"/>
      <c r="Q293" s="68"/>
      <c r="R293" s="68"/>
      <c r="S293" s="68"/>
      <c r="T293" s="68"/>
      <c r="U293" s="68"/>
      <c r="V293" s="68"/>
      <c r="W293" s="68"/>
      <c r="X293" s="68"/>
      <c r="Y293" s="68"/>
      <c r="Z293" s="68"/>
      <c r="AA293" s="68"/>
      <c r="AB293" s="68"/>
      <c r="AC293" s="68"/>
      <c r="AD293" s="68"/>
      <c r="AE293" s="68"/>
      <c r="AF293" s="68"/>
      <c r="AG293" s="68"/>
      <c r="AH293" s="68"/>
      <c r="AI293" s="68"/>
      <c r="AJ293" s="68"/>
      <c r="AK293" s="68"/>
      <c r="AL293" s="68"/>
    </row>
    <row r="294" spans="1:38" ht="12.75" customHeight="1" x14ac:dyDescent="0.2">
      <c r="A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row>
    <row r="295" spans="1:38" ht="12.75" customHeight="1" x14ac:dyDescent="0.2">
      <c r="A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row>
    <row r="296" spans="1:38" ht="12.75" customHeight="1" x14ac:dyDescent="0.2">
      <c r="A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row>
    <row r="297" spans="1:38" ht="12.75" customHeight="1" x14ac:dyDescent="0.2">
      <c r="A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row>
    <row r="298" spans="1:38" ht="12.75" customHeight="1" x14ac:dyDescent="0.2">
      <c r="A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row>
    <row r="299" spans="1:38" ht="12.75" customHeight="1" x14ac:dyDescent="0.2">
      <c r="A299" s="68"/>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row>
    <row r="300" spans="1:38" ht="12.75" customHeight="1" x14ac:dyDescent="0.2">
      <c r="A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row>
    <row r="301" spans="1:38" ht="12.75" customHeight="1" x14ac:dyDescent="0.2">
      <c r="A301" s="68"/>
      <c r="P301" s="68"/>
      <c r="Q301" s="68"/>
      <c r="R301" s="68"/>
      <c r="S301" s="68"/>
      <c r="T301" s="68"/>
      <c r="U301" s="68"/>
      <c r="V301" s="68"/>
      <c r="W301" s="68"/>
      <c r="X301" s="68"/>
      <c r="Y301" s="68"/>
      <c r="Z301" s="68"/>
      <c r="AA301" s="68"/>
      <c r="AB301" s="68"/>
      <c r="AC301" s="68"/>
      <c r="AD301" s="68"/>
      <c r="AE301" s="68"/>
      <c r="AF301" s="68"/>
      <c r="AG301" s="68"/>
      <c r="AH301" s="68"/>
      <c r="AI301" s="68"/>
      <c r="AJ301" s="68"/>
      <c r="AK301" s="68"/>
      <c r="AL301" s="68"/>
    </row>
    <row r="302" spans="1:38" ht="12.75" customHeight="1" x14ac:dyDescent="0.2">
      <c r="A302" s="68"/>
      <c r="P302" s="68"/>
      <c r="Q302" s="68"/>
      <c r="R302" s="68"/>
      <c r="S302" s="68"/>
      <c r="T302" s="68"/>
      <c r="U302" s="68"/>
      <c r="V302" s="68"/>
      <c r="W302" s="68"/>
      <c r="X302" s="68"/>
      <c r="Y302" s="68"/>
      <c r="Z302" s="68"/>
      <c r="AA302" s="68"/>
      <c r="AB302" s="68"/>
      <c r="AC302" s="68"/>
      <c r="AD302" s="68"/>
      <c r="AE302" s="68"/>
      <c r="AF302" s="68"/>
      <c r="AG302" s="68"/>
      <c r="AH302" s="68"/>
      <c r="AI302" s="68"/>
      <c r="AJ302" s="68"/>
      <c r="AK302" s="68"/>
      <c r="AL302" s="68"/>
    </row>
    <row r="303" spans="1:38" ht="12.75" customHeight="1" x14ac:dyDescent="0.2">
      <c r="A303" s="68"/>
      <c r="P303" s="68"/>
      <c r="Q303" s="68"/>
      <c r="R303" s="68"/>
      <c r="S303" s="68"/>
      <c r="T303" s="68"/>
      <c r="U303" s="68"/>
      <c r="V303" s="68"/>
      <c r="W303" s="68"/>
      <c r="X303" s="68"/>
      <c r="Y303" s="68"/>
      <c r="Z303" s="68"/>
      <c r="AA303" s="68"/>
      <c r="AB303" s="68"/>
      <c r="AC303" s="68"/>
      <c r="AD303" s="68"/>
      <c r="AE303" s="68"/>
      <c r="AF303" s="68"/>
      <c r="AG303" s="68"/>
      <c r="AH303" s="68"/>
      <c r="AI303" s="68"/>
      <c r="AJ303" s="68"/>
      <c r="AK303" s="68"/>
      <c r="AL303" s="68"/>
    </row>
    <row r="304" spans="1:38" ht="12.75" customHeight="1" x14ac:dyDescent="0.2">
      <c r="A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row>
    <row r="305" spans="1:38" ht="12.75" customHeight="1" x14ac:dyDescent="0.2">
      <c r="A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row>
    <row r="306" spans="1:38" ht="12.75" customHeight="1" x14ac:dyDescent="0.2">
      <c r="A306" s="68"/>
      <c r="P306" s="68"/>
      <c r="Q306" s="68"/>
      <c r="R306" s="68"/>
      <c r="S306" s="68"/>
      <c r="T306" s="68"/>
      <c r="U306" s="68"/>
      <c r="V306" s="68"/>
      <c r="W306" s="68"/>
      <c r="X306" s="68"/>
      <c r="Y306" s="68"/>
      <c r="Z306" s="68"/>
      <c r="AA306" s="68"/>
      <c r="AB306" s="68"/>
      <c r="AC306" s="68"/>
      <c r="AD306" s="68"/>
      <c r="AE306" s="68"/>
      <c r="AF306" s="68"/>
      <c r="AG306" s="68"/>
      <c r="AH306" s="68"/>
      <c r="AI306" s="68"/>
      <c r="AJ306" s="68"/>
      <c r="AK306" s="68"/>
      <c r="AL306" s="68"/>
    </row>
    <row r="307" spans="1:38" ht="12.75" customHeight="1" x14ac:dyDescent="0.2">
      <c r="A307" s="68"/>
      <c r="P307" s="68"/>
      <c r="Q307" s="68"/>
      <c r="R307" s="68"/>
      <c r="S307" s="68"/>
      <c r="T307" s="68"/>
      <c r="U307" s="68"/>
      <c r="V307" s="68"/>
      <c r="W307" s="68"/>
      <c r="X307" s="68"/>
      <c r="Y307" s="68"/>
      <c r="Z307" s="68"/>
      <c r="AA307" s="68"/>
      <c r="AB307" s="68"/>
      <c r="AC307" s="68"/>
      <c r="AD307" s="68"/>
      <c r="AE307" s="68"/>
      <c r="AF307" s="68"/>
      <c r="AG307" s="68"/>
      <c r="AH307" s="68"/>
      <c r="AI307" s="68"/>
      <c r="AJ307" s="68"/>
      <c r="AK307" s="68"/>
      <c r="AL307" s="68"/>
    </row>
    <row r="308" spans="1:38" ht="12.75" customHeight="1" x14ac:dyDescent="0.2">
      <c r="A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row>
    <row r="309" spans="1:38" ht="12.75" customHeight="1" x14ac:dyDescent="0.2">
      <c r="A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row>
    <row r="310" spans="1:38" ht="12.75" customHeight="1" x14ac:dyDescent="0.2">
      <c r="A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row>
    <row r="311" spans="1:38" ht="12.75" customHeight="1" x14ac:dyDescent="0.2">
      <c r="A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row>
    <row r="312" spans="1:38" ht="12.75" customHeight="1" x14ac:dyDescent="0.2">
      <c r="A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row>
    <row r="313" spans="1:38" ht="12.75" customHeight="1" x14ac:dyDescent="0.2">
      <c r="A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row>
    <row r="314" spans="1:38" ht="12.75" customHeight="1" x14ac:dyDescent="0.2">
      <c r="A314" s="68"/>
      <c r="P314" s="68"/>
      <c r="Q314" s="68"/>
      <c r="R314" s="68"/>
      <c r="S314" s="68"/>
      <c r="T314" s="68"/>
      <c r="U314" s="68"/>
      <c r="V314" s="68"/>
      <c r="W314" s="68"/>
      <c r="X314" s="68"/>
      <c r="Y314" s="68"/>
      <c r="Z314" s="68"/>
      <c r="AA314" s="68"/>
      <c r="AB314" s="68"/>
      <c r="AC314" s="68"/>
      <c r="AD314" s="68"/>
      <c r="AE314" s="68"/>
      <c r="AF314" s="68"/>
      <c r="AG314" s="68"/>
      <c r="AH314" s="68"/>
      <c r="AI314" s="68"/>
      <c r="AJ314" s="68"/>
      <c r="AK314" s="68"/>
      <c r="AL314" s="68"/>
    </row>
    <row r="315" spans="1:38" ht="12.75" customHeight="1" x14ac:dyDescent="0.2">
      <c r="A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row>
    <row r="316" spans="1:38" ht="12.75" customHeight="1" x14ac:dyDescent="0.2">
      <c r="A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row>
    <row r="317" spans="1:38" ht="12.75" customHeight="1" x14ac:dyDescent="0.2">
      <c r="A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row>
    <row r="318" spans="1:38" ht="12.75" customHeight="1" x14ac:dyDescent="0.2">
      <c r="A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row>
    <row r="319" spans="1:38" ht="12.75" customHeight="1" x14ac:dyDescent="0.2">
      <c r="A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row>
    <row r="320" spans="1:38" ht="12.75" customHeight="1" x14ac:dyDescent="0.2">
      <c r="A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row>
    <row r="321" spans="1:38" ht="12.75" customHeight="1" x14ac:dyDescent="0.2">
      <c r="A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row>
    <row r="322" spans="1:38" ht="12.75" customHeight="1" x14ac:dyDescent="0.2">
      <c r="A322" s="68"/>
      <c r="P322" s="68"/>
      <c r="Q322" s="68"/>
      <c r="R322" s="68"/>
      <c r="S322" s="68"/>
      <c r="T322" s="68"/>
      <c r="U322" s="68"/>
      <c r="V322" s="68"/>
      <c r="W322" s="68"/>
      <c r="X322" s="68"/>
      <c r="Y322" s="68"/>
      <c r="Z322" s="68"/>
      <c r="AA322" s="68"/>
      <c r="AB322" s="68"/>
      <c r="AC322" s="68"/>
      <c r="AD322" s="68"/>
      <c r="AE322" s="68"/>
      <c r="AF322" s="68"/>
      <c r="AG322" s="68"/>
      <c r="AH322" s="68"/>
      <c r="AI322" s="68"/>
      <c r="AJ322" s="68"/>
      <c r="AK322" s="68"/>
      <c r="AL322" s="68"/>
    </row>
    <row r="323" spans="1:38" ht="12.75" customHeight="1" x14ac:dyDescent="0.2">
      <c r="A323" s="68"/>
      <c r="P323" s="68"/>
      <c r="Q323" s="68"/>
      <c r="R323" s="68"/>
      <c r="S323" s="68"/>
      <c r="T323" s="68"/>
      <c r="U323" s="68"/>
      <c r="V323" s="68"/>
      <c r="W323" s="68"/>
      <c r="X323" s="68"/>
      <c r="Y323" s="68"/>
      <c r="Z323" s="68"/>
      <c r="AA323" s="68"/>
      <c r="AB323" s="68"/>
      <c r="AC323" s="68"/>
      <c r="AD323" s="68"/>
      <c r="AE323" s="68"/>
      <c r="AF323" s="68"/>
      <c r="AG323" s="68"/>
      <c r="AH323" s="68"/>
      <c r="AI323" s="68"/>
      <c r="AJ323" s="68"/>
      <c r="AK323" s="68"/>
      <c r="AL323" s="68"/>
    </row>
    <row r="324" spans="1:38" ht="12.75" customHeight="1" x14ac:dyDescent="0.2">
      <c r="A324" s="68"/>
      <c r="P324" s="68"/>
      <c r="Q324" s="68"/>
      <c r="R324" s="68"/>
      <c r="S324" s="68"/>
      <c r="T324" s="68"/>
      <c r="U324" s="68"/>
      <c r="V324" s="68"/>
      <c r="W324" s="68"/>
      <c r="X324" s="68"/>
      <c r="Y324" s="68"/>
      <c r="Z324" s="68"/>
      <c r="AA324" s="68"/>
      <c r="AB324" s="68"/>
      <c r="AC324" s="68"/>
      <c r="AD324" s="68"/>
      <c r="AE324" s="68"/>
      <c r="AF324" s="68"/>
      <c r="AG324" s="68"/>
      <c r="AH324" s="68"/>
      <c r="AI324" s="68"/>
      <c r="AJ324" s="68"/>
      <c r="AK324" s="68"/>
      <c r="AL324" s="68"/>
    </row>
    <row r="325" spans="1:38" ht="12.75" customHeight="1" x14ac:dyDescent="0.2">
      <c r="A325" s="68"/>
      <c r="P325" s="68"/>
      <c r="Q325" s="68"/>
      <c r="R325" s="68"/>
      <c r="S325" s="68"/>
      <c r="T325" s="68"/>
      <c r="U325" s="68"/>
      <c r="V325" s="68"/>
      <c r="W325" s="68"/>
      <c r="X325" s="68"/>
      <c r="Y325" s="68"/>
      <c r="Z325" s="68"/>
      <c r="AA325" s="68"/>
      <c r="AB325" s="68"/>
      <c r="AC325" s="68"/>
      <c r="AD325" s="68"/>
      <c r="AE325" s="68"/>
      <c r="AF325" s="68"/>
      <c r="AG325" s="68"/>
      <c r="AH325" s="68"/>
      <c r="AI325" s="68"/>
      <c r="AJ325" s="68"/>
      <c r="AK325" s="68"/>
      <c r="AL325" s="68"/>
    </row>
    <row r="326" spans="1:38" ht="12.75" customHeight="1" x14ac:dyDescent="0.2">
      <c r="A326" s="68"/>
      <c r="P326" s="68"/>
      <c r="Q326" s="68"/>
      <c r="R326" s="68"/>
      <c r="S326" s="68"/>
      <c r="T326" s="68"/>
      <c r="U326" s="68"/>
      <c r="V326" s="68"/>
      <c r="W326" s="68"/>
      <c r="X326" s="68"/>
      <c r="Y326" s="68"/>
      <c r="Z326" s="68"/>
      <c r="AA326" s="68"/>
      <c r="AB326" s="68"/>
      <c r="AC326" s="68"/>
      <c r="AD326" s="68"/>
      <c r="AE326" s="68"/>
      <c r="AF326" s="68"/>
      <c r="AG326" s="68"/>
      <c r="AH326" s="68"/>
      <c r="AI326" s="68"/>
      <c r="AJ326" s="68"/>
      <c r="AK326" s="68"/>
      <c r="AL326" s="68"/>
    </row>
    <row r="327" spans="1:38" ht="12.75" customHeight="1" x14ac:dyDescent="0.2">
      <c r="A327" s="68"/>
      <c r="P327" s="68"/>
      <c r="Q327" s="68"/>
      <c r="R327" s="68"/>
      <c r="S327" s="68"/>
      <c r="T327" s="68"/>
      <c r="U327" s="68"/>
      <c r="V327" s="68"/>
      <c r="W327" s="68"/>
      <c r="X327" s="68"/>
      <c r="Y327" s="68"/>
      <c r="Z327" s="68"/>
      <c r="AA327" s="68"/>
      <c r="AB327" s="68"/>
      <c r="AC327" s="68"/>
      <c r="AD327" s="68"/>
      <c r="AE327" s="68"/>
      <c r="AF327" s="68"/>
      <c r="AG327" s="68"/>
      <c r="AH327" s="68"/>
      <c r="AI327" s="68"/>
      <c r="AJ327" s="68"/>
      <c r="AK327" s="68"/>
      <c r="AL327" s="68"/>
    </row>
    <row r="328" spans="1:38" ht="12.75" customHeight="1" x14ac:dyDescent="0.2">
      <c r="A328" s="68"/>
      <c r="P328" s="68"/>
      <c r="Q328" s="68"/>
      <c r="R328" s="68"/>
      <c r="S328" s="68"/>
      <c r="T328" s="68"/>
      <c r="U328" s="68"/>
      <c r="V328" s="68"/>
      <c r="W328" s="68"/>
      <c r="X328" s="68"/>
      <c r="Y328" s="68"/>
      <c r="Z328" s="68"/>
      <c r="AA328" s="68"/>
      <c r="AB328" s="68"/>
      <c r="AC328" s="68"/>
      <c r="AD328" s="68"/>
      <c r="AE328" s="68"/>
      <c r="AF328" s="68"/>
      <c r="AG328" s="68"/>
      <c r="AH328" s="68"/>
      <c r="AI328" s="68"/>
      <c r="AJ328" s="68"/>
      <c r="AK328" s="68"/>
      <c r="AL328" s="68"/>
    </row>
    <row r="329" spans="1:38" ht="12.75" customHeight="1" x14ac:dyDescent="0.2">
      <c r="A329" s="68"/>
      <c r="P329" s="68"/>
      <c r="Q329" s="68"/>
      <c r="R329" s="68"/>
      <c r="S329" s="68"/>
      <c r="T329" s="68"/>
      <c r="U329" s="68"/>
      <c r="V329" s="68"/>
      <c r="W329" s="68"/>
      <c r="X329" s="68"/>
      <c r="Y329" s="68"/>
      <c r="Z329" s="68"/>
      <c r="AA329" s="68"/>
      <c r="AB329" s="68"/>
      <c r="AC329" s="68"/>
      <c r="AD329" s="68"/>
      <c r="AE329" s="68"/>
      <c r="AF329" s="68"/>
      <c r="AG329" s="68"/>
      <c r="AH329" s="68"/>
      <c r="AI329" s="68"/>
      <c r="AJ329" s="68"/>
      <c r="AK329" s="68"/>
      <c r="AL329" s="68"/>
    </row>
    <row r="330" spans="1:38" ht="12.75" customHeight="1" x14ac:dyDescent="0.2">
      <c r="A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row>
    <row r="331" spans="1:38" ht="12.75" customHeight="1" x14ac:dyDescent="0.2">
      <c r="A331" s="68"/>
      <c r="P331" s="68"/>
      <c r="Q331" s="68"/>
      <c r="R331" s="68"/>
      <c r="S331" s="68"/>
      <c r="T331" s="68"/>
      <c r="U331" s="68"/>
      <c r="V331" s="68"/>
      <c r="W331" s="68"/>
      <c r="X331" s="68"/>
      <c r="Y331" s="68"/>
      <c r="Z331" s="68"/>
      <c r="AA331" s="68"/>
      <c r="AB331" s="68"/>
      <c r="AC331" s="68"/>
      <c r="AD331" s="68"/>
      <c r="AE331" s="68"/>
      <c r="AF331" s="68"/>
      <c r="AG331" s="68"/>
      <c r="AH331" s="68"/>
      <c r="AI331" s="68"/>
      <c r="AJ331" s="68"/>
      <c r="AK331" s="68"/>
      <c r="AL331" s="68"/>
    </row>
    <row r="332" spans="1:38" ht="12.75" customHeight="1" x14ac:dyDescent="0.2">
      <c r="A332" s="68"/>
      <c r="P332" s="68"/>
      <c r="Q332" s="68"/>
      <c r="R332" s="68"/>
      <c r="S332" s="68"/>
      <c r="T332" s="68"/>
      <c r="U332" s="68"/>
      <c r="V332" s="68"/>
      <c r="W332" s="68"/>
      <c r="X332" s="68"/>
      <c r="Y332" s="68"/>
      <c r="Z332" s="68"/>
      <c r="AA332" s="68"/>
      <c r="AB332" s="68"/>
      <c r="AC332" s="68"/>
      <c r="AD332" s="68"/>
      <c r="AE332" s="68"/>
      <c r="AF332" s="68"/>
      <c r="AG332" s="68"/>
      <c r="AH332" s="68"/>
      <c r="AI332" s="68"/>
      <c r="AJ332" s="68"/>
      <c r="AK332" s="68"/>
      <c r="AL332" s="68"/>
    </row>
    <row r="333" spans="1:38" ht="12.75" customHeight="1" x14ac:dyDescent="0.2">
      <c r="A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row>
    <row r="334" spans="1:38" ht="12.75" customHeight="1" x14ac:dyDescent="0.2">
      <c r="A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row>
    <row r="335" spans="1:38" ht="12.75" customHeight="1" x14ac:dyDescent="0.2">
      <c r="A335" s="68"/>
      <c r="P335" s="68"/>
      <c r="Q335" s="68"/>
      <c r="R335" s="68"/>
      <c r="S335" s="68"/>
      <c r="T335" s="68"/>
      <c r="U335" s="68"/>
      <c r="V335" s="68"/>
      <c r="W335" s="68"/>
      <c r="X335" s="68"/>
      <c r="Y335" s="68"/>
      <c r="Z335" s="68"/>
      <c r="AA335" s="68"/>
      <c r="AB335" s="68"/>
      <c r="AC335" s="68"/>
      <c r="AD335" s="68"/>
      <c r="AE335" s="68"/>
      <c r="AF335" s="68"/>
      <c r="AG335" s="68"/>
      <c r="AH335" s="68"/>
      <c r="AI335" s="68"/>
      <c r="AJ335" s="68"/>
      <c r="AK335" s="68"/>
      <c r="AL335" s="68"/>
    </row>
    <row r="336" spans="1:38" ht="12.75" customHeight="1" x14ac:dyDescent="0.2">
      <c r="A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row>
    <row r="337" spans="1:38" ht="12.75" customHeight="1" x14ac:dyDescent="0.2">
      <c r="A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row>
    <row r="338" spans="1:38" ht="12.75" customHeight="1" x14ac:dyDescent="0.2">
      <c r="A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row>
    <row r="339" spans="1:38" ht="12.75" customHeight="1" x14ac:dyDescent="0.2">
      <c r="A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row>
    <row r="340" spans="1:38" ht="12.75" customHeight="1" x14ac:dyDescent="0.2">
      <c r="A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row>
    <row r="341" spans="1:38" ht="12.75" customHeight="1" x14ac:dyDescent="0.2">
      <c r="A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row>
    <row r="342" spans="1:38" ht="12.75" customHeight="1" x14ac:dyDescent="0.2">
      <c r="A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row>
    <row r="343" spans="1:38" ht="12.75" customHeight="1" x14ac:dyDescent="0.2">
      <c r="A343" s="68"/>
      <c r="P343" s="68"/>
      <c r="Q343" s="68"/>
      <c r="R343" s="68"/>
      <c r="S343" s="68"/>
      <c r="T343" s="68"/>
      <c r="U343" s="68"/>
      <c r="V343" s="68"/>
      <c r="W343" s="68"/>
      <c r="X343" s="68"/>
      <c r="Y343" s="68"/>
      <c r="Z343" s="68"/>
      <c r="AA343" s="68"/>
      <c r="AB343" s="68"/>
      <c r="AC343" s="68"/>
      <c r="AD343" s="68"/>
      <c r="AE343" s="68"/>
      <c r="AF343" s="68"/>
      <c r="AG343" s="68"/>
      <c r="AH343" s="68"/>
      <c r="AI343" s="68"/>
      <c r="AJ343" s="68"/>
      <c r="AK343" s="68"/>
      <c r="AL343" s="68"/>
    </row>
    <row r="344" spans="1:38" ht="12.75" customHeight="1" x14ac:dyDescent="0.2">
      <c r="A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row>
    <row r="345" spans="1:38" ht="12.75" customHeight="1" x14ac:dyDescent="0.2">
      <c r="A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row>
    <row r="346" spans="1:38" ht="12.75" customHeight="1" x14ac:dyDescent="0.2">
      <c r="A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row>
    <row r="347" spans="1:38" ht="12.75" customHeight="1" x14ac:dyDescent="0.2">
      <c r="A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row>
    <row r="348" spans="1:38" ht="12.75" customHeight="1" x14ac:dyDescent="0.2">
      <c r="A348" s="68"/>
      <c r="P348" s="68"/>
      <c r="Q348" s="68"/>
      <c r="R348" s="68"/>
      <c r="S348" s="68"/>
      <c r="T348" s="68"/>
      <c r="U348" s="68"/>
      <c r="V348" s="68"/>
      <c r="W348" s="68"/>
      <c r="X348" s="68"/>
      <c r="Y348" s="68"/>
      <c r="Z348" s="68"/>
      <c r="AA348" s="68"/>
      <c r="AB348" s="68"/>
      <c r="AC348" s="68"/>
      <c r="AD348" s="68"/>
      <c r="AE348" s="68"/>
      <c r="AF348" s="68"/>
      <c r="AG348" s="68"/>
      <c r="AH348" s="68"/>
      <c r="AI348" s="68"/>
      <c r="AJ348" s="68"/>
      <c r="AK348" s="68"/>
      <c r="AL348" s="68"/>
    </row>
    <row r="349" spans="1:38" ht="12.75" customHeight="1" x14ac:dyDescent="0.2">
      <c r="A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row>
    <row r="350" spans="1:38" ht="12.75" customHeight="1" x14ac:dyDescent="0.2">
      <c r="A350" s="68"/>
      <c r="P350" s="68"/>
      <c r="Q350" s="68"/>
      <c r="R350" s="68"/>
      <c r="S350" s="68"/>
      <c r="T350" s="68"/>
      <c r="U350" s="68"/>
      <c r="V350" s="68"/>
      <c r="W350" s="68"/>
      <c r="X350" s="68"/>
      <c r="Y350" s="68"/>
      <c r="Z350" s="68"/>
      <c r="AA350" s="68"/>
      <c r="AB350" s="68"/>
      <c r="AC350" s="68"/>
      <c r="AD350" s="68"/>
      <c r="AE350" s="68"/>
      <c r="AF350" s="68"/>
      <c r="AG350" s="68"/>
      <c r="AH350" s="68"/>
      <c r="AI350" s="68"/>
      <c r="AJ350" s="68"/>
      <c r="AK350" s="68"/>
      <c r="AL350" s="68"/>
    </row>
    <row r="351" spans="1:38" ht="12.75" customHeight="1" x14ac:dyDescent="0.2">
      <c r="A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row>
    <row r="352" spans="1:38" ht="12.75" customHeight="1" x14ac:dyDescent="0.2">
      <c r="A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row>
    <row r="353" spans="1:38" ht="12.75" customHeight="1" x14ac:dyDescent="0.2">
      <c r="A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row>
    <row r="354" spans="1:38" ht="12.75" customHeight="1" x14ac:dyDescent="0.2">
      <c r="A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row>
    <row r="355" spans="1:38" ht="12.75" customHeight="1" x14ac:dyDescent="0.2">
      <c r="A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row>
    <row r="356" spans="1:38" ht="12.75" customHeight="1" x14ac:dyDescent="0.2">
      <c r="A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row>
    <row r="357" spans="1:38" ht="12.75" customHeight="1" x14ac:dyDescent="0.2">
      <c r="A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row>
    <row r="358" spans="1:38" ht="12.75" customHeight="1" x14ac:dyDescent="0.2">
      <c r="A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row>
    <row r="359" spans="1:38" ht="12.75" customHeight="1" x14ac:dyDescent="0.2">
      <c r="A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row>
    <row r="360" spans="1:38" ht="12.75" customHeight="1" x14ac:dyDescent="0.2">
      <c r="A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row>
    <row r="361" spans="1:38" ht="12.75" customHeight="1" x14ac:dyDescent="0.2">
      <c r="A361" s="68"/>
      <c r="P361" s="68"/>
      <c r="Q361" s="68"/>
      <c r="R361" s="68"/>
      <c r="S361" s="68"/>
      <c r="T361" s="68"/>
      <c r="U361" s="68"/>
      <c r="V361" s="68"/>
      <c r="W361" s="68"/>
      <c r="X361" s="68"/>
      <c r="Y361" s="68"/>
      <c r="Z361" s="68"/>
      <c r="AA361" s="68"/>
      <c r="AB361" s="68"/>
      <c r="AC361" s="68"/>
      <c r="AD361" s="68"/>
      <c r="AE361" s="68"/>
      <c r="AF361" s="68"/>
      <c r="AG361" s="68"/>
      <c r="AH361" s="68"/>
      <c r="AI361" s="68"/>
      <c r="AJ361" s="68"/>
      <c r="AK361" s="68"/>
      <c r="AL361" s="68"/>
    </row>
    <row r="362" spans="1:38" ht="12.75" customHeight="1" x14ac:dyDescent="0.2">
      <c r="A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row>
    <row r="363" spans="1:38" ht="12.75" customHeight="1" x14ac:dyDescent="0.2">
      <c r="A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row>
    <row r="364" spans="1:38" ht="12.75" customHeight="1" x14ac:dyDescent="0.2">
      <c r="A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row>
    <row r="365" spans="1:38" ht="12.75" customHeight="1" x14ac:dyDescent="0.2">
      <c r="A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row>
    <row r="366" spans="1:38" ht="12.75" customHeight="1" x14ac:dyDescent="0.2">
      <c r="A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row>
    <row r="367" spans="1:38" ht="12.75" customHeight="1" x14ac:dyDescent="0.2">
      <c r="A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row>
    <row r="368" spans="1:38" ht="12.75" customHeight="1" x14ac:dyDescent="0.2">
      <c r="A368" s="68"/>
      <c r="P368" s="68"/>
      <c r="Q368" s="68"/>
      <c r="R368" s="68"/>
      <c r="S368" s="68"/>
      <c r="T368" s="68"/>
      <c r="U368" s="68"/>
      <c r="V368" s="68"/>
      <c r="W368" s="68"/>
      <c r="X368" s="68"/>
      <c r="Y368" s="68"/>
      <c r="Z368" s="68"/>
      <c r="AA368" s="68"/>
      <c r="AB368" s="68"/>
      <c r="AC368" s="68"/>
      <c r="AD368" s="68"/>
      <c r="AE368" s="68"/>
      <c r="AF368" s="68"/>
      <c r="AG368" s="68"/>
      <c r="AH368" s="68"/>
      <c r="AI368" s="68"/>
      <c r="AJ368" s="68"/>
      <c r="AK368" s="68"/>
      <c r="AL368" s="68"/>
    </row>
    <row r="369" spans="1:38" ht="12.75" customHeight="1" x14ac:dyDescent="0.2">
      <c r="A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row>
    <row r="370" spans="1:38" ht="12.75" customHeight="1" x14ac:dyDescent="0.2">
      <c r="A370" s="68"/>
      <c r="P370" s="68"/>
      <c r="Q370" s="68"/>
      <c r="R370" s="68"/>
      <c r="S370" s="68"/>
      <c r="T370" s="68"/>
      <c r="U370" s="68"/>
      <c r="V370" s="68"/>
      <c r="W370" s="68"/>
      <c r="X370" s="68"/>
      <c r="Y370" s="68"/>
      <c r="Z370" s="68"/>
      <c r="AA370" s="68"/>
      <c r="AB370" s="68"/>
      <c r="AC370" s="68"/>
      <c r="AD370" s="68"/>
      <c r="AE370" s="68"/>
      <c r="AF370" s="68"/>
      <c r="AG370" s="68"/>
      <c r="AH370" s="68"/>
      <c r="AI370" s="68"/>
      <c r="AJ370" s="68"/>
      <c r="AK370" s="68"/>
      <c r="AL370" s="68"/>
    </row>
    <row r="371" spans="1:38" ht="12.75" customHeight="1" x14ac:dyDescent="0.2">
      <c r="A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row>
    <row r="372" spans="1:38" ht="12.75" customHeight="1" x14ac:dyDescent="0.2">
      <c r="A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row>
    <row r="373" spans="1:38" ht="12.75" customHeight="1" x14ac:dyDescent="0.2">
      <c r="A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row>
    <row r="374" spans="1:38" ht="12.75" customHeight="1" x14ac:dyDescent="0.2">
      <c r="A374" s="68"/>
      <c r="P374" s="68"/>
      <c r="Q374" s="68"/>
      <c r="R374" s="68"/>
      <c r="S374" s="68"/>
      <c r="T374" s="68"/>
      <c r="U374" s="68"/>
      <c r="V374" s="68"/>
      <c r="W374" s="68"/>
      <c r="X374" s="68"/>
      <c r="Y374" s="68"/>
      <c r="Z374" s="68"/>
      <c r="AA374" s="68"/>
      <c r="AB374" s="68"/>
      <c r="AC374" s="68"/>
      <c r="AD374" s="68"/>
      <c r="AE374" s="68"/>
      <c r="AF374" s="68"/>
      <c r="AG374" s="68"/>
      <c r="AH374" s="68"/>
      <c r="AI374" s="68"/>
      <c r="AJ374" s="68"/>
      <c r="AK374" s="68"/>
      <c r="AL374" s="68"/>
    </row>
    <row r="375" spans="1:38" ht="12.75" customHeight="1" x14ac:dyDescent="0.2">
      <c r="A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row>
    <row r="376" spans="1:38" ht="12.75" customHeight="1" x14ac:dyDescent="0.2">
      <c r="A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row>
    <row r="377" spans="1:38" ht="12.75" customHeight="1" x14ac:dyDescent="0.2">
      <c r="A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row>
    <row r="378" spans="1:38" ht="12.75" customHeight="1" x14ac:dyDescent="0.2">
      <c r="A378" s="68"/>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row>
    <row r="379" spans="1:38" ht="12.75" customHeight="1" x14ac:dyDescent="0.2">
      <c r="A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row>
    <row r="380" spans="1:38" ht="12.75" customHeight="1" x14ac:dyDescent="0.2">
      <c r="A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row>
    <row r="381" spans="1:38" ht="12.75" customHeight="1" x14ac:dyDescent="0.2">
      <c r="A381" s="68"/>
      <c r="P381" s="68"/>
      <c r="Q381" s="68"/>
      <c r="R381" s="68"/>
      <c r="S381" s="68"/>
      <c r="T381" s="68"/>
      <c r="U381" s="68"/>
      <c r="V381" s="68"/>
      <c r="W381" s="68"/>
      <c r="X381" s="68"/>
      <c r="Y381" s="68"/>
      <c r="Z381" s="68"/>
      <c r="AA381" s="68"/>
      <c r="AB381" s="68"/>
      <c r="AC381" s="68"/>
      <c r="AD381" s="68"/>
      <c r="AE381" s="68"/>
      <c r="AF381" s="68"/>
      <c r="AG381" s="68"/>
      <c r="AH381" s="68"/>
      <c r="AI381" s="68"/>
      <c r="AJ381" s="68"/>
      <c r="AK381" s="68"/>
      <c r="AL381" s="68"/>
    </row>
    <row r="382" spans="1:38" ht="12.75" customHeight="1" x14ac:dyDescent="0.2">
      <c r="A382" s="68"/>
      <c r="P382" s="68"/>
      <c r="Q382" s="68"/>
      <c r="R382" s="68"/>
      <c r="S382" s="68"/>
      <c r="T382" s="68"/>
      <c r="U382" s="68"/>
      <c r="V382" s="68"/>
      <c r="W382" s="68"/>
      <c r="X382" s="68"/>
      <c r="Y382" s="68"/>
      <c r="Z382" s="68"/>
      <c r="AA382" s="68"/>
      <c r="AB382" s="68"/>
      <c r="AC382" s="68"/>
      <c r="AD382" s="68"/>
      <c r="AE382" s="68"/>
      <c r="AF382" s="68"/>
      <c r="AG382" s="68"/>
      <c r="AH382" s="68"/>
      <c r="AI382" s="68"/>
      <c r="AJ382" s="68"/>
      <c r="AK382" s="68"/>
      <c r="AL382" s="68"/>
    </row>
    <row r="383" spans="1:38" ht="12.75" customHeight="1" x14ac:dyDescent="0.2">
      <c r="A383" s="68"/>
      <c r="P383" s="68"/>
      <c r="Q383" s="68"/>
      <c r="R383" s="68"/>
      <c r="S383" s="68"/>
      <c r="T383" s="68"/>
      <c r="U383" s="68"/>
      <c r="V383" s="68"/>
      <c r="W383" s="68"/>
      <c r="X383" s="68"/>
      <c r="Y383" s="68"/>
      <c r="Z383" s="68"/>
      <c r="AA383" s="68"/>
      <c r="AB383" s="68"/>
      <c r="AC383" s="68"/>
      <c r="AD383" s="68"/>
      <c r="AE383" s="68"/>
      <c r="AF383" s="68"/>
      <c r="AG383" s="68"/>
      <c r="AH383" s="68"/>
      <c r="AI383" s="68"/>
      <c r="AJ383" s="68"/>
      <c r="AK383" s="68"/>
      <c r="AL383" s="68"/>
    </row>
    <row r="384" spans="1:38" ht="12.75" customHeight="1" x14ac:dyDescent="0.2">
      <c r="A384" s="68"/>
      <c r="P384" s="68"/>
      <c r="Q384" s="68"/>
      <c r="R384" s="68"/>
      <c r="S384" s="68"/>
      <c r="T384" s="68"/>
      <c r="U384" s="68"/>
      <c r="V384" s="68"/>
      <c r="W384" s="68"/>
      <c r="X384" s="68"/>
      <c r="Y384" s="68"/>
      <c r="Z384" s="68"/>
      <c r="AA384" s="68"/>
      <c r="AB384" s="68"/>
      <c r="AC384" s="68"/>
      <c r="AD384" s="68"/>
      <c r="AE384" s="68"/>
      <c r="AF384" s="68"/>
      <c r="AG384" s="68"/>
      <c r="AH384" s="68"/>
      <c r="AI384" s="68"/>
      <c r="AJ384" s="68"/>
      <c r="AK384" s="68"/>
      <c r="AL384" s="68"/>
    </row>
    <row r="385" spans="1:38" ht="12.75" customHeight="1" x14ac:dyDescent="0.2">
      <c r="A385" s="68"/>
      <c r="P385" s="68"/>
      <c r="Q385" s="68"/>
      <c r="R385" s="68"/>
      <c r="S385" s="68"/>
      <c r="T385" s="68"/>
      <c r="U385" s="68"/>
      <c r="V385" s="68"/>
      <c r="W385" s="68"/>
      <c r="X385" s="68"/>
      <c r="Y385" s="68"/>
      <c r="Z385" s="68"/>
      <c r="AA385" s="68"/>
      <c r="AB385" s="68"/>
      <c r="AC385" s="68"/>
      <c r="AD385" s="68"/>
      <c r="AE385" s="68"/>
      <c r="AF385" s="68"/>
      <c r="AG385" s="68"/>
      <c r="AH385" s="68"/>
      <c r="AI385" s="68"/>
      <c r="AJ385" s="68"/>
      <c r="AK385" s="68"/>
      <c r="AL385" s="68"/>
    </row>
    <row r="386" spans="1:38" ht="12.75" customHeight="1" x14ac:dyDescent="0.2">
      <c r="A386" s="68"/>
      <c r="P386" s="68"/>
      <c r="Q386" s="68"/>
      <c r="R386" s="68"/>
      <c r="S386" s="68"/>
      <c r="T386" s="68"/>
      <c r="U386" s="68"/>
      <c r="V386" s="68"/>
      <c r="W386" s="68"/>
      <c r="X386" s="68"/>
      <c r="Y386" s="68"/>
      <c r="Z386" s="68"/>
      <c r="AA386" s="68"/>
      <c r="AB386" s="68"/>
      <c r="AC386" s="68"/>
      <c r="AD386" s="68"/>
      <c r="AE386" s="68"/>
      <c r="AF386" s="68"/>
      <c r="AG386" s="68"/>
      <c r="AH386" s="68"/>
      <c r="AI386" s="68"/>
      <c r="AJ386" s="68"/>
      <c r="AK386" s="68"/>
      <c r="AL386" s="68"/>
    </row>
    <row r="387" spans="1:38" ht="12.75" customHeight="1" x14ac:dyDescent="0.2">
      <c r="A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row>
    <row r="388" spans="1:38" ht="12.75" customHeight="1" x14ac:dyDescent="0.2">
      <c r="A388" s="68"/>
      <c r="P388" s="68"/>
      <c r="Q388" s="68"/>
      <c r="R388" s="68"/>
      <c r="S388" s="68"/>
      <c r="T388" s="68"/>
      <c r="U388" s="68"/>
      <c r="V388" s="68"/>
      <c r="W388" s="68"/>
      <c r="X388" s="68"/>
      <c r="Y388" s="68"/>
      <c r="Z388" s="68"/>
      <c r="AA388" s="68"/>
      <c r="AB388" s="68"/>
      <c r="AC388" s="68"/>
      <c r="AD388" s="68"/>
      <c r="AE388" s="68"/>
      <c r="AF388" s="68"/>
      <c r="AG388" s="68"/>
      <c r="AH388" s="68"/>
      <c r="AI388" s="68"/>
      <c r="AJ388" s="68"/>
      <c r="AK388" s="68"/>
      <c r="AL388" s="68"/>
    </row>
    <row r="389" spans="1:38" ht="12.75" customHeight="1" x14ac:dyDescent="0.2">
      <c r="A389" s="68"/>
      <c r="P389" s="68"/>
      <c r="Q389" s="68"/>
      <c r="R389" s="68"/>
      <c r="S389" s="68"/>
      <c r="T389" s="68"/>
      <c r="U389" s="68"/>
      <c r="V389" s="68"/>
      <c r="W389" s="68"/>
      <c r="X389" s="68"/>
      <c r="Y389" s="68"/>
      <c r="Z389" s="68"/>
      <c r="AA389" s="68"/>
      <c r="AB389" s="68"/>
      <c r="AC389" s="68"/>
      <c r="AD389" s="68"/>
      <c r="AE389" s="68"/>
      <c r="AF389" s="68"/>
      <c r="AG389" s="68"/>
      <c r="AH389" s="68"/>
      <c r="AI389" s="68"/>
      <c r="AJ389" s="68"/>
      <c r="AK389" s="68"/>
      <c r="AL389" s="68"/>
    </row>
    <row r="390" spans="1:38" ht="12.75" customHeight="1" x14ac:dyDescent="0.2">
      <c r="A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row>
    <row r="391" spans="1:38" ht="12.75" customHeight="1" x14ac:dyDescent="0.2">
      <c r="A391" s="68"/>
      <c r="P391" s="68"/>
      <c r="Q391" s="68"/>
      <c r="R391" s="68"/>
      <c r="S391" s="68"/>
      <c r="T391" s="68"/>
      <c r="U391" s="68"/>
      <c r="V391" s="68"/>
      <c r="W391" s="68"/>
      <c r="X391" s="68"/>
      <c r="Y391" s="68"/>
      <c r="Z391" s="68"/>
      <c r="AA391" s="68"/>
      <c r="AB391" s="68"/>
      <c r="AC391" s="68"/>
      <c r="AD391" s="68"/>
      <c r="AE391" s="68"/>
      <c r="AF391" s="68"/>
      <c r="AG391" s="68"/>
      <c r="AH391" s="68"/>
      <c r="AI391" s="68"/>
      <c r="AJ391" s="68"/>
      <c r="AK391" s="68"/>
      <c r="AL391" s="68"/>
    </row>
    <row r="392" spans="1:38" ht="12.75" customHeight="1" x14ac:dyDescent="0.2">
      <c r="A392" s="68"/>
      <c r="P392" s="68"/>
      <c r="Q392" s="68"/>
      <c r="R392" s="68"/>
      <c r="S392" s="68"/>
      <c r="T392" s="68"/>
      <c r="U392" s="68"/>
      <c r="V392" s="68"/>
      <c r="W392" s="68"/>
      <c r="X392" s="68"/>
      <c r="Y392" s="68"/>
      <c r="Z392" s="68"/>
      <c r="AA392" s="68"/>
      <c r="AB392" s="68"/>
      <c r="AC392" s="68"/>
      <c r="AD392" s="68"/>
      <c r="AE392" s="68"/>
      <c r="AF392" s="68"/>
      <c r="AG392" s="68"/>
      <c r="AH392" s="68"/>
      <c r="AI392" s="68"/>
      <c r="AJ392" s="68"/>
      <c r="AK392" s="68"/>
      <c r="AL392" s="68"/>
    </row>
    <row r="393" spans="1:38" ht="12.75" customHeight="1" x14ac:dyDescent="0.2">
      <c r="A393" s="68"/>
      <c r="P393" s="68"/>
      <c r="Q393" s="68"/>
      <c r="R393" s="68"/>
      <c r="S393" s="68"/>
      <c r="T393" s="68"/>
      <c r="U393" s="68"/>
      <c r="V393" s="68"/>
      <c r="W393" s="68"/>
      <c r="X393" s="68"/>
      <c r="Y393" s="68"/>
      <c r="Z393" s="68"/>
      <c r="AA393" s="68"/>
      <c r="AB393" s="68"/>
      <c r="AC393" s="68"/>
      <c r="AD393" s="68"/>
      <c r="AE393" s="68"/>
      <c r="AF393" s="68"/>
      <c r="AG393" s="68"/>
      <c r="AH393" s="68"/>
      <c r="AI393" s="68"/>
      <c r="AJ393" s="68"/>
      <c r="AK393" s="68"/>
      <c r="AL393" s="68"/>
    </row>
    <row r="394" spans="1:38" ht="12.75" customHeight="1" x14ac:dyDescent="0.2">
      <c r="A394" s="68"/>
      <c r="P394" s="68"/>
      <c r="Q394" s="68"/>
      <c r="R394" s="68"/>
      <c r="S394" s="68"/>
      <c r="T394" s="68"/>
      <c r="U394" s="68"/>
      <c r="V394" s="68"/>
      <c r="W394" s="68"/>
      <c r="X394" s="68"/>
      <c r="Y394" s="68"/>
      <c r="Z394" s="68"/>
      <c r="AA394" s="68"/>
      <c r="AB394" s="68"/>
      <c r="AC394" s="68"/>
      <c r="AD394" s="68"/>
      <c r="AE394" s="68"/>
      <c r="AF394" s="68"/>
      <c r="AG394" s="68"/>
      <c r="AH394" s="68"/>
      <c r="AI394" s="68"/>
      <c r="AJ394" s="68"/>
      <c r="AK394" s="68"/>
      <c r="AL394" s="68"/>
    </row>
    <row r="395" spans="1:38" ht="12.75" customHeight="1" x14ac:dyDescent="0.2">
      <c r="A395" s="68"/>
      <c r="P395" s="68"/>
      <c r="Q395" s="68"/>
      <c r="R395" s="68"/>
      <c r="S395" s="68"/>
      <c r="T395" s="68"/>
      <c r="U395" s="68"/>
      <c r="V395" s="68"/>
      <c r="W395" s="68"/>
      <c r="X395" s="68"/>
      <c r="Y395" s="68"/>
      <c r="Z395" s="68"/>
      <c r="AA395" s="68"/>
      <c r="AB395" s="68"/>
      <c r="AC395" s="68"/>
      <c r="AD395" s="68"/>
      <c r="AE395" s="68"/>
      <c r="AF395" s="68"/>
      <c r="AG395" s="68"/>
      <c r="AH395" s="68"/>
      <c r="AI395" s="68"/>
      <c r="AJ395" s="68"/>
      <c r="AK395" s="68"/>
      <c r="AL395" s="68"/>
    </row>
    <row r="396" spans="1:38" ht="12.75" customHeight="1" x14ac:dyDescent="0.2">
      <c r="A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row>
    <row r="397" spans="1:38" ht="12.75" customHeight="1" x14ac:dyDescent="0.2">
      <c r="A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row>
    <row r="398" spans="1:38" ht="12.75" customHeight="1" x14ac:dyDescent="0.2">
      <c r="A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row>
    <row r="399" spans="1:38" ht="12.75" customHeight="1" x14ac:dyDescent="0.2">
      <c r="A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row>
    <row r="400" spans="1:38" ht="12.75" customHeight="1" x14ac:dyDescent="0.2">
      <c r="A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row>
    <row r="401" spans="1:38" ht="12.75" customHeight="1" x14ac:dyDescent="0.2">
      <c r="A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row>
    <row r="402" spans="1:38" ht="12.75" customHeight="1" x14ac:dyDescent="0.2">
      <c r="A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row>
    <row r="403" spans="1:38" ht="12.75" customHeight="1" x14ac:dyDescent="0.2">
      <c r="A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row>
    <row r="404" spans="1:38" ht="12.75" customHeight="1" x14ac:dyDescent="0.2">
      <c r="A404" s="68"/>
      <c r="P404" s="68"/>
      <c r="Q404" s="68"/>
      <c r="R404" s="68"/>
      <c r="S404" s="68"/>
      <c r="T404" s="68"/>
      <c r="U404" s="68"/>
      <c r="V404" s="68"/>
      <c r="W404" s="68"/>
      <c r="X404" s="68"/>
      <c r="Y404" s="68"/>
      <c r="Z404" s="68"/>
      <c r="AA404" s="68"/>
      <c r="AB404" s="68"/>
      <c r="AC404" s="68"/>
      <c r="AD404" s="68"/>
      <c r="AE404" s="68"/>
      <c r="AF404" s="68"/>
      <c r="AG404" s="68"/>
      <c r="AH404" s="68"/>
      <c r="AI404" s="68"/>
      <c r="AJ404" s="68"/>
      <c r="AK404" s="68"/>
      <c r="AL404" s="68"/>
    </row>
    <row r="405" spans="1:38" ht="12.75" customHeight="1" x14ac:dyDescent="0.2">
      <c r="A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row>
    <row r="406" spans="1:38" ht="12.75" customHeight="1" x14ac:dyDescent="0.2">
      <c r="A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row>
    <row r="407" spans="1:38" ht="12.75" customHeight="1" x14ac:dyDescent="0.2">
      <c r="A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row>
    <row r="408" spans="1:38" ht="12.75" customHeight="1" x14ac:dyDescent="0.2">
      <c r="A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row>
    <row r="409" spans="1:38" ht="12.75" customHeight="1" x14ac:dyDescent="0.2">
      <c r="A409" s="68"/>
      <c r="P409" s="68"/>
      <c r="Q409" s="68"/>
      <c r="R409" s="68"/>
      <c r="S409" s="68"/>
      <c r="T409" s="68"/>
      <c r="U409" s="68"/>
      <c r="V409" s="68"/>
      <c r="W409" s="68"/>
      <c r="X409" s="68"/>
      <c r="Y409" s="68"/>
      <c r="Z409" s="68"/>
      <c r="AA409" s="68"/>
      <c r="AB409" s="68"/>
      <c r="AC409" s="68"/>
      <c r="AD409" s="68"/>
      <c r="AE409" s="68"/>
      <c r="AF409" s="68"/>
      <c r="AG409" s="68"/>
      <c r="AH409" s="68"/>
      <c r="AI409" s="68"/>
      <c r="AJ409" s="68"/>
      <c r="AK409" s="68"/>
      <c r="AL409" s="68"/>
    </row>
    <row r="410" spans="1:38" ht="12.75" customHeight="1" x14ac:dyDescent="0.2">
      <c r="A410" s="68"/>
      <c r="P410" s="68"/>
      <c r="Q410" s="68"/>
      <c r="R410" s="68"/>
      <c r="S410" s="68"/>
      <c r="T410" s="68"/>
      <c r="U410" s="68"/>
      <c r="V410" s="68"/>
      <c r="W410" s="68"/>
      <c r="X410" s="68"/>
      <c r="Y410" s="68"/>
      <c r="Z410" s="68"/>
      <c r="AA410" s="68"/>
      <c r="AB410" s="68"/>
      <c r="AC410" s="68"/>
      <c r="AD410" s="68"/>
      <c r="AE410" s="68"/>
      <c r="AF410" s="68"/>
      <c r="AG410" s="68"/>
      <c r="AH410" s="68"/>
      <c r="AI410" s="68"/>
      <c r="AJ410" s="68"/>
      <c r="AK410" s="68"/>
      <c r="AL410" s="68"/>
    </row>
    <row r="411" spans="1:38" ht="12.75" customHeight="1" x14ac:dyDescent="0.2">
      <c r="A411" s="68"/>
      <c r="P411" s="68"/>
      <c r="Q411" s="68"/>
      <c r="R411" s="68"/>
      <c r="S411" s="68"/>
      <c r="T411" s="68"/>
      <c r="U411" s="68"/>
      <c r="V411" s="68"/>
      <c r="W411" s="68"/>
      <c r="X411" s="68"/>
      <c r="Y411" s="68"/>
      <c r="Z411" s="68"/>
      <c r="AA411" s="68"/>
      <c r="AB411" s="68"/>
      <c r="AC411" s="68"/>
      <c r="AD411" s="68"/>
      <c r="AE411" s="68"/>
      <c r="AF411" s="68"/>
      <c r="AG411" s="68"/>
      <c r="AH411" s="68"/>
      <c r="AI411" s="68"/>
      <c r="AJ411" s="68"/>
      <c r="AK411" s="68"/>
      <c r="AL411" s="68"/>
    </row>
    <row r="412" spans="1:38" ht="12.75" customHeight="1" x14ac:dyDescent="0.2">
      <c r="A412" s="68"/>
      <c r="P412" s="68"/>
      <c r="Q412" s="68"/>
      <c r="R412" s="68"/>
      <c r="S412" s="68"/>
      <c r="T412" s="68"/>
      <c r="U412" s="68"/>
      <c r="V412" s="68"/>
      <c r="W412" s="68"/>
      <c r="X412" s="68"/>
      <c r="Y412" s="68"/>
      <c r="Z412" s="68"/>
      <c r="AA412" s="68"/>
      <c r="AB412" s="68"/>
      <c r="AC412" s="68"/>
      <c r="AD412" s="68"/>
      <c r="AE412" s="68"/>
      <c r="AF412" s="68"/>
      <c r="AG412" s="68"/>
      <c r="AH412" s="68"/>
      <c r="AI412" s="68"/>
      <c r="AJ412" s="68"/>
      <c r="AK412" s="68"/>
      <c r="AL412" s="68"/>
    </row>
    <row r="413" spans="1:38" ht="12.75" customHeight="1" x14ac:dyDescent="0.2">
      <c r="A413" s="68"/>
      <c r="P413" s="68"/>
      <c r="Q413" s="68"/>
      <c r="R413" s="68"/>
      <c r="S413" s="68"/>
      <c r="T413" s="68"/>
      <c r="U413" s="68"/>
      <c r="V413" s="68"/>
      <c r="W413" s="68"/>
      <c r="X413" s="68"/>
      <c r="Y413" s="68"/>
      <c r="Z413" s="68"/>
      <c r="AA413" s="68"/>
      <c r="AB413" s="68"/>
      <c r="AC413" s="68"/>
      <c r="AD413" s="68"/>
      <c r="AE413" s="68"/>
      <c r="AF413" s="68"/>
      <c r="AG413" s="68"/>
      <c r="AH413" s="68"/>
      <c r="AI413" s="68"/>
      <c r="AJ413" s="68"/>
      <c r="AK413" s="68"/>
      <c r="AL413" s="68"/>
    </row>
    <row r="414" spans="1:38" ht="12.75" customHeight="1" x14ac:dyDescent="0.2">
      <c r="A414" s="68"/>
      <c r="P414" s="68"/>
      <c r="Q414" s="68"/>
      <c r="R414" s="68"/>
      <c r="S414" s="68"/>
      <c r="T414" s="68"/>
      <c r="U414" s="68"/>
      <c r="V414" s="68"/>
      <c r="W414" s="68"/>
      <c r="X414" s="68"/>
      <c r="Y414" s="68"/>
      <c r="Z414" s="68"/>
      <c r="AA414" s="68"/>
      <c r="AB414" s="68"/>
      <c r="AC414" s="68"/>
      <c r="AD414" s="68"/>
      <c r="AE414" s="68"/>
      <c r="AF414" s="68"/>
      <c r="AG414" s="68"/>
      <c r="AH414" s="68"/>
      <c r="AI414" s="68"/>
      <c r="AJ414" s="68"/>
      <c r="AK414" s="68"/>
      <c r="AL414" s="68"/>
    </row>
    <row r="415" spans="1:38" ht="12.75" customHeight="1" x14ac:dyDescent="0.2">
      <c r="A415" s="68"/>
      <c r="P415" s="68"/>
      <c r="Q415" s="68"/>
      <c r="R415" s="68"/>
      <c r="S415" s="68"/>
      <c r="T415" s="68"/>
      <c r="U415" s="68"/>
      <c r="V415" s="68"/>
      <c r="W415" s="68"/>
      <c r="X415" s="68"/>
      <c r="Y415" s="68"/>
      <c r="Z415" s="68"/>
      <c r="AA415" s="68"/>
      <c r="AB415" s="68"/>
      <c r="AC415" s="68"/>
      <c r="AD415" s="68"/>
      <c r="AE415" s="68"/>
      <c r="AF415" s="68"/>
      <c r="AG415" s="68"/>
      <c r="AH415" s="68"/>
      <c r="AI415" s="68"/>
      <c r="AJ415" s="68"/>
      <c r="AK415" s="68"/>
      <c r="AL415" s="68"/>
    </row>
    <row r="416" spans="1:38" ht="12.75" customHeight="1" x14ac:dyDescent="0.2">
      <c r="A416" s="68"/>
      <c r="P416" s="68"/>
      <c r="Q416" s="68"/>
      <c r="R416" s="68"/>
      <c r="S416" s="68"/>
      <c r="T416" s="68"/>
      <c r="U416" s="68"/>
      <c r="V416" s="68"/>
      <c r="W416" s="68"/>
      <c r="X416" s="68"/>
      <c r="Y416" s="68"/>
      <c r="Z416" s="68"/>
      <c r="AA416" s="68"/>
      <c r="AB416" s="68"/>
      <c r="AC416" s="68"/>
      <c r="AD416" s="68"/>
      <c r="AE416" s="68"/>
      <c r="AF416" s="68"/>
      <c r="AG416" s="68"/>
      <c r="AH416" s="68"/>
      <c r="AI416" s="68"/>
      <c r="AJ416" s="68"/>
      <c r="AK416" s="68"/>
      <c r="AL416" s="68"/>
    </row>
    <row r="417" spans="1:38" ht="12.75" customHeight="1" x14ac:dyDescent="0.2">
      <c r="A417" s="68"/>
      <c r="P417" s="68"/>
      <c r="Q417" s="68"/>
      <c r="R417" s="68"/>
      <c r="S417" s="68"/>
      <c r="T417" s="68"/>
      <c r="U417" s="68"/>
      <c r="V417" s="68"/>
      <c r="W417" s="68"/>
      <c r="X417" s="68"/>
      <c r="Y417" s="68"/>
      <c r="Z417" s="68"/>
      <c r="AA417" s="68"/>
      <c r="AB417" s="68"/>
      <c r="AC417" s="68"/>
      <c r="AD417" s="68"/>
      <c r="AE417" s="68"/>
      <c r="AF417" s="68"/>
      <c r="AG417" s="68"/>
      <c r="AH417" s="68"/>
      <c r="AI417" s="68"/>
      <c r="AJ417" s="68"/>
      <c r="AK417" s="68"/>
      <c r="AL417" s="68"/>
    </row>
    <row r="418" spans="1:38" ht="12.75" customHeight="1" x14ac:dyDescent="0.2">
      <c r="A418" s="68"/>
      <c r="P418" s="68"/>
      <c r="Q418" s="68"/>
      <c r="R418" s="68"/>
      <c r="S418" s="68"/>
      <c r="T418" s="68"/>
      <c r="U418" s="68"/>
      <c r="V418" s="68"/>
      <c r="W418" s="68"/>
      <c r="X418" s="68"/>
      <c r="Y418" s="68"/>
      <c r="Z418" s="68"/>
      <c r="AA418" s="68"/>
      <c r="AB418" s="68"/>
      <c r="AC418" s="68"/>
      <c r="AD418" s="68"/>
      <c r="AE418" s="68"/>
      <c r="AF418" s="68"/>
      <c r="AG418" s="68"/>
      <c r="AH418" s="68"/>
      <c r="AI418" s="68"/>
      <c r="AJ418" s="68"/>
      <c r="AK418" s="68"/>
      <c r="AL418" s="68"/>
    </row>
    <row r="419" spans="1:38" ht="12.75" customHeight="1" x14ac:dyDescent="0.2">
      <c r="A419" s="68"/>
      <c r="P419" s="68"/>
      <c r="Q419" s="68"/>
      <c r="R419" s="68"/>
      <c r="S419" s="68"/>
      <c r="T419" s="68"/>
      <c r="U419" s="68"/>
      <c r="V419" s="68"/>
      <c r="W419" s="68"/>
      <c r="X419" s="68"/>
      <c r="Y419" s="68"/>
      <c r="Z419" s="68"/>
      <c r="AA419" s="68"/>
      <c r="AB419" s="68"/>
      <c r="AC419" s="68"/>
      <c r="AD419" s="68"/>
      <c r="AE419" s="68"/>
      <c r="AF419" s="68"/>
      <c r="AG419" s="68"/>
      <c r="AH419" s="68"/>
      <c r="AI419" s="68"/>
      <c r="AJ419" s="68"/>
      <c r="AK419" s="68"/>
      <c r="AL419" s="68"/>
    </row>
    <row r="420" spans="1:38" ht="12.75" customHeight="1" x14ac:dyDescent="0.2">
      <c r="A420" s="68"/>
      <c r="P420" s="68"/>
      <c r="Q420" s="68"/>
      <c r="R420" s="68"/>
      <c r="S420" s="68"/>
      <c r="T420" s="68"/>
      <c r="U420" s="68"/>
      <c r="V420" s="68"/>
      <c r="W420" s="68"/>
      <c r="X420" s="68"/>
      <c r="Y420" s="68"/>
      <c r="Z420" s="68"/>
      <c r="AA420" s="68"/>
      <c r="AB420" s="68"/>
      <c r="AC420" s="68"/>
      <c r="AD420" s="68"/>
      <c r="AE420" s="68"/>
      <c r="AF420" s="68"/>
      <c r="AG420" s="68"/>
      <c r="AH420" s="68"/>
      <c r="AI420" s="68"/>
      <c r="AJ420" s="68"/>
      <c r="AK420" s="68"/>
      <c r="AL420" s="68"/>
    </row>
    <row r="421" spans="1:38" ht="12.75" customHeight="1" x14ac:dyDescent="0.2">
      <c r="A421" s="68"/>
      <c r="P421" s="68"/>
      <c r="Q421" s="68"/>
      <c r="R421" s="68"/>
      <c r="S421" s="68"/>
      <c r="T421" s="68"/>
      <c r="U421" s="68"/>
      <c r="V421" s="68"/>
      <c r="W421" s="68"/>
      <c r="X421" s="68"/>
      <c r="Y421" s="68"/>
      <c r="Z421" s="68"/>
      <c r="AA421" s="68"/>
      <c r="AB421" s="68"/>
      <c r="AC421" s="68"/>
      <c r="AD421" s="68"/>
      <c r="AE421" s="68"/>
      <c r="AF421" s="68"/>
      <c r="AG421" s="68"/>
      <c r="AH421" s="68"/>
      <c r="AI421" s="68"/>
      <c r="AJ421" s="68"/>
      <c r="AK421" s="68"/>
      <c r="AL421" s="68"/>
    </row>
    <row r="422" spans="1:38" ht="12.75" customHeight="1" x14ac:dyDescent="0.2">
      <c r="A422" s="68"/>
      <c r="P422" s="68"/>
      <c r="Q422" s="68"/>
      <c r="R422" s="68"/>
      <c r="S422" s="68"/>
      <c r="T422" s="68"/>
      <c r="U422" s="68"/>
      <c r="V422" s="68"/>
      <c r="W422" s="68"/>
      <c r="X422" s="68"/>
      <c r="Y422" s="68"/>
      <c r="Z422" s="68"/>
      <c r="AA422" s="68"/>
      <c r="AB422" s="68"/>
      <c r="AC422" s="68"/>
      <c r="AD422" s="68"/>
      <c r="AE422" s="68"/>
      <c r="AF422" s="68"/>
      <c r="AG422" s="68"/>
      <c r="AH422" s="68"/>
      <c r="AI422" s="68"/>
      <c r="AJ422" s="68"/>
      <c r="AK422" s="68"/>
      <c r="AL422" s="68"/>
    </row>
    <row r="423" spans="1:38" ht="12.75" customHeight="1" x14ac:dyDescent="0.2">
      <c r="A423" s="68"/>
      <c r="P423" s="68"/>
      <c r="Q423" s="68"/>
      <c r="R423" s="68"/>
      <c r="S423" s="68"/>
      <c r="T423" s="68"/>
      <c r="U423" s="68"/>
      <c r="V423" s="68"/>
      <c r="W423" s="68"/>
      <c r="X423" s="68"/>
      <c r="Y423" s="68"/>
      <c r="Z423" s="68"/>
      <c r="AA423" s="68"/>
      <c r="AB423" s="68"/>
      <c r="AC423" s="68"/>
      <c r="AD423" s="68"/>
      <c r="AE423" s="68"/>
      <c r="AF423" s="68"/>
      <c r="AG423" s="68"/>
      <c r="AH423" s="68"/>
      <c r="AI423" s="68"/>
      <c r="AJ423" s="68"/>
      <c r="AK423" s="68"/>
      <c r="AL423" s="68"/>
    </row>
    <row r="424" spans="1:38" ht="12.75" customHeight="1" x14ac:dyDescent="0.2">
      <c r="A424" s="68"/>
      <c r="P424" s="68"/>
      <c r="Q424" s="68"/>
      <c r="R424" s="68"/>
      <c r="S424" s="68"/>
      <c r="T424" s="68"/>
      <c r="U424" s="68"/>
      <c r="V424" s="68"/>
      <c r="W424" s="68"/>
      <c r="X424" s="68"/>
      <c r="Y424" s="68"/>
      <c r="Z424" s="68"/>
      <c r="AA424" s="68"/>
      <c r="AB424" s="68"/>
      <c r="AC424" s="68"/>
      <c r="AD424" s="68"/>
      <c r="AE424" s="68"/>
      <c r="AF424" s="68"/>
      <c r="AG424" s="68"/>
      <c r="AH424" s="68"/>
      <c r="AI424" s="68"/>
      <c r="AJ424" s="68"/>
      <c r="AK424" s="68"/>
      <c r="AL424" s="68"/>
    </row>
    <row r="425" spans="1:38" ht="12.75" customHeight="1" x14ac:dyDescent="0.2">
      <c r="A425" s="68"/>
      <c r="P425" s="68"/>
      <c r="Q425" s="68"/>
      <c r="R425" s="68"/>
      <c r="S425" s="68"/>
      <c r="T425" s="68"/>
      <c r="U425" s="68"/>
      <c r="V425" s="68"/>
      <c r="W425" s="68"/>
      <c r="X425" s="68"/>
      <c r="Y425" s="68"/>
      <c r="Z425" s="68"/>
      <c r="AA425" s="68"/>
      <c r="AB425" s="68"/>
      <c r="AC425" s="68"/>
      <c r="AD425" s="68"/>
      <c r="AE425" s="68"/>
      <c r="AF425" s="68"/>
      <c r="AG425" s="68"/>
      <c r="AH425" s="68"/>
      <c r="AI425" s="68"/>
      <c r="AJ425" s="68"/>
      <c r="AK425" s="68"/>
      <c r="AL425" s="68"/>
    </row>
    <row r="426" spans="1:38" ht="12.75" customHeight="1" x14ac:dyDescent="0.2">
      <c r="A426" s="68"/>
      <c r="P426" s="68"/>
      <c r="Q426" s="68"/>
      <c r="R426" s="68"/>
      <c r="S426" s="68"/>
      <c r="T426" s="68"/>
      <c r="U426" s="68"/>
      <c r="V426" s="68"/>
      <c r="W426" s="68"/>
      <c r="X426" s="68"/>
      <c r="Y426" s="68"/>
      <c r="Z426" s="68"/>
      <c r="AA426" s="68"/>
      <c r="AB426" s="68"/>
      <c r="AC426" s="68"/>
      <c r="AD426" s="68"/>
      <c r="AE426" s="68"/>
      <c r="AF426" s="68"/>
      <c r="AG426" s="68"/>
      <c r="AH426" s="68"/>
      <c r="AI426" s="68"/>
      <c r="AJ426" s="68"/>
      <c r="AK426" s="68"/>
      <c r="AL426" s="68"/>
    </row>
    <row r="427" spans="1:38" ht="12.75" customHeight="1" x14ac:dyDescent="0.2">
      <c r="A427" s="68"/>
      <c r="P427" s="68"/>
      <c r="Q427" s="68"/>
      <c r="R427" s="68"/>
      <c r="S427" s="68"/>
      <c r="T427" s="68"/>
      <c r="U427" s="68"/>
      <c r="V427" s="68"/>
      <c r="W427" s="68"/>
      <c r="X427" s="68"/>
      <c r="Y427" s="68"/>
      <c r="Z427" s="68"/>
      <c r="AA427" s="68"/>
      <c r="AB427" s="68"/>
      <c r="AC427" s="68"/>
      <c r="AD427" s="68"/>
      <c r="AE427" s="68"/>
      <c r="AF427" s="68"/>
      <c r="AG427" s="68"/>
      <c r="AH427" s="68"/>
      <c r="AI427" s="68"/>
      <c r="AJ427" s="68"/>
      <c r="AK427" s="68"/>
      <c r="AL427" s="68"/>
    </row>
    <row r="428" spans="1:38" ht="12.75" customHeight="1" x14ac:dyDescent="0.2">
      <c r="A428" s="68"/>
      <c r="P428" s="68"/>
      <c r="Q428" s="68"/>
      <c r="R428" s="68"/>
      <c r="S428" s="68"/>
      <c r="T428" s="68"/>
      <c r="U428" s="68"/>
      <c r="V428" s="68"/>
      <c r="W428" s="68"/>
      <c r="X428" s="68"/>
      <c r="Y428" s="68"/>
      <c r="Z428" s="68"/>
      <c r="AA428" s="68"/>
      <c r="AB428" s="68"/>
      <c r="AC428" s="68"/>
      <c r="AD428" s="68"/>
      <c r="AE428" s="68"/>
      <c r="AF428" s="68"/>
      <c r="AG428" s="68"/>
      <c r="AH428" s="68"/>
      <c r="AI428" s="68"/>
      <c r="AJ428" s="68"/>
      <c r="AK428" s="68"/>
      <c r="AL428" s="68"/>
    </row>
    <row r="429" spans="1:38" ht="12.75" customHeight="1" x14ac:dyDescent="0.2">
      <c r="A429" s="68"/>
      <c r="P429" s="68"/>
      <c r="Q429" s="68"/>
      <c r="R429" s="68"/>
      <c r="S429" s="68"/>
      <c r="T429" s="68"/>
      <c r="U429" s="68"/>
      <c r="V429" s="68"/>
      <c r="W429" s="68"/>
      <c r="X429" s="68"/>
      <c r="Y429" s="68"/>
      <c r="Z429" s="68"/>
      <c r="AA429" s="68"/>
      <c r="AB429" s="68"/>
      <c r="AC429" s="68"/>
      <c r="AD429" s="68"/>
      <c r="AE429" s="68"/>
      <c r="AF429" s="68"/>
      <c r="AG429" s="68"/>
      <c r="AH429" s="68"/>
      <c r="AI429" s="68"/>
      <c r="AJ429" s="68"/>
      <c r="AK429" s="68"/>
      <c r="AL429" s="68"/>
    </row>
    <row r="430" spans="1:38" ht="12.75" customHeight="1" x14ac:dyDescent="0.2">
      <c r="A430" s="68"/>
      <c r="P430" s="68"/>
      <c r="Q430" s="68"/>
      <c r="R430" s="68"/>
      <c r="S430" s="68"/>
      <c r="T430" s="68"/>
      <c r="U430" s="68"/>
      <c r="V430" s="68"/>
      <c r="W430" s="68"/>
      <c r="X430" s="68"/>
      <c r="Y430" s="68"/>
      <c r="Z430" s="68"/>
      <c r="AA430" s="68"/>
      <c r="AB430" s="68"/>
      <c r="AC430" s="68"/>
      <c r="AD430" s="68"/>
      <c r="AE430" s="68"/>
      <c r="AF430" s="68"/>
      <c r="AG430" s="68"/>
      <c r="AH430" s="68"/>
      <c r="AI430" s="68"/>
      <c r="AJ430" s="68"/>
      <c r="AK430" s="68"/>
      <c r="AL430" s="68"/>
    </row>
    <row r="431" spans="1:38" ht="12.75" customHeight="1" x14ac:dyDescent="0.2">
      <c r="A431" s="68"/>
      <c r="P431" s="68"/>
      <c r="Q431" s="68"/>
      <c r="R431" s="68"/>
      <c r="S431" s="68"/>
      <c r="T431" s="68"/>
      <c r="U431" s="68"/>
      <c r="V431" s="68"/>
      <c r="W431" s="68"/>
      <c r="X431" s="68"/>
      <c r="Y431" s="68"/>
      <c r="Z431" s="68"/>
      <c r="AA431" s="68"/>
      <c r="AB431" s="68"/>
      <c r="AC431" s="68"/>
      <c r="AD431" s="68"/>
      <c r="AE431" s="68"/>
      <c r="AF431" s="68"/>
      <c r="AG431" s="68"/>
      <c r="AH431" s="68"/>
      <c r="AI431" s="68"/>
      <c r="AJ431" s="68"/>
      <c r="AK431" s="68"/>
      <c r="AL431" s="68"/>
    </row>
    <row r="432" spans="1:38" ht="12.75" customHeight="1" x14ac:dyDescent="0.2">
      <c r="A432" s="68"/>
      <c r="P432" s="68"/>
      <c r="Q432" s="68"/>
      <c r="R432" s="68"/>
      <c r="S432" s="68"/>
      <c r="T432" s="68"/>
      <c r="U432" s="68"/>
      <c r="V432" s="68"/>
      <c r="W432" s="68"/>
      <c r="X432" s="68"/>
      <c r="Y432" s="68"/>
      <c r="Z432" s="68"/>
      <c r="AA432" s="68"/>
      <c r="AB432" s="68"/>
      <c r="AC432" s="68"/>
      <c r="AD432" s="68"/>
      <c r="AE432" s="68"/>
      <c r="AF432" s="68"/>
      <c r="AG432" s="68"/>
      <c r="AH432" s="68"/>
      <c r="AI432" s="68"/>
      <c r="AJ432" s="68"/>
      <c r="AK432" s="68"/>
      <c r="AL432" s="68"/>
    </row>
    <row r="433" spans="1:38" ht="12.75" customHeight="1" x14ac:dyDescent="0.2">
      <c r="A433" s="68"/>
      <c r="P433" s="68"/>
      <c r="Q433" s="68"/>
      <c r="R433" s="68"/>
      <c r="S433" s="68"/>
      <c r="T433" s="68"/>
      <c r="U433" s="68"/>
      <c r="V433" s="68"/>
      <c r="W433" s="68"/>
      <c r="X433" s="68"/>
      <c r="Y433" s="68"/>
      <c r="Z433" s="68"/>
      <c r="AA433" s="68"/>
      <c r="AB433" s="68"/>
      <c r="AC433" s="68"/>
      <c r="AD433" s="68"/>
      <c r="AE433" s="68"/>
      <c r="AF433" s="68"/>
      <c r="AG433" s="68"/>
      <c r="AH433" s="68"/>
      <c r="AI433" s="68"/>
      <c r="AJ433" s="68"/>
      <c r="AK433" s="68"/>
      <c r="AL433" s="68"/>
    </row>
    <row r="434" spans="1:38" ht="12.75" customHeight="1" x14ac:dyDescent="0.2">
      <c r="A434" s="68"/>
      <c r="P434" s="68"/>
      <c r="Q434" s="68"/>
      <c r="R434" s="68"/>
      <c r="S434" s="68"/>
      <c r="T434" s="68"/>
      <c r="U434" s="68"/>
      <c r="V434" s="68"/>
      <c r="W434" s="68"/>
      <c r="X434" s="68"/>
      <c r="Y434" s="68"/>
      <c r="Z434" s="68"/>
      <c r="AA434" s="68"/>
      <c r="AB434" s="68"/>
      <c r="AC434" s="68"/>
      <c r="AD434" s="68"/>
      <c r="AE434" s="68"/>
      <c r="AF434" s="68"/>
      <c r="AG434" s="68"/>
      <c r="AH434" s="68"/>
      <c r="AI434" s="68"/>
      <c r="AJ434" s="68"/>
      <c r="AK434" s="68"/>
      <c r="AL434" s="68"/>
    </row>
    <row r="435" spans="1:38" ht="12.75" customHeight="1" x14ac:dyDescent="0.2">
      <c r="A435" s="68"/>
      <c r="P435" s="68"/>
      <c r="Q435" s="68"/>
      <c r="R435" s="68"/>
      <c r="S435" s="68"/>
      <c r="T435" s="68"/>
      <c r="U435" s="68"/>
      <c r="V435" s="68"/>
      <c r="W435" s="68"/>
      <c r="X435" s="68"/>
      <c r="Y435" s="68"/>
      <c r="Z435" s="68"/>
      <c r="AA435" s="68"/>
      <c r="AB435" s="68"/>
      <c r="AC435" s="68"/>
      <c r="AD435" s="68"/>
      <c r="AE435" s="68"/>
      <c r="AF435" s="68"/>
      <c r="AG435" s="68"/>
      <c r="AH435" s="68"/>
      <c r="AI435" s="68"/>
      <c r="AJ435" s="68"/>
      <c r="AK435" s="68"/>
      <c r="AL435" s="68"/>
    </row>
    <row r="436" spans="1:38" ht="12.75" customHeight="1" x14ac:dyDescent="0.2">
      <c r="A436" s="68"/>
      <c r="P436" s="68"/>
      <c r="Q436" s="68"/>
      <c r="R436" s="68"/>
      <c r="S436" s="68"/>
      <c r="T436" s="68"/>
      <c r="U436" s="68"/>
      <c r="V436" s="68"/>
      <c r="W436" s="68"/>
      <c r="X436" s="68"/>
      <c r="Y436" s="68"/>
      <c r="Z436" s="68"/>
      <c r="AA436" s="68"/>
      <c r="AB436" s="68"/>
      <c r="AC436" s="68"/>
      <c r="AD436" s="68"/>
      <c r="AE436" s="68"/>
      <c r="AF436" s="68"/>
      <c r="AG436" s="68"/>
      <c r="AH436" s="68"/>
      <c r="AI436" s="68"/>
      <c r="AJ436" s="68"/>
      <c r="AK436" s="68"/>
      <c r="AL436" s="68"/>
    </row>
    <row r="437" spans="1:38" ht="12.75" customHeight="1" x14ac:dyDescent="0.2">
      <c r="A437" s="68"/>
      <c r="P437" s="68"/>
      <c r="Q437" s="68"/>
      <c r="R437" s="68"/>
      <c r="S437" s="68"/>
      <c r="T437" s="68"/>
      <c r="U437" s="68"/>
      <c r="V437" s="68"/>
      <c r="W437" s="68"/>
      <c r="X437" s="68"/>
      <c r="Y437" s="68"/>
      <c r="Z437" s="68"/>
      <c r="AA437" s="68"/>
      <c r="AB437" s="68"/>
      <c r="AC437" s="68"/>
      <c r="AD437" s="68"/>
      <c r="AE437" s="68"/>
      <c r="AF437" s="68"/>
      <c r="AG437" s="68"/>
      <c r="AH437" s="68"/>
      <c r="AI437" s="68"/>
      <c r="AJ437" s="68"/>
      <c r="AK437" s="68"/>
      <c r="AL437" s="68"/>
    </row>
    <row r="438" spans="1:38" ht="12.75" customHeight="1" x14ac:dyDescent="0.2">
      <c r="A438" s="68"/>
      <c r="P438" s="68"/>
      <c r="Q438" s="68"/>
      <c r="R438" s="68"/>
      <c r="S438" s="68"/>
      <c r="T438" s="68"/>
      <c r="U438" s="68"/>
      <c r="V438" s="68"/>
      <c r="W438" s="68"/>
      <c r="X438" s="68"/>
      <c r="Y438" s="68"/>
      <c r="Z438" s="68"/>
      <c r="AA438" s="68"/>
      <c r="AB438" s="68"/>
      <c r="AC438" s="68"/>
      <c r="AD438" s="68"/>
      <c r="AE438" s="68"/>
      <c r="AF438" s="68"/>
      <c r="AG438" s="68"/>
      <c r="AH438" s="68"/>
      <c r="AI438" s="68"/>
      <c r="AJ438" s="68"/>
      <c r="AK438" s="68"/>
      <c r="AL438" s="68"/>
    </row>
    <row r="439" spans="1:38" ht="12.75" customHeight="1" x14ac:dyDescent="0.2">
      <c r="A439" s="68"/>
      <c r="P439" s="68"/>
      <c r="Q439" s="68"/>
      <c r="R439" s="68"/>
      <c r="S439" s="68"/>
      <c r="T439" s="68"/>
      <c r="U439" s="68"/>
      <c r="V439" s="68"/>
      <c r="W439" s="68"/>
      <c r="X439" s="68"/>
      <c r="Y439" s="68"/>
      <c r="Z439" s="68"/>
      <c r="AA439" s="68"/>
      <c r="AB439" s="68"/>
      <c r="AC439" s="68"/>
      <c r="AD439" s="68"/>
      <c r="AE439" s="68"/>
      <c r="AF439" s="68"/>
      <c r="AG439" s="68"/>
      <c r="AH439" s="68"/>
      <c r="AI439" s="68"/>
      <c r="AJ439" s="68"/>
      <c r="AK439" s="68"/>
      <c r="AL439" s="68"/>
    </row>
    <row r="440" spans="1:38" ht="12.75" customHeight="1" x14ac:dyDescent="0.2">
      <c r="A440" s="68"/>
      <c r="P440" s="68"/>
      <c r="Q440" s="68"/>
      <c r="R440" s="68"/>
      <c r="S440" s="68"/>
      <c r="T440" s="68"/>
      <c r="U440" s="68"/>
      <c r="V440" s="68"/>
      <c r="W440" s="68"/>
      <c r="X440" s="68"/>
      <c r="Y440" s="68"/>
      <c r="Z440" s="68"/>
      <c r="AA440" s="68"/>
      <c r="AB440" s="68"/>
      <c r="AC440" s="68"/>
      <c r="AD440" s="68"/>
      <c r="AE440" s="68"/>
      <c r="AF440" s="68"/>
      <c r="AG440" s="68"/>
      <c r="AH440" s="68"/>
      <c r="AI440" s="68"/>
      <c r="AJ440" s="68"/>
      <c r="AK440" s="68"/>
      <c r="AL440" s="68"/>
    </row>
    <row r="441" spans="1:38" ht="12.75" customHeight="1" x14ac:dyDescent="0.2">
      <c r="A441" s="68"/>
      <c r="P441" s="68"/>
      <c r="Q441" s="68"/>
      <c r="R441" s="68"/>
      <c r="S441" s="68"/>
      <c r="T441" s="68"/>
      <c r="U441" s="68"/>
      <c r="V441" s="68"/>
      <c r="W441" s="68"/>
      <c r="X441" s="68"/>
      <c r="Y441" s="68"/>
      <c r="Z441" s="68"/>
      <c r="AA441" s="68"/>
      <c r="AB441" s="68"/>
      <c r="AC441" s="68"/>
      <c r="AD441" s="68"/>
      <c r="AE441" s="68"/>
      <c r="AF441" s="68"/>
      <c r="AG441" s="68"/>
      <c r="AH441" s="68"/>
      <c r="AI441" s="68"/>
      <c r="AJ441" s="68"/>
      <c r="AK441" s="68"/>
      <c r="AL441" s="68"/>
    </row>
    <row r="442" spans="1:38" ht="12.75" customHeight="1" x14ac:dyDescent="0.2">
      <c r="A442" s="68"/>
      <c r="P442" s="68"/>
      <c r="Q442" s="68"/>
      <c r="R442" s="68"/>
      <c r="S442" s="68"/>
      <c r="T442" s="68"/>
      <c r="U442" s="68"/>
      <c r="V442" s="68"/>
      <c r="W442" s="68"/>
      <c r="X442" s="68"/>
      <c r="Y442" s="68"/>
      <c r="Z442" s="68"/>
      <c r="AA442" s="68"/>
      <c r="AB442" s="68"/>
      <c r="AC442" s="68"/>
      <c r="AD442" s="68"/>
      <c r="AE442" s="68"/>
      <c r="AF442" s="68"/>
      <c r="AG442" s="68"/>
      <c r="AH442" s="68"/>
      <c r="AI442" s="68"/>
      <c r="AJ442" s="68"/>
      <c r="AK442" s="68"/>
      <c r="AL442" s="68"/>
    </row>
    <row r="443" spans="1:38" ht="12.75" customHeight="1" x14ac:dyDescent="0.2">
      <c r="A443" s="68"/>
      <c r="P443" s="68"/>
      <c r="Q443" s="68"/>
      <c r="R443" s="68"/>
      <c r="S443" s="68"/>
      <c r="T443" s="68"/>
      <c r="U443" s="68"/>
      <c r="V443" s="68"/>
      <c r="W443" s="68"/>
      <c r="X443" s="68"/>
      <c r="Y443" s="68"/>
      <c r="Z443" s="68"/>
      <c r="AA443" s="68"/>
      <c r="AB443" s="68"/>
      <c r="AC443" s="68"/>
      <c r="AD443" s="68"/>
      <c r="AE443" s="68"/>
      <c r="AF443" s="68"/>
      <c r="AG443" s="68"/>
      <c r="AH443" s="68"/>
      <c r="AI443" s="68"/>
      <c r="AJ443" s="68"/>
      <c r="AK443" s="68"/>
      <c r="AL443" s="68"/>
    </row>
    <row r="444" spans="1:38" ht="12.75" customHeight="1" x14ac:dyDescent="0.2">
      <c r="A444" s="68"/>
      <c r="P444" s="68"/>
      <c r="Q444" s="68"/>
      <c r="R444" s="68"/>
      <c r="S444" s="68"/>
      <c r="T444" s="68"/>
      <c r="U444" s="68"/>
      <c r="V444" s="68"/>
      <c r="W444" s="68"/>
      <c r="X444" s="68"/>
      <c r="Y444" s="68"/>
      <c r="Z444" s="68"/>
      <c r="AA444" s="68"/>
      <c r="AB444" s="68"/>
      <c r="AC444" s="68"/>
      <c r="AD444" s="68"/>
      <c r="AE444" s="68"/>
      <c r="AF444" s="68"/>
      <c r="AG444" s="68"/>
      <c r="AH444" s="68"/>
      <c r="AI444" s="68"/>
      <c r="AJ444" s="68"/>
      <c r="AK444" s="68"/>
      <c r="AL444" s="68"/>
    </row>
    <row r="445" spans="1:38" ht="12.75" customHeight="1" x14ac:dyDescent="0.2">
      <c r="A445" s="68"/>
      <c r="P445" s="68"/>
      <c r="Q445" s="68"/>
      <c r="R445" s="68"/>
      <c r="S445" s="68"/>
      <c r="T445" s="68"/>
      <c r="U445" s="68"/>
      <c r="V445" s="68"/>
      <c r="W445" s="68"/>
      <c r="X445" s="68"/>
      <c r="Y445" s="68"/>
      <c r="Z445" s="68"/>
      <c r="AA445" s="68"/>
      <c r="AB445" s="68"/>
      <c r="AC445" s="68"/>
      <c r="AD445" s="68"/>
      <c r="AE445" s="68"/>
      <c r="AF445" s="68"/>
      <c r="AG445" s="68"/>
      <c r="AH445" s="68"/>
      <c r="AI445" s="68"/>
      <c r="AJ445" s="68"/>
      <c r="AK445" s="68"/>
      <c r="AL445" s="68"/>
    </row>
    <row r="446" spans="1:38" ht="12.75" customHeight="1" x14ac:dyDescent="0.2">
      <c r="A446" s="68"/>
      <c r="P446" s="68"/>
      <c r="Q446" s="68"/>
      <c r="R446" s="68"/>
      <c r="S446" s="68"/>
      <c r="T446" s="68"/>
      <c r="U446" s="68"/>
      <c r="V446" s="68"/>
      <c r="W446" s="68"/>
      <c r="X446" s="68"/>
      <c r="Y446" s="68"/>
      <c r="Z446" s="68"/>
      <c r="AA446" s="68"/>
      <c r="AB446" s="68"/>
      <c r="AC446" s="68"/>
      <c r="AD446" s="68"/>
      <c r="AE446" s="68"/>
      <c r="AF446" s="68"/>
      <c r="AG446" s="68"/>
      <c r="AH446" s="68"/>
      <c r="AI446" s="68"/>
      <c r="AJ446" s="68"/>
      <c r="AK446" s="68"/>
      <c r="AL446" s="68"/>
    </row>
    <row r="447" spans="1:38" ht="12.75" customHeight="1" x14ac:dyDescent="0.2">
      <c r="A447" s="68"/>
      <c r="P447" s="68"/>
      <c r="Q447" s="68"/>
      <c r="R447" s="68"/>
      <c r="S447" s="68"/>
      <c r="T447" s="68"/>
      <c r="U447" s="68"/>
      <c r="V447" s="68"/>
      <c r="W447" s="68"/>
      <c r="X447" s="68"/>
      <c r="Y447" s="68"/>
      <c r="Z447" s="68"/>
      <c r="AA447" s="68"/>
      <c r="AB447" s="68"/>
      <c r="AC447" s="68"/>
      <c r="AD447" s="68"/>
      <c r="AE447" s="68"/>
      <c r="AF447" s="68"/>
      <c r="AG447" s="68"/>
      <c r="AH447" s="68"/>
      <c r="AI447" s="68"/>
      <c r="AJ447" s="68"/>
      <c r="AK447" s="68"/>
      <c r="AL447" s="68"/>
    </row>
    <row r="448" spans="1:38" ht="12.75" customHeight="1" x14ac:dyDescent="0.2">
      <c r="A448" s="68"/>
      <c r="P448" s="68"/>
      <c r="Q448" s="68"/>
      <c r="R448" s="68"/>
      <c r="S448" s="68"/>
      <c r="T448" s="68"/>
      <c r="U448" s="68"/>
      <c r="V448" s="68"/>
      <c r="W448" s="68"/>
      <c r="X448" s="68"/>
      <c r="Y448" s="68"/>
      <c r="Z448" s="68"/>
      <c r="AA448" s="68"/>
      <c r="AB448" s="68"/>
      <c r="AC448" s="68"/>
      <c r="AD448" s="68"/>
      <c r="AE448" s="68"/>
      <c r="AF448" s="68"/>
      <c r="AG448" s="68"/>
      <c r="AH448" s="68"/>
      <c r="AI448" s="68"/>
      <c r="AJ448" s="68"/>
      <c r="AK448" s="68"/>
      <c r="AL448" s="68"/>
    </row>
    <row r="449" spans="1:38" ht="12.75" customHeight="1" x14ac:dyDescent="0.2">
      <c r="A449" s="68"/>
      <c r="P449" s="68"/>
      <c r="Q449" s="68"/>
      <c r="R449" s="68"/>
      <c r="S449" s="68"/>
      <c r="T449" s="68"/>
      <c r="U449" s="68"/>
      <c r="V449" s="68"/>
      <c r="W449" s="68"/>
      <c r="X449" s="68"/>
      <c r="Y449" s="68"/>
      <c r="Z449" s="68"/>
      <c r="AA449" s="68"/>
      <c r="AB449" s="68"/>
      <c r="AC449" s="68"/>
      <c r="AD449" s="68"/>
      <c r="AE449" s="68"/>
      <c r="AF449" s="68"/>
      <c r="AG449" s="68"/>
      <c r="AH449" s="68"/>
      <c r="AI449" s="68"/>
      <c r="AJ449" s="68"/>
      <c r="AK449" s="68"/>
      <c r="AL449" s="68"/>
    </row>
    <row r="450" spans="1:38" ht="12.75" customHeight="1" x14ac:dyDescent="0.2">
      <c r="A450" s="68"/>
      <c r="P450" s="68"/>
      <c r="Q450" s="68"/>
      <c r="R450" s="68"/>
      <c r="S450" s="68"/>
      <c r="T450" s="68"/>
      <c r="U450" s="68"/>
      <c r="V450" s="68"/>
      <c r="W450" s="68"/>
      <c r="X450" s="68"/>
      <c r="Y450" s="68"/>
      <c r="Z450" s="68"/>
      <c r="AA450" s="68"/>
      <c r="AB450" s="68"/>
      <c r="AC450" s="68"/>
      <c r="AD450" s="68"/>
      <c r="AE450" s="68"/>
      <c r="AF450" s="68"/>
      <c r="AG450" s="68"/>
      <c r="AH450" s="68"/>
      <c r="AI450" s="68"/>
      <c r="AJ450" s="68"/>
      <c r="AK450" s="68"/>
      <c r="AL450" s="68"/>
    </row>
    <row r="451" spans="1:38" ht="12.75" customHeight="1" x14ac:dyDescent="0.2">
      <c r="A451" s="68"/>
      <c r="P451" s="68"/>
      <c r="Q451" s="68"/>
      <c r="R451" s="68"/>
      <c r="S451" s="68"/>
      <c r="T451" s="68"/>
      <c r="U451" s="68"/>
      <c r="V451" s="68"/>
      <c r="W451" s="68"/>
      <c r="X451" s="68"/>
      <c r="Y451" s="68"/>
      <c r="Z451" s="68"/>
      <c r="AA451" s="68"/>
      <c r="AB451" s="68"/>
      <c r="AC451" s="68"/>
      <c r="AD451" s="68"/>
      <c r="AE451" s="68"/>
      <c r="AF451" s="68"/>
      <c r="AG451" s="68"/>
      <c r="AH451" s="68"/>
      <c r="AI451" s="68"/>
      <c r="AJ451" s="68"/>
      <c r="AK451" s="68"/>
      <c r="AL451" s="68"/>
    </row>
    <row r="452" spans="1:38" ht="12.75" customHeight="1" x14ac:dyDescent="0.2">
      <c r="A452" s="68"/>
      <c r="P452" s="68"/>
      <c r="Q452" s="68"/>
      <c r="R452" s="68"/>
      <c r="S452" s="68"/>
      <c r="T452" s="68"/>
      <c r="U452" s="68"/>
      <c r="V452" s="68"/>
      <c r="W452" s="68"/>
      <c r="X452" s="68"/>
      <c r="Y452" s="68"/>
      <c r="Z452" s="68"/>
      <c r="AA452" s="68"/>
      <c r="AB452" s="68"/>
      <c r="AC452" s="68"/>
      <c r="AD452" s="68"/>
      <c r="AE452" s="68"/>
      <c r="AF452" s="68"/>
      <c r="AG452" s="68"/>
      <c r="AH452" s="68"/>
      <c r="AI452" s="68"/>
      <c r="AJ452" s="68"/>
      <c r="AK452" s="68"/>
      <c r="AL452" s="68"/>
    </row>
    <row r="453" spans="1:38" ht="12.75" customHeight="1" x14ac:dyDescent="0.2">
      <c r="A453" s="68"/>
      <c r="P453" s="68"/>
      <c r="Q453" s="68"/>
      <c r="R453" s="68"/>
      <c r="S453" s="68"/>
      <c r="T453" s="68"/>
      <c r="U453" s="68"/>
      <c r="V453" s="68"/>
      <c r="W453" s="68"/>
      <c r="X453" s="68"/>
      <c r="Y453" s="68"/>
      <c r="Z453" s="68"/>
      <c r="AA453" s="68"/>
      <c r="AB453" s="68"/>
      <c r="AC453" s="68"/>
      <c r="AD453" s="68"/>
      <c r="AE453" s="68"/>
      <c r="AF453" s="68"/>
      <c r="AG453" s="68"/>
      <c r="AH453" s="68"/>
      <c r="AI453" s="68"/>
      <c r="AJ453" s="68"/>
      <c r="AK453" s="68"/>
      <c r="AL453" s="68"/>
    </row>
    <row r="454" spans="1:38" ht="12.75" customHeight="1" x14ac:dyDescent="0.2">
      <c r="A454" s="68"/>
      <c r="P454" s="68"/>
      <c r="Q454" s="68"/>
      <c r="R454" s="68"/>
      <c r="S454" s="68"/>
      <c r="T454" s="68"/>
      <c r="U454" s="68"/>
      <c r="V454" s="68"/>
      <c r="W454" s="68"/>
      <c r="X454" s="68"/>
      <c r="Y454" s="68"/>
      <c r="Z454" s="68"/>
      <c r="AA454" s="68"/>
      <c r="AB454" s="68"/>
      <c r="AC454" s="68"/>
      <c r="AD454" s="68"/>
      <c r="AE454" s="68"/>
      <c r="AF454" s="68"/>
      <c r="AG454" s="68"/>
      <c r="AH454" s="68"/>
      <c r="AI454" s="68"/>
      <c r="AJ454" s="68"/>
      <c r="AK454" s="68"/>
      <c r="AL454" s="68"/>
    </row>
    <row r="455" spans="1:38" ht="12.75" customHeight="1" x14ac:dyDescent="0.2">
      <c r="A455" s="68"/>
      <c r="P455" s="68"/>
      <c r="Q455" s="68"/>
      <c r="R455" s="68"/>
      <c r="S455" s="68"/>
      <c r="T455" s="68"/>
      <c r="U455" s="68"/>
      <c r="V455" s="68"/>
      <c r="W455" s="68"/>
      <c r="X455" s="68"/>
      <c r="Y455" s="68"/>
      <c r="Z455" s="68"/>
      <c r="AA455" s="68"/>
      <c r="AB455" s="68"/>
      <c r="AC455" s="68"/>
      <c r="AD455" s="68"/>
      <c r="AE455" s="68"/>
      <c r="AF455" s="68"/>
      <c r="AG455" s="68"/>
      <c r="AH455" s="68"/>
      <c r="AI455" s="68"/>
      <c r="AJ455" s="68"/>
      <c r="AK455" s="68"/>
      <c r="AL455" s="68"/>
    </row>
    <row r="456" spans="1:38" ht="12.75" customHeight="1" x14ac:dyDescent="0.2">
      <c r="A456" s="68"/>
      <c r="P456" s="68"/>
      <c r="Q456" s="68"/>
      <c r="R456" s="68"/>
      <c r="S456" s="68"/>
      <c r="T456" s="68"/>
      <c r="U456" s="68"/>
      <c r="V456" s="68"/>
      <c r="W456" s="68"/>
      <c r="X456" s="68"/>
      <c r="Y456" s="68"/>
      <c r="Z456" s="68"/>
      <c r="AA456" s="68"/>
      <c r="AB456" s="68"/>
      <c r="AC456" s="68"/>
      <c r="AD456" s="68"/>
      <c r="AE456" s="68"/>
      <c r="AF456" s="68"/>
      <c r="AG456" s="68"/>
      <c r="AH456" s="68"/>
      <c r="AI456" s="68"/>
      <c r="AJ456" s="68"/>
      <c r="AK456" s="68"/>
      <c r="AL456" s="68"/>
    </row>
    <row r="457" spans="1:38" ht="12.75" customHeight="1" x14ac:dyDescent="0.2">
      <c r="A457" s="68"/>
      <c r="P457" s="68"/>
      <c r="Q457" s="68"/>
      <c r="R457" s="68"/>
      <c r="S457" s="68"/>
      <c r="T457" s="68"/>
      <c r="U457" s="68"/>
      <c r="V457" s="68"/>
      <c r="W457" s="68"/>
      <c r="X457" s="68"/>
      <c r="Y457" s="68"/>
      <c r="Z457" s="68"/>
      <c r="AA457" s="68"/>
      <c r="AB457" s="68"/>
      <c r="AC457" s="68"/>
      <c r="AD457" s="68"/>
      <c r="AE457" s="68"/>
      <c r="AF457" s="68"/>
      <c r="AG457" s="68"/>
      <c r="AH457" s="68"/>
      <c r="AI457" s="68"/>
      <c r="AJ457" s="68"/>
      <c r="AK457" s="68"/>
      <c r="AL457" s="68"/>
    </row>
    <row r="458" spans="1:38" ht="12.75" customHeight="1" x14ac:dyDescent="0.2">
      <c r="A458" s="68"/>
      <c r="P458" s="68"/>
      <c r="Q458" s="68"/>
      <c r="R458" s="68"/>
      <c r="S458" s="68"/>
      <c r="T458" s="68"/>
      <c r="U458" s="68"/>
      <c r="V458" s="68"/>
      <c r="W458" s="68"/>
      <c r="X458" s="68"/>
      <c r="Y458" s="68"/>
      <c r="Z458" s="68"/>
      <c r="AA458" s="68"/>
      <c r="AB458" s="68"/>
      <c r="AC458" s="68"/>
      <c r="AD458" s="68"/>
      <c r="AE458" s="68"/>
      <c r="AF458" s="68"/>
      <c r="AG458" s="68"/>
      <c r="AH458" s="68"/>
      <c r="AI458" s="68"/>
      <c r="AJ458" s="68"/>
      <c r="AK458" s="68"/>
      <c r="AL458" s="68"/>
    </row>
    <row r="459" spans="1:38" ht="12.75" customHeight="1" x14ac:dyDescent="0.2">
      <c r="A459" s="68"/>
      <c r="P459" s="68"/>
      <c r="Q459" s="68"/>
      <c r="R459" s="68"/>
      <c r="S459" s="68"/>
      <c r="T459" s="68"/>
      <c r="U459" s="68"/>
      <c r="V459" s="68"/>
      <c r="W459" s="68"/>
      <c r="X459" s="68"/>
      <c r="Y459" s="68"/>
      <c r="Z459" s="68"/>
      <c r="AA459" s="68"/>
      <c r="AB459" s="68"/>
      <c r="AC459" s="68"/>
      <c r="AD459" s="68"/>
      <c r="AE459" s="68"/>
      <c r="AF459" s="68"/>
      <c r="AG459" s="68"/>
      <c r="AH459" s="68"/>
      <c r="AI459" s="68"/>
      <c r="AJ459" s="68"/>
      <c r="AK459" s="68"/>
      <c r="AL459" s="68"/>
    </row>
    <row r="460" spans="1:38" ht="12.75" customHeight="1" x14ac:dyDescent="0.2">
      <c r="A460" s="68"/>
      <c r="P460" s="68"/>
      <c r="Q460" s="68"/>
      <c r="R460" s="68"/>
      <c r="S460" s="68"/>
      <c r="T460" s="68"/>
      <c r="U460" s="68"/>
      <c r="V460" s="68"/>
      <c r="W460" s="68"/>
      <c r="X460" s="68"/>
      <c r="Y460" s="68"/>
      <c r="Z460" s="68"/>
      <c r="AA460" s="68"/>
      <c r="AB460" s="68"/>
      <c r="AC460" s="68"/>
      <c r="AD460" s="68"/>
      <c r="AE460" s="68"/>
      <c r="AF460" s="68"/>
      <c r="AG460" s="68"/>
      <c r="AH460" s="68"/>
      <c r="AI460" s="68"/>
      <c r="AJ460" s="68"/>
      <c r="AK460" s="68"/>
      <c r="AL460" s="68"/>
    </row>
    <row r="461" spans="1:38" ht="12.75" customHeight="1" x14ac:dyDescent="0.2">
      <c r="A461" s="68"/>
      <c r="P461" s="68"/>
      <c r="Q461" s="68"/>
      <c r="R461" s="68"/>
      <c r="S461" s="68"/>
      <c r="T461" s="68"/>
      <c r="U461" s="68"/>
      <c r="V461" s="68"/>
      <c r="W461" s="68"/>
      <c r="X461" s="68"/>
      <c r="Y461" s="68"/>
      <c r="Z461" s="68"/>
      <c r="AA461" s="68"/>
      <c r="AB461" s="68"/>
      <c r="AC461" s="68"/>
      <c r="AD461" s="68"/>
      <c r="AE461" s="68"/>
      <c r="AF461" s="68"/>
      <c r="AG461" s="68"/>
      <c r="AH461" s="68"/>
      <c r="AI461" s="68"/>
      <c r="AJ461" s="68"/>
      <c r="AK461" s="68"/>
      <c r="AL461" s="68"/>
    </row>
    <row r="462" spans="1:38" ht="12.75" customHeight="1" x14ac:dyDescent="0.2">
      <c r="A462" s="68"/>
      <c r="P462" s="68"/>
      <c r="Q462" s="68"/>
      <c r="R462" s="68"/>
      <c r="S462" s="68"/>
      <c r="T462" s="68"/>
      <c r="U462" s="68"/>
      <c r="V462" s="68"/>
      <c r="W462" s="68"/>
      <c r="X462" s="68"/>
      <c r="Y462" s="68"/>
      <c r="Z462" s="68"/>
      <c r="AA462" s="68"/>
      <c r="AB462" s="68"/>
      <c r="AC462" s="68"/>
      <c r="AD462" s="68"/>
      <c r="AE462" s="68"/>
      <c r="AF462" s="68"/>
      <c r="AG462" s="68"/>
      <c r="AH462" s="68"/>
      <c r="AI462" s="68"/>
      <c r="AJ462" s="68"/>
      <c r="AK462" s="68"/>
      <c r="AL462" s="68"/>
    </row>
    <row r="463" spans="1:38" ht="12.75" customHeight="1" x14ac:dyDescent="0.2">
      <c r="A463" s="68"/>
      <c r="P463" s="68"/>
      <c r="Q463" s="68"/>
      <c r="R463" s="68"/>
      <c r="S463" s="68"/>
      <c r="T463" s="68"/>
      <c r="U463" s="68"/>
      <c r="V463" s="68"/>
      <c r="W463" s="68"/>
      <c r="X463" s="68"/>
      <c r="Y463" s="68"/>
      <c r="Z463" s="68"/>
      <c r="AA463" s="68"/>
      <c r="AB463" s="68"/>
      <c r="AC463" s="68"/>
      <c r="AD463" s="68"/>
      <c r="AE463" s="68"/>
      <c r="AF463" s="68"/>
      <c r="AG463" s="68"/>
      <c r="AH463" s="68"/>
      <c r="AI463" s="68"/>
      <c r="AJ463" s="68"/>
      <c r="AK463" s="68"/>
      <c r="AL463" s="68"/>
    </row>
    <row r="464" spans="1:38" ht="12.75" customHeight="1" x14ac:dyDescent="0.2">
      <c r="A464" s="68"/>
      <c r="P464" s="68"/>
      <c r="Q464" s="68"/>
      <c r="R464" s="68"/>
      <c r="S464" s="68"/>
      <c r="T464" s="68"/>
      <c r="U464" s="68"/>
      <c r="V464" s="68"/>
      <c r="W464" s="68"/>
      <c r="X464" s="68"/>
      <c r="Y464" s="68"/>
      <c r="Z464" s="68"/>
      <c r="AA464" s="68"/>
      <c r="AB464" s="68"/>
      <c r="AC464" s="68"/>
      <c r="AD464" s="68"/>
      <c r="AE464" s="68"/>
      <c r="AF464" s="68"/>
      <c r="AG464" s="68"/>
      <c r="AH464" s="68"/>
      <c r="AI464" s="68"/>
      <c r="AJ464" s="68"/>
      <c r="AK464" s="68"/>
      <c r="AL464" s="68"/>
    </row>
    <row r="465" spans="1:38" ht="12.75" customHeight="1" x14ac:dyDescent="0.2">
      <c r="A465" s="68"/>
      <c r="P465" s="68"/>
      <c r="Q465" s="68"/>
      <c r="R465" s="68"/>
      <c r="S465" s="68"/>
      <c r="T465" s="68"/>
      <c r="U465" s="68"/>
      <c r="V465" s="68"/>
      <c r="W465" s="68"/>
      <c r="X465" s="68"/>
      <c r="Y465" s="68"/>
      <c r="Z465" s="68"/>
      <c r="AA465" s="68"/>
      <c r="AB465" s="68"/>
      <c r="AC465" s="68"/>
      <c r="AD465" s="68"/>
      <c r="AE465" s="68"/>
      <c r="AF465" s="68"/>
      <c r="AG465" s="68"/>
      <c r="AH465" s="68"/>
      <c r="AI465" s="68"/>
      <c r="AJ465" s="68"/>
      <c r="AK465" s="68"/>
      <c r="AL465" s="68"/>
    </row>
    <row r="466" spans="1:38" ht="12.75" customHeight="1" x14ac:dyDescent="0.2">
      <c r="A466" s="68"/>
      <c r="P466" s="68"/>
      <c r="Q466" s="68"/>
      <c r="R466" s="68"/>
      <c r="S466" s="68"/>
      <c r="T466" s="68"/>
      <c r="U466" s="68"/>
      <c r="V466" s="68"/>
      <c r="W466" s="68"/>
      <c r="X466" s="68"/>
      <c r="Y466" s="68"/>
      <c r="Z466" s="68"/>
      <c r="AA466" s="68"/>
      <c r="AB466" s="68"/>
      <c r="AC466" s="68"/>
      <c r="AD466" s="68"/>
      <c r="AE466" s="68"/>
      <c r="AF466" s="68"/>
      <c r="AG466" s="68"/>
      <c r="AH466" s="68"/>
      <c r="AI466" s="68"/>
      <c r="AJ466" s="68"/>
      <c r="AK466" s="68"/>
      <c r="AL466" s="68"/>
    </row>
    <row r="467" spans="1:38" ht="12.75" customHeight="1" x14ac:dyDescent="0.2">
      <c r="A467" s="68"/>
      <c r="P467" s="68"/>
      <c r="Q467" s="68"/>
      <c r="R467" s="68"/>
      <c r="S467" s="68"/>
      <c r="T467" s="68"/>
      <c r="U467" s="68"/>
      <c r="V467" s="68"/>
      <c r="W467" s="68"/>
      <c r="X467" s="68"/>
      <c r="Y467" s="68"/>
      <c r="Z467" s="68"/>
      <c r="AA467" s="68"/>
      <c r="AB467" s="68"/>
      <c r="AC467" s="68"/>
      <c r="AD467" s="68"/>
      <c r="AE467" s="68"/>
      <c r="AF467" s="68"/>
      <c r="AG467" s="68"/>
      <c r="AH467" s="68"/>
      <c r="AI467" s="68"/>
      <c r="AJ467" s="68"/>
      <c r="AK467" s="68"/>
      <c r="AL467" s="68"/>
    </row>
    <row r="468" spans="1:38" ht="12.75" customHeight="1" x14ac:dyDescent="0.2">
      <c r="A468" s="68"/>
      <c r="P468" s="68"/>
      <c r="Q468" s="68"/>
      <c r="R468" s="68"/>
      <c r="S468" s="68"/>
      <c r="T468" s="68"/>
      <c r="U468" s="68"/>
      <c r="V468" s="68"/>
      <c r="W468" s="68"/>
      <c r="X468" s="68"/>
      <c r="Y468" s="68"/>
      <c r="Z468" s="68"/>
      <c r="AA468" s="68"/>
      <c r="AB468" s="68"/>
      <c r="AC468" s="68"/>
      <c r="AD468" s="68"/>
      <c r="AE468" s="68"/>
      <c r="AF468" s="68"/>
      <c r="AG468" s="68"/>
      <c r="AH468" s="68"/>
      <c r="AI468" s="68"/>
      <c r="AJ468" s="68"/>
      <c r="AK468" s="68"/>
      <c r="AL468" s="68"/>
    </row>
    <row r="469" spans="1:38" ht="12.75" customHeight="1" x14ac:dyDescent="0.2">
      <c r="A469" s="68"/>
      <c r="P469" s="68"/>
      <c r="Q469" s="68"/>
      <c r="R469" s="68"/>
      <c r="S469" s="68"/>
      <c r="T469" s="68"/>
      <c r="U469" s="68"/>
      <c r="V469" s="68"/>
      <c r="W469" s="68"/>
      <c r="X469" s="68"/>
      <c r="Y469" s="68"/>
      <c r="Z469" s="68"/>
      <c r="AA469" s="68"/>
      <c r="AB469" s="68"/>
      <c r="AC469" s="68"/>
      <c r="AD469" s="68"/>
      <c r="AE469" s="68"/>
      <c r="AF469" s="68"/>
      <c r="AG469" s="68"/>
      <c r="AH469" s="68"/>
      <c r="AI469" s="68"/>
      <c r="AJ469" s="68"/>
      <c r="AK469" s="68"/>
      <c r="AL469" s="68"/>
    </row>
    <row r="470" spans="1:38" ht="12.75" customHeight="1" x14ac:dyDescent="0.2">
      <c r="A470" s="68"/>
      <c r="P470" s="68"/>
      <c r="Q470" s="68"/>
      <c r="R470" s="68"/>
      <c r="S470" s="68"/>
      <c r="T470" s="68"/>
      <c r="U470" s="68"/>
      <c r="V470" s="68"/>
      <c r="W470" s="68"/>
      <c r="X470" s="68"/>
      <c r="Y470" s="68"/>
      <c r="Z470" s="68"/>
      <c r="AA470" s="68"/>
      <c r="AB470" s="68"/>
      <c r="AC470" s="68"/>
      <c r="AD470" s="68"/>
      <c r="AE470" s="68"/>
      <c r="AF470" s="68"/>
      <c r="AG470" s="68"/>
      <c r="AH470" s="68"/>
      <c r="AI470" s="68"/>
      <c r="AJ470" s="68"/>
      <c r="AK470" s="68"/>
      <c r="AL470" s="68"/>
    </row>
    <row r="471" spans="1:38" ht="12.75" customHeight="1" x14ac:dyDescent="0.2">
      <c r="A471" s="68"/>
      <c r="P471" s="68"/>
      <c r="Q471" s="68"/>
      <c r="R471" s="68"/>
      <c r="S471" s="68"/>
      <c r="T471" s="68"/>
      <c r="U471" s="68"/>
      <c r="V471" s="68"/>
      <c r="W471" s="68"/>
      <c r="X471" s="68"/>
      <c r="Y471" s="68"/>
      <c r="Z471" s="68"/>
      <c r="AA471" s="68"/>
      <c r="AB471" s="68"/>
      <c r="AC471" s="68"/>
      <c r="AD471" s="68"/>
      <c r="AE471" s="68"/>
      <c r="AF471" s="68"/>
      <c r="AG471" s="68"/>
      <c r="AH471" s="68"/>
      <c r="AI471" s="68"/>
      <c r="AJ471" s="68"/>
      <c r="AK471" s="68"/>
      <c r="AL471" s="68"/>
    </row>
    <row r="472" spans="1:38" ht="12.75" customHeight="1" x14ac:dyDescent="0.2">
      <c r="A472" s="68"/>
      <c r="P472" s="68"/>
      <c r="Q472" s="68"/>
      <c r="R472" s="68"/>
      <c r="S472" s="68"/>
      <c r="T472" s="68"/>
      <c r="U472" s="68"/>
      <c r="V472" s="68"/>
      <c r="W472" s="68"/>
      <c r="X472" s="68"/>
      <c r="Y472" s="68"/>
      <c r="Z472" s="68"/>
      <c r="AA472" s="68"/>
      <c r="AB472" s="68"/>
      <c r="AC472" s="68"/>
      <c r="AD472" s="68"/>
      <c r="AE472" s="68"/>
      <c r="AF472" s="68"/>
      <c r="AG472" s="68"/>
      <c r="AH472" s="68"/>
      <c r="AI472" s="68"/>
      <c r="AJ472" s="68"/>
      <c r="AK472" s="68"/>
      <c r="AL472" s="68"/>
    </row>
    <row r="473" spans="1:38" ht="12.75" customHeight="1" x14ac:dyDescent="0.2">
      <c r="A473" s="68"/>
      <c r="P473" s="68"/>
      <c r="Q473" s="68"/>
      <c r="R473" s="68"/>
      <c r="S473" s="68"/>
      <c r="T473" s="68"/>
      <c r="U473" s="68"/>
      <c r="V473" s="68"/>
      <c r="W473" s="68"/>
      <c r="X473" s="68"/>
      <c r="Y473" s="68"/>
      <c r="Z473" s="68"/>
      <c r="AA473" s="68"/>
      <c r="AB473" s="68"/>
      <c r="AC473" s="68"/>
      <c r="AD473" s="68"/>
      <c r="AE473" s="68"/>
      <c r="AF473" s="68"/>
      <c r="AG473" s="68"/>
      <c r="AH473" s="68"/>
      <c r="AI473" s="68"/>
      <c r="AJ473" s="68"/>
      <c r="AK473" s="68"/>
      <c r="AL473" s="68"/>
    </row>
    <row r="474" spans="1:38" ht="12.75" customHeight="1" x14ac:dyDescent="0.2">
      <c r="A474" s="68"/>
      <c r="P474" s="68"/>
      <c r="Q474" s="68"/>
      <c r="R474" s="68"/>
      <c r="S474" s="68"/>
      <c r="T474" s="68"/>
      <c r="U474" s="68"/>
      <c r="V474" s="68"/>
      <c r="W474" s="68"/>
      <c r="X474" s="68"/>
      <c r="Y474" s="68"/>
      <c r="Z474" s="68"/>
      <c r="AA474" s="68"/>
      <c r="AB474" s="68"/>
      <c r="AC474" s="68"/>
      <c r="AD474" s="68"/>
      <c r="AE474" s="68"/>
      <c r="AF474" s="68"/>
      <c r="AG474" s="68"/>
      <c r="AH474" s="68"/>
      <c r="AI474" s="68"/>
      <c r="AJ474" s="68"/>
      <c r="AK474" s="68"/>
      <c r="AL474" s="68"/>
    </row>
    <row r="475" spans="1:38" ht="12.75" customHeight="1" x14ac:dyDescent="0.2">
      <c r="A475" s="68"/>
      <c r="P475" s="68"/>
      <c r="Q475" s="68"/>
      <c r="R475" s="68"/>
      <c r="S475" s="68"/>
      <c r="T475" s="68"/>
      <c r="U475" s="68"/>
      <c r="V475" s="68"/>
      <c r="W475" s="68"/>
      <c r="X475" s="68"/>
      <c r="Y475" s="68"/>
      <c r="Z475" s="68"/>
      <c r="AA475" s="68"/>
      <c r="AB475" s="68"/>
      <c r="AC475" s="68"/>
      <c r="AD475" s="68"/>
      <c r="AE475" s="68"/>
      <c r="AF475" s="68"/>
      <c r="AG475" s="68"/>
      <c r="AH475" s="68"/>
      <c r="AI475" s="68"/>
      <c r="AJ475" s="68"/>
      <c r="AK475" s="68"/>
      <c r="AL475" s="68"/>
    </row>
    <row r="476" spans="1:38" ht="12.75" customHeight="1" x14ac:dyDescent="0.2">
      <c r="A476" s="68"/>
      <c r="P476" s="68"/>
      <c r="Q476" s="68"/>
      <c r="R476" s="68"/>
      <c r="S476" s="68"/>
      <c r="T476" s="68"/>
      <c r="U476" s="68"/>
      <c r="V476" s="68"/>
      <c r="W476" s="68"/>
      <c r="X476" s="68"/>
      <c r="Y476" s="68"/>
      <c r="Z476" s="68"/>
      <c r="AA476" s="68"/>
      <c r="AB476" s="68"/>
      <c r="AC476" s="68"/>
      <c r="AD476" s="68"/>
      <c r="AE476" s="68"/>
      <c r="AF476" s="68"/>
      <c r="AG476" s="68"/>
      <c r="AH476" s="68"/>
      <c r="AI476" s="68"/>
      <c r="AJ476" s="68"/>
      <c r="AK476" s="68"/>
      <c r="AL476" s="68"/>
    </row>
    <row r="477" spans="1:38" ht="12.75" customHeight="1" x14ac:dyDescent="0.2">
      <c r="A477" s="68"/>
      <c r="P477" s="68"/>
      <c r="Q477" s="68"/>
      <c r="R477" s="68"/>
      <c r="S477" s="68"/>
      <c r="T477" s="68"/>
      <c r="U477" s="68"/>
      <c r="V477" s="68"/>
      <c r="W477" s="68"/>
      <c r="X477" s="68"/>
      <c r="Y477" s="68"/>
      <c r="Z477" s="68"/>
      <c r="AA477" s="68"/>
      <c r="AB477" s="68"/>
      <c r="AC477" s="68"/>
      <c r="AD477" s="68"/>
      <c r="AE477" s="68"/>
      <c r="AF477" s="68"/>
      <c r="AG477" s="68"/>
      <c r="AH477" s="68"/>
      <c r="AI477" s="68"/>
      <c r="AJ477" s="68"/>
      <c r="AK477" s="68"/>
      <c r="AL477" s="68"/>
    </row>
    <row r="478" spans="1:38" ht="12.75" customHeight="1" x14ac:dyDescent="0.2">
      <c r="A478" s="68"/>
      <c r="P478" s="68"/>
      <c r="Q478" s="68"/>
      <c r="R478" s="68"/>
      <c r="S478" s="68"/>
      <c r="T478" s="68"/>
      <c r="U478" s="68"/>
      <c r="V478" s="68"/>
      <c r="W478" s="68"/>
      <c r="X478" s="68"/>
      <c r="Y478" s="68"/>
      <c r="Z478" s="68"/>
      <c r="AA478" s="68"/>
      <c r="AB478" s="68"/>
      <c r="AC478" s="68"/>
      <c r="AD478" s="68"/>
      <c r="AE478" s="68"/>
      <c r="AF478" s="68"/>
      <c r="AG478" s="68"/>
      <c r="AH478" s="68"/>
      <c r="AI478" s="68"/>
      <c r="AJ478" s="68"/>
      <c r="AK478" s="68"/>
      <c r="AL478" s="68"/>
    </row>
    <row r="479" spans="1:38" ht="12.75" customHeight="1" x14ac:dyDescent="0.2">
      <c r="A479" s="68"/>
      <c r="P479" s="68"/>
      <c r="Q479" s="68"/>
      <c r="R479" s="68"/>
      <c r="S479" s="68"/>
      <c r="T479" s="68"/>
      <c r="U479" s="68"/>
      <c r="V479" s="68"/>
      <c r="W479" s="68"/>
      <c r="X479" s="68"/>
      <c r="Y479" s="68"/>
      <c r="Z479" s="68"/>
      <c r="AA479" s="68"/>
      <c r="AB479" s="68"/>
      <c r="AC479" s="68"/>
      <c r="AD479" s="68"/>
      <c r="AE479" s="68"/>
      <c r="AF479" s="68"/>
      <c r="AG479" s="68"/>
      <c r="AH479" s="68"/>
      <c r="AI479" s="68"/>
      <c r="AJ479" s="68"/>
      <c r="AK479" s="68"/>
      <c r="AL479" s="68"/>
    </row>
    <row r="480" spans="1:38" ht="12.75" customHeight="1" x14ac:dyDescent="0.2">
      <c r="A480" s="68"/>
      <c r="P480" s="68"/>
      <c r="Q480" s="68"/>
      <c r="R480" s="68"/>
      <c r="S480" s="68"/>
      <c r="T480" s="68"/>
      <c r="U480" s="68"/>
      <c r="V480" s="68"/>
      <c r="W480" s="68"/>
      <c r="X480" s="68"/>
      <c r="Y480" s="68"/>
      <c r="Z480" s="68"/>
      <c r="AA480" s="68"/>
      <c r="AB480" s="68"/>
      <c r="AC480" s="68"/>
      <c r="AD480" s="68"/>
      <c r="AE480" s="68"/>
      <c r="AF480" s="68"/>
      <c r="AG480" s="68"/>
      <c r="AH480" s="68"/>
      <c r="AI480" s="68"/>
      <c r="AJ480" s="68"/>
      <c r="AK480" s="68"/>
      <c r="AL480" s="68"/>
    </row>
    <row r="481" spans="1:38" ht="12.75" customHeight="1" x14ac:dyDescent="0.2">
      <c r="A481" s="68"/>
      <c r="P481" s="68"/>
      <c r="Q481" s="68"/>
      <c r="R481" s="68"/>
      <c r="S481" s="68"/>
      <c r="T481" s="68"/>
      <c r="U481" s="68"/>
      <c r="V481" s="68"/>
      <c r="W481" s="68"/>
      <c r="X481" s="68"/>
      <c r="Y481" s="68"/>
      <c r="Z481" s="68"/>
      <c r="AA481" s="68"/>
      <c r="AB481" s="68"/>
      <c r="AC481" s="68"/>
      <c r="AD481" s="68"/>
      <c r="AE481" s="68"/>
      <c r="AF481" s="68"/>
      <c r="AG481" s="68"/>
      <c r="AH481" s="68"/>
      <c r="AI481" s="68"/>
      <c r="AJ481" s="68"/>
      <c r="AK481" s="68"/>
      <c r="AL481" s="68"/>
    </row>
    <row r="482" spans="1:38" ht="12.75" customHeight="1" x14ac:dyDescent="0.2">
      <c r="A482" s="68"/>
      <c r="P482" s="68"/>
      <c r="Q482" s="68"/>
      <c r="R482" s="68"/>
      <c r="S482" s="68"/>
      <c r="T482" s="68"/>
      <c r="U482" s="68"/>
      <c r="V482" s="68"/>
      <c r="W482" s="68"/>
      <c r="X482" s="68"/>
      <c r="Y482" s="68"/>
      <c r="Z482" s="68"/>
      <c r="AA482" s="68"/>
      <c r="AB482" s="68"/>
      <c r="AC482" s="68"/>
      <c r="AD482" s="68"/>
      <c r="AE482" s="68"/>
      <c r="AF482" s="68"/>
      <c r="AG482" s="68"/>
      <c r="AH482" s="68"/>
      <c r="AI482" s="68"/>
      <c r="AJ482" s="68"/>
      <c r="AK482" s="68"/>
      <c r="AL482" s="68"/>
    </row>
    <row r="483" spans="1:38" ht="12.75" customHeight="1" x14ac:dyDescent="0.2">
      <c r="A483" s="68"/>
      <c r="P483" s="68"/>
      <c r="Q483" s="68"/>
      <c r="R483" s="68"/>
      <c r="S483" s="68"/>
      <c r="T483" s="68"/>
      <c r="U483" s="68"/>
      <c r="V483" s="68"/>
      <c r="W483" s="68"/>
      <c r="X483" s="68"/>
      <c r="Y483" s="68"/>
      <c r="Z483" s="68"/>
      <c r="AA483" s="68"/>
      <c r="AB483" s="68"/>
      <c r="AC483" s="68"/>
      <c r="AD483" s="68"/>
      <c r="AE483" s="68"/>
      <c r="AF483" s="68"/>
      <c r="AG483" s="68"/>
      <c r="AH483" s="68"/>
      <c r="AI483" s="68"/>
      <c r="AJ483" s="68"/>
      <c r="AK483" s="68"/>
      <c r="AL483" s="68"/>
    </row>
    <row r="484" spans="1:38" ht="12.75" customHeight="1" x14ac:dyDescent="0.2">
      <c r="A484" s="68"/>
      <c r="P484" s="68"/>
      <c r="Q484" s="68"/>
      <c r="R484" s="68"/>
      <c r="S484" s="68"/>
      <c r="T484" s="68"/>
      <c r="U484" s="68"/>
      <c r="V484" s="68"/>
      <c r="W484" s="68"/>
      <c r="X484" s="68"/>
      <c r="Y484" s="68"/>
      <c r="Z484" s="68"/>
      <c r="AA484" s="68"/>
      <c r="AB484" s="68"/>
      <c r="AC484" s="68"/>
      <c r="AD484" s="68"/>
      <c r="AE484" s="68"/>
      <c r="AF484" s="68"/>
      <c r="AG484" s="68"/>
      <c r="AH484" s="68"/>
      <c r="AI484" s="68"/>
      <c r="AJ484" s="68"/>
      <c r="AK484" s="68"/>
      <c r="AL484" s="68"/>
    </row>
    <row r="485" spans="1:38" ht="12.75" customHeight="1" x14ac:dyDescent="0.2">
      <c r="A485" s="68"/>
      <c r="P485" s="68"/>
      <c r="Q485" s="68"/>
      <c r="R485" s="68"/>
      <c r="S485" s="68"/>
      <c r="T485" s="68"/>
      <c r="U485" s="68"/>
      <c r="V485" s="68"/>
      <c r="W485" s="68"/>
      <c r="X485" s="68"/>
      <c r="Y485" s="68"/>
      <c r="Z485" s="68"/>
      <c r="AA485" s="68"/>
      <c r="AB485" s="68"/>
      <c r="AC485" s="68"/>
      <c r="AD485" s="68"/>
      <c r="AE485" s="68"/>
      <c r="AF485" s="68"/>
      <c r="AG485" s="68"/>
      <c r="AH485" s="68"/>
      <c r="AI485" s="68"/>
      <c r="AJ485" s="68"/>
      <c r="AK485" s="68"/>
      <c r="AL485" s="68"/>
    </row>
    <row r="486" spans="1:38" ht="12.75" customHeight="1" x14ac:dyDescent="0.2">
      <c r="A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row>
    <row r="487" spans="1:38" ht="12.75" customHeight="1" x14ac:dyDescent="0.2">
      <c r="A487" s="68"/>
      <c r="P487" s="68"/>
      <c r="Q487" s="68"/>
      <c r="R487" s="68"/>
      <c r="S487" s="68"/>
      <c r="T487" s="68"/>
      <c r="U487" s="68"/>
      <c r="V487" s="68"/>
      <c r="W487" s="68"/>
      <c r="X487" s="68"/>
      <c r="Y487" s="68"/>
      <c r="Z487" s="68"/>
      <c r="AA487" s="68"/>
      <c r="AB487" s="68"/>
      <c r="AC487" s="68"/>
      <c r="AD487" s="68"/>
      <c r="AE487" s="68"/>
      <c r="AF487" s="68"/>
      <c r="AG487" s="68"/>
      <c r="AH487" s="68"/>
      <c r="AI487" s="68"/>
      <c r="AJ487" s="68"/>
      <c r="AK487" s="68"/>
      <c r="AL487" s="68"/>
    </row>
    <row r="488" spans="1:38" ht="12.75" customHeight="1" x14ac:dyDescent="0.2">
      <c r="A488" s="68"/>
      <c r="P488" s="68"/>
      <c r="Q488" s="68"/>
      <c r="R488" s="68"/>
      <c r="S488" s="68"/>
      <c r="T488" s="68"/>
      <c r="U488" s="68"/>
      <c r="V488" s="68"/>
      <c r="W488" s="68"/>
      <c r="X488" s="68"/>
      <c r="Y488" s="68"/>
      <c r="Z488" s="68"/>
      <c r="AA488" s="68"/>
      <c r="AB488" s="68"/>
      <c r="AC488" s="68"/>
      <c r="AD488" s="68"/>
      <c r="AE488" s="68"/>
      <c r="AF488" s="68"/>
      <c r="AG488" s="68"/>
      <c r="AH488" s="68"/>
      <c r="AI488" s="68"/>
      <c r="AJ488" s="68"/>
      <c r="AK488" s="68"/>
      <c r="AL488" s="68"/>
    </row>
    <row r="489" spans="1:38" ht="12.75" customHeight="1" x14ac:dyDescent="0.2">
      <c r="A489" s="68"/>
      <c r="P489" s="68"/>
      <c r="Q489" s="68"/>
      <c r="R489" s="68"/>
      <c r="S489" s="68"/>
      <c r="T489" s="68"/>
      <c r="U489" s="68"/>
      <c r="V489" s="68"/>
      <c r="W489" s="68"/>
      <c r="X489" s="68"/>
      <c r="Y489" s="68"/>
      <c r="Z489" s="68"/>
      <c r="AA489" s="68"/>
      <c r="AB489" s="68"/>
      <c r="AC489" s="68"/>
      <c r="AD489" s="68"/>
      <c r="AE489" s="68"/>
      <c r="AF489" s="68"/>
      <c r="AG489" s="68"/>
      <c r="AH489" s="68"/>
      <c r="AI489" s="68"/>
      <c r="AJ489" s="68"/>
      <c r="AK489" s="68"/>
      <c r="AL489" s="68"/>
    </row>
    <row r="490" spans="1:38" ht="12.75" customHeight="1" x14ac:dyDescent="0.2">
      <c r="A490" s="68"/>
      <c r="P490" s="68"/>
      <c r="Q490" s="68"/>
      <c r="R490" s="68"/>
      <c r="S490" s="68"/>
      <c r="T490" s="68"/>
      <c r="U490" s="68"/>
      <c r="V490" s="68"/>
      <c r="W490" s="68"/>
      <c r="X490" s="68"/>
      <c r="Y490" s="68"/>
      <c r="Z490" s="68"/>
      <c r="AA490" s="68"/>
      <c r="AB490" s="68"/>
      <c r="AC490" s="68"/>
      <c r="AD490" s="68"/>
      <c r="AE490" s="68"/>
      <c r="AF490" s="68"/>
      <c r="AG490" s="68"/>
      <c r="AH490" s="68"/>
      <c r="AI490" s="68"/>
      <c r="AJ490" s="68"/>
      <c r="AK490" s="68"/>
      <c r="AL490" s="68"/>
    </row>
    <row r="491" spans="1:38" ht="12.75" customHeight="1" x14ac:dyDescent="0.2">
      <c r="A491" s="68"/>
      <c r="P491" s="68"/>
      <c r="Q491" s="68"/>
      <c r="R491" s="68"/>
      <c r="S491" s="68"/>
      <c r="T491" s="68"/>
      <c r="U491" s="68"/>
      <c r="V491" s="68"/>
      <c r="W491" s="68"/>
      <c r="X491" s="68"/>
      <c r="Y491" s="68"/>
      <c r="Z491" s="68"/>
      <c r="AA491" s="68"/>
      <c r="AB491" s="68"/>
      <c r="AC491" s="68"/>
      <c r="AD491" s="68"/>
      <c r="AE491" s="68"/>
      <c r="AF491" s="68"/>
      <c r="AG491" s="68"/>
      <c r="AH491" s="68"/>
      <c r="AI491" s="68"/>
      <c r="AJ491" s="68"/>
      <c r="AK491" s="68"/>
      <c r="AL491" s="68"/>
    </row>
    <row r="492" spans="1:38" ht="12.75" customHeight="1" x14ac:dyDescent="0.2">
      <c r="A492" s="68"/>
      <c r="P492" s="68"/>
      <c r="Q492" s="68"/>
      <c r="R492" s="68"/>
      <c r="S492" s="68"/>
      <c r="T492" s="68"/>
      <c r="U492" s="68"/>
      <c r="V492" s="68"/>
      <c r="W492" s="68"/>
      <c r="X492" s="68"/>
      <c r="Y492" s="68"/>
      <c r="Z492" s="68"/>
      <c r="AA492" s="68"/>
      <c r="AB492" s="68"/>
      <c r="AC492" s="68"/>
      <c r="AD492" s="68"/>
      <c r="AE492" s="68"/>
      <c r="AF492" s="68"/>
      <c r="AG492" s="68"/>
      <c r="AH492" s="68"/>
      <c r="AI492" s="68"/>
      <c r="AJ492" s="68"/>
      <c r="AK492" s="68"/>
      <c r="AL492" s="68"/>
    </row>
    <row r="493" spans="1:38" ht="12.75" customHeight="1" x14ac:dyDescent="0.2">
      <c r="A493" s="68"/>
      <c r="P493" s="68"/>
      <c r="Q493" s="68"/>
      <c r="R493" s="68"/>
      <c r="S493" s="68"/>
      <c r="T493" s="68"/>
      <c r="U493" s="68"/>
      <c r="V493" s="68"/>
      <c r="W493" s="68"/>
      <c r="X493" s="68"/>
      <c r="Y493" s="68"/>
      <c r="Z493" s="68"/>
      <c r="AA493" s="68"/>
      <c r="AB493" s="68"/>
      <c r="AC493" s="68"/>
      <c r="AD493" s="68"/>
      <c r="AE493" s="68"/>
      <c r="AF493" s="68"/>
      <c r="AG493" s="68"/>
      <c r="AH493" s="68"/>
      <c r="AI493" s="68"/>
      <c r="AJ493" s="68"/>
      <c r="AK493" s="68"/>
      <c r="AL493" s="68"/>
    </row>
    <row r="494" spans="1:38" ht="12.75" customHeight="1" x14ac:dyDescent="0.2">
      <c r="A494" s="68"/>
      <c r="P494" s="68"/>
      <c r="Q494" s="68"/>
      <c r="R494" s="68"/>
      <c r="S494" s="68"/>
      <c r="T494" s="68"/>
      <c r="U494" s="68"/>
      <c r="V494" s="68"/>
      <c r="W494" s="68"/>
      <c r="X494" s="68"/>
      <c r="Y494" s="68"/>
      <c r="Z494" s="68"/>
      <c r="AA494" s="68"/>
      <c r="AB494" s="68"/>
      <c r="AC494" s="68"/>
      <c r="AD494" s="68"/>
      <c r="AE494" s="68"/>
      <c r="AF494" s="68"/>
      <c r="AG494" s="68"/>
      <c r="AH494" s="68"/>
      <c r="AI494" s="68"/>
      <c r="AJ494" s="68"/>
      <c r="AK494" s="68"/>
      <c r="AL494" s="68"/>
    </row>
    <row r="495" spans="1:38" ht="12.75" customHeight="1" x14ac:dyDescent="0.2">
      <c r="A495" s="68"/>
      <c r="P495" s="68"/>
      <c r="Q495" s="68"/>
      <c r="R495" s="68"/>
      <c r="S495" s="68"/>
      <c r="T495" s="68"/>
      <c r="U495" s="68"/>
      <c r="V495" s="68"/>
      <c r="W495" s="68"/>
      <c r="X495" s="68"/>
      <c r="Y495" s="68"/>
      <c r="Z495" s="68"/>
      <c r="AA495" s="68"/>
      <c r="AB495" s="68"/>
      <c r="AC495" s="68"/>
      <c r="AD495" s="68"/>
      <c r="AE495" s="68"/>
      <c r="AF495" s="68"/>
      <c r="AG495" s="68"/>
      <c r="AH495" s="68"/>
      <c r="AI495" s="68"/>
      <c r="AJ495" s="68"/>
      <c r="AK495" s="68"/>
      <c r="AL495" s="68"/>
    </row>
    <row r="496" spans="1:38" ht="12.75" customHeight="1" x14ac:dyDescent="0.2">
      <c r="A496" s="68"/>
      <c r="P496" s="68"/>
      <c r="Q496" s="68"/>
      <c r="R496" s="68"/>
      <c r="S496" s="68"/>
      <c r="T496" s="68"/>
      <c r="U496" s="68"/>
      <c r="V496" s="68"/>
      <c r="W496" s="68"/>
      <c r="X496" s="68"/>
      <c r="Y496" s="68"/>
      <c r="Z496" s="68"/>
      <c r="AA496" s="68"/>
      <c r="AB496" s="68"/>
      <c r="AC496" s="68"/>
      <c r="AD496" s="68"/>
      <c r="AE496" s="68"/>
      <c r="AF496" s="68"/>
      <c r="AG496" s="68"/>
      <c r="AH496" s="68"/>
      <c r="AI496" s="68"/>
      <c r="AJ496" s="68"/>
      <c r="AK496" s="68"/>
      <c r="AL496" s="68"/>
    </row>
    <row r="497" spans="1:38" ht="12.75" customHeight="1" x14ac:dyDescent="0.2">
      <c r="A497" s="68"/>
      <c r="P497" s="68"/>
      <c r="Q497" s="68"/>
      <c r="R497" s="68"/>
      <c r="S497" s="68"/>
      <c r="T497" s="68"/>
      <c r="U497" s="68"/>
      <c r="V497" s="68"/>
      <c r="W497" s="68"/>
      <c r="X497" s="68"/>
      <c r="Y497" s="68"/>
      <c r="Z497" s="68"/>
      <c r="AA497" s="68"/>
      <c r="AB497" s="68"/>
      <c r="AC497" s="68"/>
      <c r="AD497" s="68"/>
      <c r="AE497" s="68"/>
      <c r="AF497" s="68"/>
      <c r="AG497" s="68"/>
      <c r="AH497" s="68"/>
      <c r="AI497" s="68"/>
      <c r="AJ497" s="68"/>
      <c r="AK497" s="68"/>
      <c r="AL497" s="68"/>
    </row>
    <row r="498" spans="1:38" ht="12.75" customHeight="1" x14ac:dyDescent="0.2">
      <c r="A498" s="68"/>
      <c r="P498" s="68"/>
      <c r="Q498" s="68"/>
      <c r="R498" s="68"/>
      <c r="S498" s="68"/>
      <c r="T498" s="68"/>
      <c r="U498" s="68"/>
      <c r="V498" s="68"/>
      <c r="W498" s="68"/>
      <c r="X498" s="68"/>
      <c r="Y498" s="68"/>
      <c r="Z498" s="68"/>
      <c r="AA498" s="68"/>
      <c r="AB498" s="68"/>
      <c r="AC498" s="68"/>
      <c r="AD498" s="68"/>
      <c r="AE498" s="68"/>
      <c r="AF498" s="68"/>
      <c r="AG498" s="68"/>
      <c r="AH498" s="68"/>
      <c r="AI498" s="68"/>
      <c r="AJ498" s="68"/>
      <c r="AK498" s="68"/>
      <c r="AL498" s="68"/>
    </row>
    <row r="499" spans="1:38" ht="12.75" customHeight="1" x14ac:dyDescent="0.2">
      <c r="A499" s="68"/>
      <c r="P499" s="68"/>
      <c r="Q499" s="68"/>
      <c r="R499" s="68"/>
      <c r="S499" s="68"/>
      <c r="T499" s="68"/>
      <c r="U499" s="68"/>
      <c r="V499" s="68"/>
      <c r="W499" s="68"/>
      <c r="X499" s="68"/>
      <c r="Y499" s="68"/>
      <c r="Z499" s="68"/>
      <c r="AA499" s="68"/>
      <c r="AB499" s="68"/>
      <c r="AC499" s="68"/>
      <c r="AD499" s="68"/>
      <c r="AE499" s="68"/>
      <c r="AF499" s="68"/>
      <c r="AG499" s="68"/>
      <c r="AH499" s="68"/>
      <c r="AI499" s="68"/>
      <c r="AJ499" s="68"/>
      <c r="AK499" s="68"/>
      <c r="AL499" s="68"/>
    </row>
    <row r="500" spans="1:38" ht="12.75" customHeight="1" x14ac:dyDescent="0.2">
      <c r="A500" s="68"/>
      <c r="P500" s="68"/>
      <c r="Q500" s="68"/>
      <c r="R500" s="68"/>
      <c r="S500" s="68"/>
      <c r="T500" s="68"/>
      <c r="U500" s="68"/>
      <c r="V500" s="68"/>
      <c r="W500" s="68"/>
      <c r="X500" s="68"/>
      <c r="Y500" s="68"/>
      <c r="Z500" s="68"/>
      <c r="AA500" s="68"/>
      <c r="AB500" s="68"/>
      <c r="AC500" s="68"/>
      <c r="AD500" s="68"/>
      <c r="AE500" s="68"/>
      <c r="AF500" s="68"/>
      <c r="AG500" s="68"/>
      <c r="AH500" s="68"/>
      <c r="AI500" s="68"/>
      <c r="AJ500" s="68"/>
      <c r="AK500" s="68"/>
      <c r="AL500" s="68"/>
    </row>
    <row r="501" spans="1:38" ht="12.75" customHeight="1" x14ac:dyDescent="0.2">
      <c r="A501" s="68"/>
      <c r="P501" s="68"/>
      <c r="Q501" s="68"/>
      <c r="R501" s="68"/>
      <c r="S501" s="68"/>
      <c r="T501" s="68"/>
      <c r="U501" s="68"/>
      <c r="V501" s="68"/>
      <c r="W501" s="68"/>
      <c r="X501" s="68"/>
      <c r="Y501" s="68"/>
      <c r="Z501" s="68"/>
      <c r="AA501" s="68"/>
      <c r="AB501" s="68"/>
      <c r="AC501" s="68"/>
      <c r="AD501" s="68"/>
      <c r="AE501" s="68"/>
      <c r="AF501" s="68"/>
      <c r="AG501" s="68"/>
      <c r="AH501" s="68"/>
      <c r="AI501" s="68"/>
      <c r="AJ501" s="68"/>
      <c r="AK501" s="68"/>
      <c r="AL501" s="68"/>
    </row>
    <row r="502" spans="1:38" ht="12.75" customHeight="1" x14ac:dyDescent="0.2">
      <c r="A502" s="68"/>
      <c r="P502" s="68"/>
      <c r="Q502" s="68"/>
      <c r="R502" s="68"/>
      <c r="S502" s="68"/>
      <c r="T502" s="68"/>
      <c r="U502" s="68"/>
      <c r="V502" s="68"/>
      <c r="W502" s="68"/>
      <c r="X502" s="68"/>
      <c r="Y502" s="68"/>
      <c r="Z502" s="68"/>
      <c r="AA502" s="68"/>
      <c r="AB502" s="68"/>
      <c r="AC502" s="68"/>
      <c r="AD502" s="68"/>
      <c r="AE502" s="68"/>
      <c r="AF502" s="68"/>
      <c r="AG502" s="68"/>
      <c r="AH502" s="68"/>
      <c r="AI502" s="68"/>
      <c r="AJ502" s="68"/>
      <c r="AK502" s="68"/>
      <c r="AL502" s="68"/>
    </row>
    <row r="503" spans="1:38" ht="12.75" customHeight="1" x14ac:dyDescent="0.2">
      <c r="A503" s="68"/>
      <c r="P503" s="68"/>
      <c r="Q503" s="68"/>
      <c r="R503" s="68"/>
      <c r="S503" s="68"/>
      <c r="T503" s="68"/>
      <c r="U503" s="68"/>
      <c r="V503" s="68"/>
      <c r="W503" s="68"/>
      <c r="X503" s="68"/>
      <c r="Y503" s="68"/>
      <c r="Z503" s="68"/>
      <c r="AA503" s="68"/>
      <c r="AB503" s="68"/>
      <c r="AC503" s="68"/>
      <c r="AD503" s="68"/>
      <c r="AE503" s="68"/>
      <c r="AF503" s="68"/>
      <c r="AG503" s="68"/>
      <c r="AH503" s="68"/>
      <c r="AI503" s="68"/>
      <c r="AJ503" s="68"/>
      <c r="AK503" s="68"/>
      <c r="AL503" s="68"/>
    </row>
    <row r="504" spans="1:38" ht="12.75" customHeight="1" x14ac:dyDescent="0.2">
      <c r="A504" s="68"/>
      <c r="P504" s="68"/>
      <c r="Q504" s="68"/>
      <c r="R504" s="68"/>
      <c r="S504" s="68"/>
      <c r="T504" s="68"/>
      <c r="U504" s="68"/>
      <c r="V504" s="68"/>
      <c r="W504" s="68"/>
      <c r="X504" s="68"/>
      <c r="Y504" s="68"/>
      <c r="Z504" s="68"/>
      <c r="AA504" s="68"/>
      <c r="AB504" s="68"/>
      <c r="AC504" s="68"/>
      <c r="AD504" s="68"/>
      <c r="AE504" s="68"/>
      <c r="AF504" s="68"/>
      <c r="AG504" s="68"/>
      <c r="AH504" s="68"/>
      <c r="AI504" s="68"/>
      <c r="AJ504" s="68"/>
      <c r="AK504" s="68"/>
      <c r="AL504" s="68"/>
    </row>
    <row r="505" spans="1:38" ht="12.75" customHeight="1" x14ac:dyDescent="0.2">
      <c r="A505" s="68"/>
      <c r="P505" s="68"/>
      <c r="Q505" s="68"/>
      <c r="R505" s="68"/>
      <c r="S505" s="68"/>
      <c r="T505" s="68"/>
      <c r="U505" s="68"/>
      <c r="V505" s="68"/>
      <c r="W505" s="68"/>
      <c r="X505" s="68"/>
      <c r="Y505" s="68"/>
      <c r="Z505" s="68"/>
      <c r="AA505" s="68"/>
      <c r="AB505" s="68"/>
      <c r="AC505" s="68"/>
      <c r="AD505" s="68"/>
      <c r="AE505" s="68"/>
      <c r="AF505" s="68"/>
      <c r="AG505" s="68"/>
      <c r="AH505" s="68"/>
      <c r="AI505" s="68"/>
      <c r="AJ505" s="68"/>
      <c r="AK505" s="68"/>
      <c r="AL505" s="68"/>
    </row>
    <row r="506" spans="1:38" ht="12.75" customHeight="1" x14ac:dyDescent="0.2">
      <c r="A506" s="68"/>
      <c r="P506" s="68"/>
      <c r="Q506" s="68"/>
      <c r="R506" s="68"/>
      <c r="S506" s="68"/>
      <c r="T506" s="68"/>
      <c r="U506" s="68"/>
      <c r="V506" s="68"/>
      <c r="W506" s="68"/>
      <c r="X506" s="68"/>
      <c r="Y506" s="68"/>
      <c r="Z506" s="68"/>
      <c r="AA506" s="68"/>
      <c r="AB506" s="68"/>
      <c r="AC506" s="68"/>
      <c r="AD506" s="68"/>
      <c r="AE506" s="68"/>
      <c r="AF506" s="68"/>
      <c r="AG506" s="68"/>
      <c r="AH506" s="68"/>
      <c r="AI506" s="68"/>
      <c r="AJ506" s="68"/>
      <c r="AK506" s="68"/>
      <c r="AL506" s="68"/>
    </row>
    <row r="507" spans="1:38" ht="12.75" customHeight="1" x14ac:dyDescent="0.2">
      <c r="A507" s="68"/>
      <c r="P507" s="68"/>
      <c r="Q507" s="68"/>
      <c r="R507" s="68"/>
      <c r="S507" s="68"/>
      <c r="T507" s="68"/>
      <c r="U507" s="68"/>
      <c r="V507" s="68"/>
      <c r="W507" s="68"/>
      <c r="X507" s="68"/>
      <c r="Y507" s="68"/>
      <c r="Z507" s="68"/>
      <c r="AA507" s="68"/>
      <c r="AB507" s="68"/>
      <c r="AC507" s="68"/>
      <c r="AD507" s="68"/>
      <c r="AE507" s="68"/>
      <c r="AF507" s="68"/>
      <c r="AG507" s="68"/>
      <c r="AH507" s="68"/>
      <c r="AI507" s="68"/>
      <c r="AJ507" s="68"/>
      <c r="AK507" s="68"/>
      <c r="AL507" s="68"/>
    </row>
    <row r="508" spans="1:38" ht="12.75" customHeight="1" x14ac:dyDescent="0.2">
      <c r="A508" s="68"/>
      <c r="P508" s="68"/>
      <c r="Q508" s="68"/>
      <c r="R508" s="68"/>
      <c r="S508" s="68"/>
      <c r="T508" s="68"/>
      <c r="U508" s="68"/>
      <c r="V508" s="68"/>
      <c r="W508" s="68"/>
      <c r="X508" s="68"/>
      <c r="Y508" s="68"/>
      <c r="Z508" s="68"/>
      <c r="AA508" s="68"/>
      <c r="AB508" s="68"/>
      <c r="AC508" s="68"/>
      <c r="AD508" s="68"/>
      <c r="AE508" s="68"/>
      <c r="AF508" s="68"/>
      <c r="AG508" s="68"/>
      <c r="AH508" s="68"/>
      <c r="AI508" s="68"/>
      <c r="AJ508" s="68"/>
      <c r="AK508" s="68"/>
      <c r="AL508" s="68"/>
    </row>
    <row r="509" spans="1:38" ht="12.75" customHeight="1" x14ac:dyDescent="0.2">
      <c r="A509" s="68"/>
      <c r="P509" s="68"/>
      <c r="Q509" s="68"/>
      <c r="R509" s="68"/>
      <c r="S509" s="68"/>
      <c r="T509" s="68"/>
      <c r="U509" s="68"/>
      <c r="V509" s="68"/>
      <c r="W509" s="68"/>
      <c r="X509" s="68"/>
      <c r="Y509" s="68"/>
      <c r="Z509" s="68"/>
      <c r="AA509" s="68"/>
      <c r="AB509" s="68"/>
      <c r="AC509" s="68"/>
      <c r="AD509" s="68"/>
      <c r="AE509" s="68"/>
      <c r="AF509" s="68"/>
      <c r="AG509" s="68"/>
      <c r="AH509" s="68"/>
      <c r="AI509" s="68"/>
      <c r="AJ509" s="68"/>
      <c r="AK509" s="68"/>
      <c r="AL509" s="68"/>
    </row>
    <row r="510" spans="1:38" ht="12.75" customHeight="1" x14ac:dyDescent="0.2">
      <c r="A510" s="68"/>
      <c r="P510" s="68"/>
      <c r="Q510" s="68"/>
      <c r="R510" s="68"/>
      <c r="S510" s="68"/>
      <c r="T510" s="68"/>
      <c r="U510" s="68"/>
      <c r="V510" s="68"/>
      <c r="W510" s="68"/>
      <c r="X510" s="68"/>
      <c r="Y510" s="68"/>
      <c r="Z510" s="68"/>
      <c r="AA510" s="68"/>
      <c r="AB510" s="68"/>
      <c r="AC510" s="68"/>
      <c r="AD510" s="68"/>
      <c r="AE510" s="68"/>
      <c r="AF510" s="68"/>
      <c r="AG510" s="68"/>
      <c r="AH510" s="68"/>
      <c r="AI510" s="68"/>
      <c r="AJ510" s="68"/>
      <c r="AK510" s="68"/>
      <c r="AL510" s="68"/>
    </row>
    <row r="511" spans="1:38" ht="12.75" customHeight="1" x14ac:dyDescent="0.2">
      <c r="A511" s="68"/>
      <c r="P511" s="68"/>
      <c r="Q511" s="68"/>
      <c r="R511" s="68"/>
      <c r="S511" s="68"/>
      <c r="T511" s="68"/>
      <c r="U511" s="68"/>
      <c r="V511" s="68"/>
      <c r="W511" s="68"/>
      <c r="X511" s="68"/>
      <c r="Y511" s="68"/>
      <c r="Z511" s="68"/>
      <c r="AA511" s="68"/>
      <c r="AB511" s="68"/>
      <c r="AC511" s="68"/>
      <c r="AD511" s="68"/>
      <c r="AE511" s="68"/>
      <c r="AF511" s="68"/>
      <c r="AG511" s="68"/>
      <c r="AH511" s="68"/>
      <c r="AI511" s="68"/>
      <c r="AJ511" s="68"/>
      <c r="AK511" s="68"/>
      <c r="AL511" s="68"/>
    </row>
    <row r="512" spans="1:38" ht="12.75" customHeight="1" x14ac:dyDescent="0.2">
      <c r="A512" s="68"/>
      <c r="P512" s="68"/>
      <c r="Q512" s="68"/>
      <c r="R512" s="68"/>
      <c r="S512" s="68"/>
      <c r="T512" s="68"/>
      <c r="U512" s="68"/>
      <c r="V512" s="68"/>
      <c r="W512" s="68"/>
      <c r="X512" s="68"/>
      <c r="Y512" s="68"/>
      <c r="Z512" s="68"/>
      <c r="AA512" s="68"/>
      <c r="AB512" s="68"/>
      <c r="AC512" s="68"/>
      <c r="AD512" s="68"/>
      <c r="AE512" s="68"/>
      <c r="AF512" s="68"/>
      <c r="AG512" s="68"/>
      <c r="AH512" s="68"/>
      <c r="AI512" s="68"/>
      <c r="AJ512" s="68"/>
      <c r="AK512" s="68"/>
      <c r="AL512" s="68"/>
    </row>
    <row r="513" spans="1:38" ht="12.75" customHeight="1" x14ac:dyDescent="0.2">
      <c r="A513" s="68"/>
      <c r="P513" s="68"/>
      <c r="Q513" s="68"/>
      <c r="R513" s="68"/>
      <c r="S513" s="68"/>
      <c r="T513" s="68"/>
      <c r="U513" s="68"/>
      <c r="V513" s="68"/>
      <c r="W513" s="68"/>
      <c r="X513" s="68"/>
      <c r="Y513" s="68"/>
      <c r="Z513" s="68"/>
      <c r="AA513" s="68"/>
      <c r="AB513" s="68"/>
      <c r="AC513" s="68"/>
      <c r="AD513" s="68"/>
      <c r="AE513" s="68"/>
      <c r="AF513" s="68"/>
      <c r="AG513" s="68"/>
      <c r="AH513" s="68"/>
      <c r="AI513" s="68"/>
      <c r="AJ513" s="68"/>
      <c r="AK513" s="68"/>
      <c r="AL513" s="68"/>
    </row>
    <row r="514" spans="1:38" ht="12.75" customHeight="1" x14ac:dyDescent="0.2">
      <c r="A514" s="68"/>
      <c r="P514" s="68"/>
      <c r="Q514" s="68"/>
      <c r="R514" s="68"/>
      <c r="S514" s="68"/>
      <c r="T514" s="68"/>
      <c r="U514" s="68"/>
      <c r="V514" s="68"/>
      <c r="W514" s="68"/>
      <c r="X514" s="68"/>
      <c r="Y514" s="68"/>
      <c r="Z514" s="68"/>
      <c r="AA514" s="68"/>
      <c r="AB514" s="68"/>
      <c r="AC514" s="68"/>
      <c r="AD514" s="68"/>
      <c r="AE514" s="68"/>
      <c r="AF514" s="68"/>
      <c r="AG514" s="68"/>
      <c r="AH514" s="68"/>
      <c r="AI514" s="68"/>
      <c r="AJ514" s="68"/>
      <c r="AK514" s="68"/>
      <c r="AL514" s="68"/>
    </row>
    <row r="515" spans="1:38" ht="12.75" customHeight="1" x14ac:dyDescent="0.2">
      <c r="A515" s="68"/>
      <c r="P515" s="68"/>
      <c r="Q515" s="68"/>
      <c r="R515" s="68"/>
      <c r="S515" s="68"/>
      <c r="T515" s="68"/>
      <c r="U515" s="68"/>
      <c r="V515" s="68"/>
      <c r="W515" s="68"/>
      <c r="X515" s="68"/>
      <c r="Y515" s="68"/>
      <c r="Z515" s="68"/>
      <c r="AA515" s="68"/>
      <c r="AB515" s="68"/>
      <c r="AC515" s="68"/>
      <c r="AD515" s="68"/>
      <c r="AE515" s="68"/>
      <c r="AF515" s="68"/>
      <c r="AG515" s="68"/>
      <c r="AH515" s="68"/>
      <c r="AI515" s="68"/>
      <c r="AJ515" s="68"/>
      <c r="AK515" s="68"/>
      <c r="AL515" s="68"/>
    </row>
    <row r="516" spans="1:38" ht="12.75" customHeight="1" x14ac:dyDescent="0.2">
      <c r="A516" s="68"/>
      <c r="P516" s="68"/>
      <c r="Q516" s="68"/>
      <c r="R516" s="68"/>
      <c r="S516" s="68"/>
      <c r="T516" s="68"/>
      <c r="U516" s="68"/>
      <c r="V516" s="68"/>
      <c r="W516" s="68"/>
      <c r="X516" s="68"/>
      <c r="Y516" s="68"/>
      <c r="Z516" s="68"/>
      <c r="AA516" s="68"/>
      <c r="AB516" s="68"/>
      <c r="AC516" s="68"/>
      <c r="AD516" s="68"/>
      <c r="AE516" s="68"/>
      <c r="AF516" s="68"/>
      <c r="AG516" s="68"/>
      <c r="AH516" s="68"/>
      <c r="AI516" s="68"/>
      <c r="AJ516" s="68"/>
      <c r="AK516" s="68"/>
      <c r="AL516" s="68"/>
    </row>
    <row r="517" spans="1:38" ht="12.75" customHeight="1" x14ac:dyDescent="0.2">
      <c r="A517" s="68"/>
      <c r="P517" s="68"/>
      <c r="Q517" s="68"/>
      <c r="R517" s="68"/>
      <c r="S517" s="68"/>
      <c r="T517" s="68"/>
      <c r="U517" s="68"/>
      <c r="V517" s="68"/>
      <c r="W517" s="68"/>
      <c r="X517" s="68"/>
      <c r="Y517" s="68"/>
      <c r="Z517" s="68"/>
      <c r="AA517" s="68"/>
      <c r="AB517" s="68"/>
      <c r="AC517" s="68"/>
      <c r="AD517" s="68"/>
      <c r="AE517" s="68"/>
      <c r="AF517" s="68"/>
      <c r="AG517" s="68"/>
      <c r="AH517" s="68"/>
      <c r="AI517" s="68"/>
      <c r="AJ517" s="68"/>
      <c r="AK517" s="68"/>
      <c r="AL517" s="68"/>
    </row>
    <row r="518" spans="1:38" ht="12.75" customHeight="1" x14ac:dyDescent="0.2">
      <c r="A518" s="68"/>
      <c r="P518" s="68"/>
      <c r="Q518" s="68"/>
      <c r="R518" s="68"/>
      <c r="S518" s="68"/>
      <c r="T518" s="68"/>
      <c r="U518" s="68"/>
      <c r="V518" s="68"/>
      <c r="W518" s="68"/>
      <c r="X518" s="68"/>
      <c r="Y518" s="68"/>
      <c r="Z518" s="68"/>
      <c r="AA518" s="68"/>
      <c r="AB518" s="68"/>
      <c r="AC518" s="68"/>
      <c r="AD518" s="68"/>
      <c r="AE518" s="68"/>
      <c r="AF518" s="68"/>
      <c r="AG518" s="68"/>
      <c r="AH518" s="68"/>
      <c r="AI518" s="68"/>
      <c r="AJ518" s="68"/>
      <c r="AK518" s="68"/>
      <c r="AL518" s="68"/>
    </row>
    <row r="519" spans="1:38" ht="12.75" customHeight="1" x14ac:dyDescent="0.2">
      <c r="A519" s="68"/>
      <c r="P519" s="68"/>
      <c r="Q519" s="68"/>
      <c r="R519" s="68"/>
      <c r="S519" s="68"/>
      <c r="T519" s="68"/>
      <c r="U519" s="68"/>
      <c r="V519" s="68"/>
      <c r="W519" s="68"/>
      <c r="X519" s="68"/>
      <c r="Y519" s="68"/>
      <c r="Z519" s="68"/>
      <c r="AA519" s="68"/>
      <c r="AB519" s="68"/>
      <c r="AC519" s="68"/>
      <c r="AD519" s="68"/>
      <c r="AE519" s="68"/>
      <c r="AF519" s="68"/>
      <c r="AG519" s="68"/>
      <c r="AH519" s="68"/>
      <c r="AI519" s="68"/>
      <c r="AJ519" s="68"/>
      <c r="AK519" s="68"/>
      <c r="AL519" s="68"/>
    </row>
    <row r="520" spans="1:38" ht="12.75" customHeight="1" x14ac:dyDescent="0.2">
      <c r="A520" s="68"/>
      <c r="P520" s="68"/>
      <c r="Q520" s="68"/>
      <c r="R520" s="68"/>
      <c r="S520" s="68"/>
      <c r="T520" s="68"/>
      <c r="U520" s="68"/>
      <c r="V520" s="68"/>
      <c r="W520" s="68"/>
      <c r="X520" s="68"/>
      <c r="Y520" s="68"/>
      <c r="Z520" s="68"/>
      <c r="AA520" s="68"/>
      <c r="AB520" s="68"/>
      <c r="AC520" s="68"/>
      <c r="AD520" s="68"/>
      <c r="AE520" s="68"/>
      <c r="AF520" s="68"/>
      <c r="AG520" s="68"/>
      <c r="AH520" s="68"/>
      <c r="AI520" s="68"/>
      <c r="AJ520" s="68"/>
      <c r="AK520" s="68"/>
      <c r="AL520" s="68"/>
    </row>
    <row r="521" spans="1:38" ht="12.75" customHeight="1" x14ac:dyDescent="0.2">
      <c r="A521" s="68"/>
      <c r="P521" s="68"/>
      <c r="Q521" s="68"/>
      <c r="R521" s="68"/>
      <c r="S521" s="68"/>
      <c r="T521" s="68"/>
      <c r="U521" s="68"/>
      <c r="V521" s="68"/>
      <c r="W521" s="68"/>
      <c r="X521" s="68"/>
      <c r="Y521" s="68"/>
      <c r="Z521" s="68"/>
      <c r="AA521" s="68"/>
      <c r="AB521" s="68"/>
      <c r="AC521" s="68"/>
      <c r="AD521" s="68"/>
      <c r="AE521" s="68"/>
      <c r="AF521" s="68"/>
      <c r="AG521" s="68"/>
      <c r="AH521" s="68"/>
      <c r="AI521" s="68"/>
      <c r="AJ521" s="68"/>
      <c r="AK521" s="68"/>
      <c r="AL521" s="68"/>
    </row>
    <row r="522" spans="1:38" ht="12.75" customHeight="1" x14ac:dyDescent="0.2">
      <c r="A522" s="68"/>
      <c r="P522" s="68"/>
      <c r="Q522" s="68"/>
      <c r="R522" s="68"/>
      <c r="S522" s="68"/>
      <c r="T522" s="68"/>
      <c r="U522" s="68"/>
      <c r="V522" s="68"/>
      <c r="W522" s="68"/>
      <c r="X522" s="68"/>
      <c r="Y522" s="68"/>
      <c r="Z522" s="68"/>
      <c r="AA522" s="68"/>
      <c r="AB522" s="68"/>
      <c r="AC522" s="68"/>
      <c r="AD522" s="68"/>
      <c r="AE522" s="68"/>
      <c r="AF522" s="68"/>
      <c r="AG522" s="68"/>
      <c r="AH522" s="68"/>
      <c r="AI522" s="68"/>
      <c r="AJ522" s="68"/>
      <c r="AK522" s="68"/>
      <c r="AL522" s="68"/>
    </row>
    <row r="523" spans="1:38" ht="12.75" customHeight="1" x14ac:dyDescent="0.2">
      <c r="A523" s="68"/>
      <c r="P523" s="68"/>
      <c r="Q523" s="68"/>
      <c r="R523" s="68"/>
      <c r="S523" s="68"/>
      <c r="T523" s="68"/>
      <c r="U523" s="68"/>
      <c r="V523" s="68"/>
      <c r="W523" s="68"/>
      <c r="X523" s="68"/>
      <c r="Y523" s="68"/>
      <c r="Z523" s="68"/>
      <c r="AA523" s="68"/>
      <c r="AB523" s="68"/>
      <c r="AC523" s="68"/>
      <c r="AD523" s="68"/>
      <c r="AE523" s="68"/>
      <c r="AF523" s="68"/>
      <c r="AG523" s="68"/>
      <c r="AH523" s="68"/>
      <c r="AI523" s="68"/>
      <c r="AJ523" s="68"/>
      <c r="AK523" s="68"/>
      <c r="AL523" s="68"/>
    </row>
    <row r="524" spans="1:38" ht="12.75" customHeight="1" x14ac:dyDescent="0.2">
      <c r="A524" s="68"/>
      <c r="P524" s="68"/>
      <c r="Q524" s="68"/>
      <c r="R524" s="68"/>
      <c r="S524" s="68"/>
      <c r="T524" s="68"/>
      <c r="U524" s="68"/>
      <c r="V524" s="68"/>
      <c r="W524" s="68"/>
      <c r="X524" s="68"/>
      <c r="Y524" s="68"/>
      <c r="Z524" s="68"/>
      <c r="AA524" s="68"/>
      <c r="AB524" s="68"/>
      <c r="AC524" s="68"/>
      <c r="AD524" s="68"/>
      <c r="AE524" s="68"/>
      <c r="AF524" s="68"/>
      <c r="AG524" s="68"/>
      <c r="AH524" s="68"/>
      <c r="AI524" s="68"/>
      <c r="AJ524" s="68"/>
      <c r="AK524" s="68"/>
      <c r="AL524" s="68"/>
    </row>
    <row r="525" spans="1:38" ht="12.75" customHeight="1" x14ac:dyDescent="0.2">
      <c r="A525" s="68"/>
      <c r="P525" s="68"/>
      <c r="Q525" s="68"/>
      <c r="R525" s="68"/>
      <c r="S525" s="68"/>
      <c r="T525" s="68"/>
      <c r="U525" s="68"/>
      <c r="V525" s="68"/>
      <c r="W525" s="68"/>
      <c r="X525" s="68"/>
      <c r="Y525" s="68"/>
      <c r="Z525" s="68"/>
      <c r="AA525" s="68"/>
      <c r="AB525" s="68"/>
      <c r="AC525" s="68"/>
      <c r="AD525" s="68"/>
      <c r="AE525" s="68"/>
      <c r="AF525" s="68"/>
      <c r="AG525" s="68"/>
      <c r="AH525" s="68"/>
      <c r="AI525" s="68"/>
      <c r="AJ525" s="68"/>
      <c r="AK525" s="68"/>
      <c r="AL525" s="68"/>
    </row>
    <row r="526" spans="1:38" ht="12.75" customHeight="1" x14ac:dyDescent="0.2">
      <c r="A526" s="68"/>
      <c r="P526" s="68"/>
      <c r="Q526" s="68"/>
      <c r="R526" s="68"/>
      <c r="S526" s="68"/>
      <c r="T526" s="68"/>
      <c r="U526" s="68"/>
      <c r="V526" s="68"/>
      <c r="W526" s="68"/>
      <c r="X526" s="68"/>
      <c r="Y526" s="68"/>
      <c r="Z526" s="68"/>
      <c r="AA526" s="68"/>
      <c r="AB526" s="68"/>
      <c r="AC526" s="68"/>
      <c r="AD526" s="68"/>
      <c r="AE526" s="68"/>
      <c r="AF526" s="68"/>
      <c r="AG526" s="68"/>
      <c r="AH526" s="68"/>
      <c r="AI526" s="68"/>
      <c r="AJ526" s="68"/>
      <c r="AK526" s="68"/>
      <c r="AL526" s="68"/>
    </row>
    <row r="527" spans="1:38" ht="12.75" customHeight="1" x14ac:dyDescent="0.2">
      <c r="A527" s="68"/>
      <c r="P527" s="68"/>
      <c r="Q527" s="68"/>
      <c r="R527" s="68"/>
      <c r="S527" s="68"/>
      <c r="T527" s="68"/>
      <c r="U527" s="68"/>
      <c r="V527" s="68"/>
      <c r="W527" s="68"/>
      <c r="X527" s="68"/>
      <c r="Y527" s="68"/>
      <c r="Z527" s="68"/>
      <c r="AA527" s="68"/>
      <c r="AB527" s="68"/>
      <c r="AC527" s="68"/>
      <c r="AD527" s="68"/>
      <c r="AE527" s="68"/>
      <c r="AF527" s="68"/>
      <c r="AG527" s="68"/>
      <c r="AH527" s="68"/>
      <c r="AI527" s="68"/>
      <c r="AJ527" s="68"/>
      <c r="AK527" s="68"/>
      <c r="AL527" s="68"/>
    </row>
    <row r="528" spans="1:38" ht="12.75" customHeight="1" x14ac:dyDescent="0.2">
      <c r="A528" s="68"/>
      <c r="P528" s="68"/>
      <c r="Q528" s="68"/>
      <c r="R528" s="68"/>
      <c r="S528" s="68"/>
      <c r="T528" s="68"/>
      <c r="U528" s="68"/>
      <c r="V528" s="68"/>
      <c r="W528" s="68"/>
      <c r="X528" s="68"/>
      <c r="Y528" s="68"/>
      <c r="Z528" s="68"/>
      <c r="AA528" s="68"/>
      <c r="AB528" s="68"/>
      <c r="AC528" s="68"/>
      <c r="AD528" s="68"/>
      <c r="AE528" s="68"/>
      <c r="AF528" s="68"/>
      <c r="AG528" s="68"/>
      <c r="AH528" s="68"/>
      <c r="AI528" s="68"/>
      <c r="AJ528" s="68"/>
      <c r="AK528" s="68"/>
      <c r="AL528" s="68"/>
    </row>
    <row r="529" spans="1:38" ht="12.75" customHeight="1" x14ac:dyDescent="0.2">
      <c r="A529" s="68"/>
      <c r="P529" s="68"/>
      <c r="Q529" s="68"/>
      <c r="R529" s="68"/>
      <c r="S529" s="68"/>
      <c r="T529" s="68"/>
      <c r="U529" s="68"/>
      <c r="V529" s="68"/>
      <c r="W529" s="68"/>
      <c r="X529" s="68"/>
      <c r="Y529" s="68"/>
      <c r="Z529" s="68"/>
      <c r="AA529" s="68"/>
      <c r="AB529" s="68"/>
      <c r="AC529" s="68"/>
      <c r="AD529" s="68"/>
      <c r="AE529" s="68"/>
      <c r="AF529" s="68"/>
      <c r="AG529" s="68"/>
      <c r="AH529" s="68"/>
      <c r="AI529" s="68"/>
      <c r="AJ529" s="68"/>
      <c r="AK529" s="68"/>
      <c r="AL529" s="68"/>
    </row>
    <row r="530" spans="1:38" ht="12.75" customHeight="1" x14ac:dyDescent="0.2">
      <c r="A530" s="68"/>
      <c r="P530" s="68"/>
      <c r="Q530" s="68"/>
      <c r="R530" s="68"/>
      <c r="S530" s="68"/>
      <c r="T530" s="68"/>
      <c r="U530" s="68"/>
      <c r="V530" s="68"/>
      <c r="W530" s="68"/>
      <c r="X530" s="68"/>
      <c r="Y530" s="68"/>
      <c r="Z530" s="68"/>
      <c r="AA530" s="68"/>
      <c r="AB530" s="68"/>
      <c r="AC530" s="68"/>
      <c r="AD530" s="68"/>
      <c r="AE530" s="68"/>
      <c r="AF530" s="68"/>
      <c r="AG530" s="68"/>
      <c r="AH530" s="68"/>
      <c r="AI530" s="68"/>
      <c r="AJ530" s="68"/>
      <c r="AK530" s="68"/>
      <c r="AL530" s="68"/>
    </row>
    <row r="531" spans="1:38" ht="12.75" customHeight="1" x14ac:dyDescent="0.2">
      <c r="A531" s="68"/>
      <c r="P531" s="68"/>
      <c r="Q531" s="68"/>
      <c r="R531" s="68"/>
      <c r="S531" s="68"/>
      <c r="T531" s="68"/>
      <c r="U531" s="68"/>
      <c r="V531" s="68"/>
      <c r="W531" s="68"/>
      <c r="X531" s="68"/>
      <c r="Y531" s="68"/>
      <c r="Z531" s="68"/>
      <c r="AA531" s="68"/>
      <c r="AB531" s="68"/>
      <c r="AC531" s="68"/>
      <c r="AD531" s="68"/>
      <c r="AE531" s="68"/>
      <c r="AF531" s="68"/>
      <c r="AG531" s="68"/>
      <c r="AH531" s="68"/>
      <c r="AI531" s="68"/>
      <c r="AJ531" s="68"/>
      <c r="AK531" s="68"/>
      <c r="AL531" s="68"/>
    </row>
    <row r="532" spans="1:38" ht="12.75" customHeight="1" x14ac:dyDescent="0.2">
      <c r="A532" s="68"/>
      <c r="P532" s="68"/>
      <c r="Q532" s="68"/>
      <c r="R532" s="68"/>
      <c r="S532" s="68"/>
      <c r="T532" s="68"/>
      <c r="U532" s="68"/>
      <c r="V532" s="68"/>
      <c r="W532" s="68"/>
      <c r="X532" s="68"/>
      <c r="Y532" s="68"/>
      <c r="Z532" s="68"/>
      <c r="AA532" s="68"/>
      <c r="AB532" s="68"/>
      <c r="AC532" s="68"/>
      <c r="AD532" s="68"/>
      <c r="AE532" s="68"/>
      <c r="AF532" s="68"/>
      <c r="AG532" s="68"/>
      <c r="AH532" s="68"/>
      <c r="AI532" s="68"/>
      <c r="AJ532" s="68"/>
      <c r="AK532" s="68"/>
      <c r="AL532" s="68"/>
    </row>
    <row r="533" spans="1:38" ht="12.75" customHeight="1" x14ac:dyDescent="0.2">
      <c r="A533" s="68"/>
      <c r="P533" s="68"/>
      <c r="Q533" s="68"/>
      <c r="R533" s="68"/>
      <c r="S533" s="68"/>
      <c r="T533" s="68"/>
      <c r="U533" s="68"/>
      <c r="V533" s="68"/>
      <c r="W533" s="68"/>
      <c r="X533" s="68"/>
      <c r="Y533" s="68"/>
      <c r="Z533" s="68"/>
      <c r="AA533" s="68"/>
      <c r="AB533" s="68"/>
      <c r="AC533" s="68"/>
      <c r="AD533" s="68"/>
      <c r="AE533" s="68"/>
      <c r="AF533" s="68"/>
      <c r="AG533" s="68"/>
      <c r="AH533" s="68"/>
      <c r="AI533" s="68"/>
      <c r="AJ533" s="68"/>
      <c r="AK533" s="68"/>
      <c r="AL533" s="68"/>
    </row>
    <row r="534" spans="1:38" ht="12.75" customHeight="1" x14ac:dyDescent="0.2">
      <c r="A534" s="68"/>
      <c r="P534" s="68"/>
      <c r="Q534" s="68"/>
      <c r="R534" s="68"/>
      <c r="S534" s="68"/>
      <c r="T534" s="68"/>
      <c r="U534" s="68"/>
      <c r="V534" s="68"/>
      <c r="W534" s="68"/>
      <c r="X534" s="68"/>
      <c r="Y534" s="68"/>
      <c r="Z534" s="68"/>
      <c r="AA534" s="68"/>
      <c r="AB534" s="68"/>
      <c r="AC534" s="68"/>
      <c r="AD534" s="68"/>
      <c r="AE534" s="68"/>
      <c r="AF534" s="68"/>
      <c r="AG534" s="68"/>
      <c r="AH534" s="68"/>
      <c r="AI534" s="68"/>
      <c r="AJ534" s="68"/>
      <c r="AK534" s="68"/>
      <c r="AL534" s="68"/>
    </row>
    <row r="535" spans="1:38" ht="12.75" customHeight="1" x14ac:dyDescent="0.2">
      <c r="A535" s="68"/>
      <c r="P535" s="68"/>
      <c r="Q535" s="68"/>
      <c r="R535" s="68"/>
      <c r="S535" s="68"/>
      <c r="T535" s="68"/>
      <c r="U535" s="68"/>
      <c r="V535" s="68"/>
      <c r="W535" s="68"/>
      <c r="X535" s="68"/>
      <c r="Y535" s="68"/>
      <c r="Z535" s="68"/>
      <c r="AA535" s="68"/>
      <c r="AB535" s="68"/>
      <c r="AC535" s="68"/>
      <c r="AD535" s="68"/>
      <c r="AE535" s="68"/>
      <c r="AF535" s="68"/>
      <c r="AG535" s="68"/>
      <c r="AH535" s="68"/>
      <c r="AI535" s="68"/>
      <c r="AJ535" s="68"/>
      <c r="AK535" s="68"/>
      <c r="AL535" s="68"/>
    </row>
    <row r="536" spans="1:38" ht="12.75" customHeight="1" x14ac:dyDescent="0.2">
      <c r="A536" s="68"/>
      <c r="P536" s="68"/>
      <c r="Q536" s="68"/>
      <c r="R536" s="68"/>
      <c r="S536" s="68"/>
      <c r="T536" s="68"/>
      <c r="U536" s="68"/>
      <c r="V536" s="68"/>
      <c r="W536" s="68"/>
      <c r="X536" s="68"/>
      <c r="Y536" s="68"/>
      <c r="Z536" s="68"/>
      <c r="AA536" s="68"/>
      <c r="AB536" s="68"/>
      <c r="AC536" s="68"/>
      <c r="AD536" s="68"/>
      <c r="AE536" s="68"/>
      <c r="AF536" s="68"/>
      <c r="AG536" s="68"/>
      <c r="AH536" s="68"/>
      <c r="AI536" s="68"/>
      <c r="AJ536" s="68"/>
      <c r="AK536" s="68"/>
      <c r="AL536" s="68"/>
    </row>
    <row r="537" spans="1:38" ht="12.75" customHeight="1" x14ac:dyDescent="0.2">
      <c r="A537" s="68"/>
      <c r="P537" s="68"/>
      <c r="Q537" s="68"/>
      <c r="R537" s="68"/>
      <c r="S537" s="68"/>
      <c r="T537" s="68"/>
      <c r="U537" s="68"/>
      <c r="V537" s="68"/>
      <c r="W537" s="68"/>
      <c r="X537" s="68"/>
      <c r="Y537" s="68"/>
      <c r="Z537" s="68"/>
      <c r="AA537" s="68"/>
      <c r="AB537" s="68"/>
      <c r="AC537" s="68"/>
      <c r="AD537" s="68"/>
      <c r="AE537" s="68"/>
      <c r="AF537" s="68"/>
      <c r="AG537" s="68"/>
      <c r="AH537" s="68"/>
      <c r="AI537" s="68"/>
      <c r="AJ537" s="68"/>
      <c r="AK537" s="68"/>
      <c r="AL537" s="68"/>
    </row>
    <row r="538" spans="1:38" ht="12.75" customHeight="1" x14ac:dyDescent="0.2">
      <c r="A538" s="68"/>
      <c r="P538" s="68"/>
      <c r="Q538" s="68"/>
      <c r="R538" s="68"/>
      <c r="S538" s="68"/>
      <c r="T538" s="68"/>
      <c r="U538" s="68"/>
      <c r="V538" s="68"/>
      <c r="W538" s="68"/>
      <c r="X538" s="68"/>
      <c r="Y538" s="68"/>
      <c r="Z538" s="68"/>
      <c r="AA538" s="68"/>
      <c r="AB538" s="68"/>
      <c r="AC538" s="68"/>
      <c r="AD538" s="68"/>
      <c r="AE538" s="68"/>
      <c r="AF538" s="68"/>
      <c r="AG538" s="68"/>
      <c r="AH538" s="68"/>
      <c r="AI538" s="68"/>
      <c r="AJ538" s="68"/>
      <c r="AK538" s="68"/>
      <c r="AL538" s="68"/>
    </row>
    <row r="539" spans="1:38" ht="12.75" customHeight="1" x14ac:dyDescent="0.2">
      <c r="A539" s="68"/>
      <c r="P539" s="68"/>
      <c r="Q539" s="68"/>
      <c r="R539" s="68"/>
      <c r="S539" s="68"/>
      <c r="T539" s="68"/>
      <c r="U539" s="68"/>
      <c r="V539" s="68"/>
      <c r="W539" s="68"/>
      <c r="X539" s="68"/>
      <c r="Y539" s="68"/>
      <c r="Z539" s="68"/>
      <c r="AA539" s="68"/>
      <c r="AB539" s="68"/>
      <c r="AC539" s="68"/>
      <c r="AD539" s="68"/>
      <c r="AE539" s="68"/>
      <c r="AF539" s="68"/>
      <c r="AG539" s="68"/>
      <c r="AH539" s="68"/>
      <c r="AI539" s="68"/>
      <c r="AJ539" s="68"/>
      <c r="AK539" s="68"/>
      <c r="AL539" s="68"/>
    </row>
    <row r="540" spans="1:38" ht="12.75" customHeight="1" x14ac:dyDescent="0.2">
      <c r="A540" s="68"/>
      <c r="P540" s="68"/>
      <c r="Q540" s="68"/>
      <c r="R540" s="68"/>
      <c r="S540" s="68"/>
      <c r="T540" s="68"/>
      <c r="U540" s="68"/>
      <c r="V540" s="68"/>
      <c r="W540" s="68"/>
      <c r="X540" s="68"/>
      <c r="Y540" s="68"/>
      <c r="Z540" s="68"/>
      <c r="AA540" s="68"/>
      <c r="AB540" s="68"/>
      <c r="AC540" s="68"/>
      <c r="AD540" s="68"/>
      <c r="AE540" s="68"/>
      <c r="AF540" s="68"/>
      <c r="AG540" s="68"/>
      <c r="AH540" s="68"/>
      <c r="AI540" s="68"/>
      <c r="AJ540" s="68"/>
      <c r="AK540" s="68"/>
      <c r="AL540" s="68"/>
    </row>
    <row r="541" spans="1:38" ht="12.75" customHeight="1" x14ac:dyDescent="0.2">
      <c r="A541" s="68"/>
      <c r="P541" s="68"/>
      <c r="Q541" s="68"/>
      <c r="R541" s="68"/>
      <c r="S541" s="68"/>
      <c r="T541" s="68"/>
      <c r="U541" s="68"/>
      <c r="V541" s="68"/>
      <c r="W541" s="68"/>
      <c r="X541" s="68"/>
      <c r="Y541" s="68"/>
      <c r="Z541" s="68"/>
      <c r="AA541" s="68"/>
      <c r="AB541" s="68"/>
      <c r="AC541" s="68"/>
      <c r="AD541" s="68"/>
      <c r="AE541" s="68"/>
      <c r="AF541" s="68"/>
      <c r="AG541" s="68"/>
      <c r="AH541" s="68"/>
      <c r="AI541" s="68"/>
      <c r="AJ541" s="68"/>
      <c r="AK541" s="68"/>
      <c r="AL541" s="68"/>
    </row>
    <row r="542" spans="1:38" ht="12.75" customHeight="1" x14ac:dyDescent="0.2">
      <c r="A542" s="68"/>
      <c r="P542" s="68"/>
      <c r="Q542" s="68"/>
      <c r="R542" s="68"/>
      <c r="S542" s="68"/>
      <c r="T542" s="68"/>
      <c r="U542" s="68"/>
      <c r="V542" s="68"/>
      <c r="W542" s="68"/>
      <c r="X542" s="68"/>
      <c r="Y542" s="68"/>
      <c r="Z542" s="68"/>
      <c r="AA542" s="68"/>
      <c r="AB542" s="68"/>
      <c r="AC542" s="68"/>
      <c r="AD542" s="68"/>
      <c r="AE542" s="68"/>
      <c r="AF542" s="68"/>
      <c r="AG542" s="68"/>
      <c r="AH542" s="68"/>
      <c r="AI542" s="68"/>
      <c r="AJ542" s="68"/>
      <c r="AK542" s="68"/>
      <c r="AL542" s="68"/>
    </row>
    <row r="543" spans="1:38" ht="12.75" customHeight="1" x14ac:dyDescent="0.2">
      <c r="A543" s="68"/>
      <c r="P543" s="68"/>
      <c r="Q543" s="68"/>
      <c r="R543" s="68"/>
      <c r="S543" s="68"/>
      <c r="T543" s="68"/>
      <c r="U543" s="68"/>
      <c r="V543" s="68"/>
      <c r="W543" s="68"/>
      <c r="X543" s="68"/>
      <c r="Y543" s="68"/>
      <c r="Z543" s="68"/>
      <c r="AA543" s="68"/>
      <c r="AB543" s="68"/>
      <c r="AC543" s="68"/>
      <c r="AD543" s="68"/>
      <c r="AE543" s="68"/>
      <c r="AF543" s="68"/>
      <c r="AG543" s="68"/>
      <c r="AH543" s="68"/>
      <c r="AI543" s="68"/>
      <c r="AJ543" s="68"/>
      <c r="AK543" s="68"/>
      <c r="AL543" s="68"/>
    </row>
    <row r="544" spans="1:38" ht="12.75" customHeight="1" x14ac:dyDescent="0.2">
      <c r="A544" s="68"/>
      <c r="P544" s="68"/>
      <c r="Q544" s="68"/>
      <c r="R544" s="68"/>
      <c r="S544" s="68"/>
      <c r="T544" s="68"/>
      <c r="U544" s="68"/>
      <c r="V544" s="68"/>
      <c r="W544" s="68"/>
      <c r="X544" s="68"/>
      <c r="Y544" s="68"/>
      <c r="Z544" s="68"/>
      <c r="AA544" s="68"/>
      <c r="AB544" s="68"/>
      <c r="AC544" s="68"/>
      <c r="AD544" s="68"/>
      <c r="AE544" s="68"/>
      <c r="AF544" s="68"/>
      <c r="AG544" s="68"/>
      <c r="AH544" s="68"/>
      <c r="AI544" s="68"/>
      <c r="AJ544" s="68"/>
      <c r="AK544" s="68"/>
      <c r="AL544" s="68"/>
    </row>
    <row r="545" spans="1:38" ht="12.75" customHeight="1" x14ac:dyDescent="0.2">
      <c r="A545" s="68"/>
      <c r="P545" s="68"/>
      <c r="Q545" s="68"/>
      <c r="R545" s="68"/>
      <c r="S545" s="68"/>
      <c r="T545" s="68"/>
      <c r="U545" s="68"/>
      <c r="V545" s="68"/>
      <c r="W545" s="68"/>
      <c r="X545" s="68"/>
      <c r="Y545" s="68"/>
      <c r="Z545" s="68"/>
      <c r="AA545" s="68"/>
      <c r="AB545" s="68"/>
      <c r="AC545" s="68"/>
      <c r="AD545" s="68"/>
      <c r="AE545" s="68"/>
      <c r="AF545" s="68"/>
      <c r="AG545" s="68"/>
      <c r="AH545" s="68"/>
      <c r="AI545" s="68"/>
      <c r="AJ545" s="68"/>
      <c r="AK545" s="68"/>
      <c r="AL545" s="68"/>
    </row>
    <row r="546" spans="1:38" ht="12.75" customHeight="1" x14ac:dyDescent="0.2">
      <c r="A546" s="68"/>
      <c r="P546" s="68"/>
      <c r="Q546" s="68"/>
      <c r="R546" s="68"/>
      <c r="S546" s="68"/>
      <c r="T546" s="68"/>
      <c r="U546" s="68"/>
      <c r="V546" s="68"/>
      <c r="W546" s="68"/>
      <c r="X546" s="68"/>
      <c r="Y546" s="68"/>
      <c r="Z546" s="68"/>
      <c r="AA546" s="68"/>
      <c r="AB546" s="68"/>
      <c r="AC546" s="68"/>
      <c r="AD546" s="68"/>
      <c r="AE546" s="68"/>
      <c r="AF546" s="68"/>
      <c r="AG546" s="68"/>
      <c r="AH546" s="68"/>
      <c r="AI546" s="68"/>
      <c r="AJ546" s="68"/>
      <c r="AK546" s="68"/>
      <c r="AL546" s="68"/>
    </row>
    <row r="547" spans="1:38" ht="12.75" customHeight="1" x14ac:dyDescent="0.2">
      <c r="A547" s="68"/>
      <c r="P547" s="68"/>
      <c r="Q547" s="68"/>
      <c r="R547" s="68"/>
      <c r="S547" s="68"/>
      <c r="T547" s="68"/>
      <c r="U547" s="68"/>
      <c r="V547" s="68"/>
      <c r="W547" s="68"/>
      <c r="X547" s="68"/>
      <c r="Y547" s="68"/>
      <c r="Z547" s="68"/>
      <c r="AA547" s="68"/>
      <c r="AB547" s="68"/>
      <c r="AC547" s="68"/>
      <c r="AD547" s="68"/>
      <c r="AE547" s="68"/>
      <c r="AF547" s="68"/>
      <c r="AG547" s="68"/>
      <c r="AH547" s="68"/>
      <c r="AI547" s="68"/>
      <c r="AJ547" s="68"/>
      <c r="AK547" s="68"/>
      <c r="AL547" s="68"/>
    </row>
    <row r="548" spans="1:38" ht="12.75" customHeight="1" x14ac:dyDescent="0.2">
      <c r="A548" s="68"/>
      <c r="P548" s="68"/>
      <c r="Q548" s="68"/>
      <c r="R548" s="68"/>
      <c r="S548" s="68"/>
      <c r="T548" s="68"/>
      <c r="U548" s="68"/>
      <c r="V548" s="68"/>
      <c r="W548" s="68"/>
      <c r="X548" s="68"/>
      <c r="Y548" s="68"/>
      <c r="Z548" s="68"/>
      <c r="AA548" s="68"/>
      <c r="AB548" s="68"/>
      <c r="AC548" s="68"/>
      <c r="AD548" s="68"/>
      <c r="AE548" s="68"/>
      <c r="AF548" s="68"/>
      <c r="AG548" s="68"/>
      <c r="AH548" s="68"/>
      <c r="AI548" s="68"/>
      <c r="AJ548" s="68"/>
      <c r="AK548" s="68"/>
      <c r="AL548" s="68"/>
    </row>
    <row r="549" spans="1:38" ht="12.75" customHeight="1" x14ac:dyDescent="0.2">
      <c r="A549" s="68"/>
      <c r="P549" s="68"/>
      <c r="Q549" s="68"/>
      <c r="R549" s="68"/>
      <c r="S549" s="68"/>
      <c r="T549" s="68"/>
      <c r="U549" s="68"/>
      <c r="V549" s="68"/>
      <c r="W549" s="68"/>
      <c r="X549" s="68"/>
      <c r="Y549" s="68"/>
      <c r="Z549" s="68"/>
      <c r="AA549" s="68"/>
      <c r="AB549" s="68"/>
      <c r="AC549" s="68"/>
      <c r="AD549" s="68"/>
      <c r="AE549" s="68"/>
      <c r="AF549" s="68"/>
      <c r="AG549" s="68"/>
      <c r="AH549" s="68"/>
      <c r="AI549" s="68"/>
      <c r="AJ549" s="68"/>
      <c r="AK549" s="68"/>
      <c r="AL549" s="68"/>
    </row>
    <row r="550" spans="1:38" ht="12.75" customHeight="1" x14ac:dyDescent="0.2">
      <c r="A550" s="68"/>
      <c r="P550" s="68"/>
      <c r="Q550" s="68"/>
      <c r="R550" s="68"/>
      <c r="S550" s="68"/>
      <c r="T550" s="68"/>
      <c r="U550" s="68"/>
      <c r="V550" s="68"/>
      <c r="W550" s="68"/>
      <c r="X550" s="68"/>
      <c r="Y550" s="68"/>
      <c r="Z550" s="68"/>
      <c r="AA550" s="68"/>
      <c r="AB550" s="68"/>
      <c r="AC550" s="68"/>
      <c r="AD550" s="68"/>
      <c r="AE550" s="68"/>
      <c r="AF550" s="68"/>
      <c r="AG550" s="68"/>
      <c r="AH550" s="68"/>
      <c r="AI550" s="68"/>
      <c r="AJ550" s="68"/>
      <c r="AK550" s="68"/>
      <c r="AL550" s="68"/>
    </row>
    <row r="551" spans="1:38" ht="12.75" customHeight="1" x14ac:dyDescent="0.2">
      <c r="A551" s="68"/>
      <c r="P551" s="68"/>
      <c r="Q551" s="68"/>
      <c r="R551" s="68"/>
      <c r="S551" s="68"/>
      <c r="T551" s="68"/>
      <c r="U551" s="68"/>
      <c r="V551" s="68"/>
      <c r="W551" s="68"/>
      <c r="X551" s="68"/>
      <c r="Y551" s="68"/>
      <c r="Z551" s="68"/>
      <c r="AA551" s="68"/>
      <c r="AB551" s="68"/>
      <c r="AC551" s="68"/>
      <c r="AD551" s="68"/>
      <c r="AE551" s="68"/>
      <c r="AF551" s="68"/>
      <c r="AG551" s="68"/>
      <c r="AH551" s="68"/>
      <c r="AI551" s="68"/>
      <c r="AJ551" s="68"/>
      <c r="AK551" s="68"/>
      <c r="AL551" s="68"/>
    </row>
    <row r="552" spans="1:38" ht="12.75" customHeight="1" x14ac:dyDescent="0.2">
      <c r="A552" s="68"/>
      <c r="P552" s="68"/>
      <c r="Q552" s="68"/>
      <c r="R552" s="68"/>
      <c r="S552" s="68"/>
      <c r="T552" s="68"/>
      <c r="U552" s="68"/>
      <c r="V552" s="68"/>
      <c r="W552" s="68"/>
      <c r="X552" s="68"/>
      <c r="Y552" s="68"/>
      <c r="Z552" s="68"/>
      <c r="AA552" s="68"/>
      <c r="AB552" s="68"/>
      <c r="AC552" s="68"/>
      <c r="AD552" s="68"/>
      <c r="AE552" s="68"/>
      <c r="AF552" s="68"/>
      <c r="AG552" s="68"/>
      <c r="AH552" s="68"/>
      <c r="AI552" s="68"/>
      <c r="AJ552" s="68"/>
      <c r="AK552" s="68"/>
      <c r="AL552" s="68"/>
    </row>
    <row r="553" spans="1:38" ht="12.75" customHeight="1" x14ac:dyDescent="0.2">
      <c r="A553" s="68"/>
      <c r="P553" s="68"/>
      <c r="Q553" s="68"/>
      <c r="R553" s="68"/>
      <c r="S553" s="68"/>
      <c r="T553" s="68"/>
      <c r="U553" s="68"/>
      <c r="V553" s="68"/>
      <c r="W553" s="68"/>
      <c r="X553" s="68"/>
      <c r="Y553" s="68"/>
      <c r="Z553" s="68"/>
      <c r="AA553" s="68"/>
      <c r="AB553" s="68"/>
      <c r="AC553" s="68"/>
      <c r="AD553" s="68"/>
      <c r="AE553" s="68"/>
      <c r="AF553" s="68"/>
      <c r="AG553" s="68"/>
      <c r="AH553" s="68"/>
      <c r="AI553" s="68"/>
      <c r="AJ553" s="68"/>
      <c r="AK553" s="68"/>
      <c r="AL553" s="68"/>
    </row>
    <row r="554" spans="1:38" ht="12.75" customHeight="1" x14ac:dyDescent="0.2">
      <c r="A554" s="68"/>
      <c r="P554" s="68"/>
      <c r="Q554" s="68"/>
      <c r="R554" s="68"/>
      <c r="S554" s="68"/>
      <c r="T554" s="68"/>
      <c r="U554" s="68"/>
      <c r="V554" s="68"/>
      <c r="W554" s="68"/>
      <c r="X554" s="68"/>
      <c r="Y554" s="68"/>
      <c r="Z554" s="68"/>
      <c r="AA554" s="68"/>
      <c r="AB554" s="68"/>
      <c r="AC554" s="68"/>
      <c r="AD554" s="68"/>
      <c r="AE554" s="68"/>
      <c r="AF554" s="68"/>
      <c r="AG554" s="68"/>
      <c r="AH554" s="68"/>
      <c r="AI554" s="68"/>
      <c r="AJ554" s="68"/>
      <c r="AK554" s="68"/>
      <c r="AL554" s="68"/>
    </row>
    <row r="555" spans="1:38" ht="12.75" customHeight="1" x14ac:dyDescent="0.2">
      <c r="A555" s="68"/>
      <c r="P555" s="68"/>
      <c r="Q555" s="68"/>
      <c r="R555" s="68"/>
      <c r="S555" s="68"/>
      <c r="T555" s="68"/>
      <c r="U555" s="68"/>
      <c r="V555" s="68"/>
      <c r="W555" s="68"/>
      <c r="X555" s="68"/>
      <c r="Y555" s="68"/>
      <c r="Z555" s="68"/>
      <c r="AA555" s="68"/>
      <c r="AB555" s="68"/>
      <c r="AC555" s="68"/>
      <c r="AD555" s="68"/>
      <c r="AE555" s="68"/>
      <c r="AF555" s="68"/>
      <c r="AG555" s="68"/>
      <c r="AH555" s="68"/>
      <c r="AI555" s="68"/>
      <c r="AJ555" s="68"/>
      <c r="AK555" s="68"/>
      <c r="AL555" s="68"/>
    </row>
    <row r="556" spans="1:38" ht="12.75" customHeight="1" x14ac:dyDescent="0.2">
      <c r="A556" s="68"/>
      <c r="P556" s="68"/>
      <c r="Q556" s="68"/>
      <c r="R556" s="68"/>
      <c r="S556" s="68"/>
      <c r="T556" s="68"/>
      <c r="U556" s="68"/>
      <c r="V556" s="68"/>
      <c r="W556" s="68"/>
      <c r="X556" s="68"/>
      <c r="Y556" s="68"/>
      <c r="Z556" s="68"/>
      <c r="AA556" s="68"/>
      <c r="AB556" s="68"/>
      <c r="AC556" s="68"/>
      <c r="AD556" s="68"/>
      <c r="AE556" s="68"/>
      <c r="AF556" s="68"/>
      <c r="AG556" s="68"/>
      <c r="AH556" s="68"/>
      <c r="AI556" s="68"/>
      <c r="AJ556" s="68"/>
      <c r="AK556" s="68"/>
      <c r="AL556" s="68"/>
    </row>
    <row r="557" spans="1:38" ht="12.75" customHeight="1" x14ac:dyDescent="0.2">
      <c r="A557" s="68"/>
      <c r="P557" s="68"/>
      <c r="Q557" s="68"/>
      <c r="R557" s="68"/>
      <c r="S557" s="68"/>
      <c r="T557" s="68"/>
      <c r="U557" s="68"/>
      <c r="V557" s="68"/>
      <c r="W557" s="68"/>
      <c r="X557" s="68"/>
      <c r="Y557" s="68"/>
      <c r="Z557" s="68"/>
      <c r="AA557" s="68"/>
      <c r="AB557" s="68"/>
      <c r="AC557" s="68"/>
      <c r="AD557" s="68"/>
      <c r="AE557" s="68"/>
      <c r="AF557" s="68"/>
      <c r="AG557" s="68"/>
      <c r="AH557" s="68"/>
      <c r="AI557" s="68"/>
      <c r="AJ557" s="68"/>
      <c r="AK557" s="68"/>
      <c r="AL557" s="68"/>
    </row>
    <row r="558" spans="1:38" ht="12.75" customHeight="1" x14ac:dyDescent="0.2">
      <c r="A558" s="68"/>
      <c r="P558" s="68"/>
      <c r="Q558" s="68"/>
      <c r="R558" s="68"/>
      <c r="S558" s="68"/>
      <c r="T558" s="68"/>
      <c r="U558" s="68"/>
      <c r="V558" s="68"/>
      <c r="W558" s="68"/>
      <c r="X558" s="68"/>
      <c r="Y558" s="68"/>
      <c r="Z558" s="68"/>
      <c r="AA558" s="68"/>
      <c r="AB558" s="68"/>
      <c r="AC558" s="68"/>
      <c r="AD558" s="68"/>
      <c r="AE558" s="68"/>
      <c r="AF558" s="68"/>
      <c r="AG558" s="68"/>
      <c r="AH558" s="68"/>
      <c r="AI558" s="68"/>
      <c r="AJ558" s="68"/>
      <c r="AK558" s="68"/>
      <c r="AL558" s="68"/>
    </row>
    <row r="559" spans="1:38" ht="12.75" customHeight="1" x14ac:dyDescent="0.2">
      <c r="A559" s="68"/>
      <c r="P559" s="68"/>
      <c r="Q559" s="68"/>
      <c r="R559" s="68"/>
      <c r="S559" s="68"/>
      <c r="T559" s="68"/>
      <c r="U559" s="68"/>
      <c r="V559" s="68"/>
      <c r="W559" s="68"/>
      <c r="X559" s="68"/>
      <c r="Y559" s="68"/>
      <c r="Z559" s="68"/>
      <c r="AA559" s="68"/>
      <c r="AB559" s="68"/>
      <c r="AC559" s="68"/>
      <c r="AD559" s="68"/>
      <c r="AE559" s="68"/>
      <c r="AF559" s="68"/>
      <c r="AG559" s="68"/>
      <c r="AH559" s="68"/>
      <c r="AI559" s="68"/>
      <c r="AJ559" s="68"/>
      <c r="AK559" s="68"/>
      <c r="AL559" s="68"/>
    </row>
    <row r="560" spans="1:38" ht="12.75" customHeight="1" x14ac:dyDescent="0.2">
      <c r="A560" s="68"/>
      <c r="P560" s="68"/>
      <c r="Q560" s="68"/>
      <c r="R560" s="68"/>
      <c r="S560" s="68"/>
      <c r="T560" s="68"/>
      <c r="U560" s="68"/>
      <c r="V560" s="68"/>
      <c r="W560" s="68"/>
      <c r="X560" s="68"/>
      <c r="Y560" s="68"/>
      <c r="Z560" s="68"/>
      <c r="AA560" s="68"/>
      <c r="AB560" s="68"/>
      <c r="AC560" s="68"/>
      <c r="AD560" s="68"/>
      <c r="AE560" s="68"/>
      <c r="AF560" s="68"/>
      <c r="AG560" s="68"/>
      <c r="AH560" s="68"/>
      <c r="AI560" s="68"/>
      <c r="AJ560" s="68"/>
      <c r="AK560" s="68"/>
      <c r="AL560" s="68"/>
    </row>
    <row r="561" spans="1:38" ht="12.75" customHeight="1" x14ac:dyDescent="0.2">
      <c r="A561" s="68"/>
      <c r="P561" s="68"/>
      <c r="Q561" s="68"/>
      <c r="R561" s="68"/>
      <c r="S561" s="68"/>
      <c r="T561" s="68"/>
      <c r="U561" s="68"/>
      <c r="V561" s="68"/>
      <c r="W561" s="68"/>
      <c r="X561" s="68"/>
      <c r="Y561" s="68"/>
      <c r="Z561" s="68"/>
      <c r="AA561" s="68"/>
      <c r="AB561" s="68"/>
      <c r="AC561" s="68"/>
      <c r="AD561" s="68"/>
      <c r="AE561" s="68"/>
      <c r="AF561" s="68"/>
      <c r="AG561" s="68"/>
      <c r="AH561" s="68"/>
      <c r="AI561" s="68"/>
      <c r="AJ561" s="68"/>
      <c r="AK561" s="68"/>
      <c r="AL561" s="68"/>
    </row>
    <row r="562" spans="1:38" ht="12.75" customHeight="1" x14ac:dyDescent="0.2">
      <c r="A562" s="68"/>
      <c r="P562" s="68"/>
      <c r="Q562" s="68"/>
      <c r="R562" s="68"/>
      <c r="S562" s="68"/>
      <c r="T562" s="68"/>
      <c r="U562" s="68"/>
      <c r="V562" s="68"/>
      <c r="W562" s="68"/>
      <c r="X562" s="68"/>
      <c r="Y562" s="68"/>
      <c r="Z562" s="68"/>
      <c r="AA562" s="68"/>
      <c r="AB562" s="68"/>
      <c r="AC562" s="68"/>
      <c r="AD562" s="68"/>
      <c r="AE562" s="68"/>
      <c r="AF562" s="68"/>
      <c r="AG562" s="68"/>
      <c r="AH562" s="68"/>
      <c r="AI562" s="68"/>
      <c r="AJ562" s="68"/>
      <c r="AK562" s="68"/>
      <c r="AL562" s="68"/>
    </row>
    <row r="563" spans="1:38" ht="12.75" customHeight="1" x14ac:dyDescent="0.2">
      <c r="A563" s="68"/>
      <c r="P563" s="68"/>
      <c r="Q563" s="68"/>
      <c r="R563" s="68"/>
      <c r="S563" s="68"/>
      <c r="T563" s="68"/>
      <c r="U563" s="68"/>
      <c r="V563" s="68"/>
      <c r="W563" s="68"/>
      <c r="X563" s="68"/>
      <c r="Y563" s="68"/>
      <c r="Z563" s="68"/>
      <c r="AA563" s="68"/>
      <c r="AB563" s="68"/>
      <c r="AC563" s="68"/>
      <c r="AD563" s="68"/>
      <c r="AE563" s="68"/>
      <c r="AF563" s="68"/>
      <c r="AG563" s="68"/>
      <c r="AH563" s="68"/>
      <c r="AI563" s="68"/>
      <c r="AJ563" s="68"/>
      <c r="AK563" s="68"/>
      <c r="AL563" s="68"/>
    </row>
    <row r="564" spans="1:38" ht="12.75" customHeight="1" x14ac:dyDescent="0.2">
      <c r="A564" s="68"/>
      <c r="P564" s="68"/>
      <c r="Q564" s="68"/>
      <c r="R564" s="68"/>
      <c r="S564" s="68"/>
      <c r="T564" s="68"/>
      <c r="U564" s="68"/>
      <c r="V564" s="68"/>
      <c r="W564" s="68"/>
      <c r="X564" s="68"/>
      <c r="Y564" s="68"/>
      <c r="Z564" s="68"/>
      <c r="AA564" s="68"/>
      <c r="AB564" s="68"/>
      <c r="AC564" s="68"/>
      <c r="AD564" s="68"/>
      <c r="AE564" s="68"/>
      <c r="AF564" s="68"/>
      <c r="AG564" s="68"/>
      <c r="AH564" s="68"/>
      <c r="AI564" s="68"/>
      <c r="AJ564" s="68"/>
      <c r="AK564" s="68"/>
      <c r="AL564" s="68"/>
    </row>
    <row r="565" spans="1:38" ht="12.75" customHeight="1" x14ac:dyDescent="0.2">
      <c r="A565" s="68"/>
      <c r="P565" s="68"/>
      <c r="Q565" s="68"/>
      <c r="R565" s="68"/>
      <c r="S565" s="68"/>
      <c r="T565" s="68"/>
      <c r="U565" s="68"/>
      <c r="V565" s="68"/>
      <c r="W565" s="68"/>
      <c r="X565" s="68"/>
      <c r="Y565" s="68"/>
      <c r="Z565" s="68"/>
      <c r="AA565" s="68"/>
      <c r="AB565" s="68"/>
      <c r="AC565" s="68"/>
      <c r="AD565" s="68"/>
      <c r="AE565" s="68"/>
      <c r="AF565" s="68"/>
      <c r="AG565" s="68"/>
      <c r="AH565" s="68"/>
      <c r="AI565" s="68"/>
      <c r="AJ565" s="68"/>
      <c r="AK565" s="68"/>
      <c r="AL565" s="68"/>
    </row>
    <row r="566" spans="1:38" ht="12.75" customHeight="1" x14ac:dyDescent="0.2">
      <c r="A566" s="68"/>
      <c r="P566" s="68"/>
      <c r="Q566" s="68"/>
      <c r="R566" s="68"/>
      <c r="S566" s="68"/>
      <c r="T566" s="68"/>
      <c r="U566" s="68"/>
      <c r="V566" s="68"/>
      <c r="W566" s="68"/>
      <c r="X566" s="68"/>
      <c r="Y566" s="68"/>
      <c r="Z566" s="68"/>
      <c r="AA566" s="68"/>
      <c r="AB566" s="68"/>
      <c r="AC566" s="68"/>
      <c r="AD566" s="68"/>
      <c r="AE566" s="68"/>
      <c r="AF566" s="68"/>
      <c r="AG566" s="68"/>
      <c r="AH566" s="68"/>
      <c r="AI566" s="68"/>
      <c r="AJ566" s="68"/>
      <c r="AK566" s="68"/>
      <c r="AL566" s="68"/>
    </row>
    <row r="567" spans="1:38" ht="12.75" customHeight="1" x14ac:dyDescent="0.2">
      <c r="A567" s="68"/>
      <c r="P567" s="68"/>
      <c r="Q567" s="68"/>
      <c r="R567" s="68"/>
      <c r="S567" s="68"/>
      <c r="T567" s="68"/>
      <c r="U567" s="68"/>
      <c r="V567" s="68"/>
      <c r="W567" s="68"/>
      <c r="X567" s="68"/>
      <c r="Y567" s="68"/>
      <c r="Z567" s="68"/>
      <c r="AA567" s="68"/>
      <c r="AB567" s="68"/>
      <c r="AC567" s="68"/>
      <c r="AD567" s="68"/>
      <c r="AE567" s="68"/>
      <c r="AF567" s="68"/>
      <c r="AG567" s="68"/>
      <c r="AH567" s="68"/>
      <c r="AI567" s="68"/>
      <c r="AJ567" s="68"/>
      <c r="AK567" s="68"/>
      <c r="AL567" s="68"/>
    </row>
    <row r="568" spans="1:38" ht="12.75" customHeight="1" x14ac:dyDescent="0.2">
      <c r="A568" s="68"/>
      <c r="P568" s="68"/>
      <c r="Q568" s="68"/>
      <c r="R568" s="68"/>
      <c r="S568" s="68"/>
      <c r="T568" s="68"/>
      <c r="U568" s="68"/>
      <c r="V568" s="68"/>
      <c r="W568" s="68"/>
      <c r="X568" s="68"/>
      <c r="Y568" s="68"/>
      <c r="Z568" s="68"/>
      <c r="AA568" s="68"/>
      <c r="AB568" s="68"/>
      <c r="AC568" s="68"/>
      <c r="AD568" s="68"/>
      <c r="AE568" s="68"/>
      <c r="AF568" s="68"/>
      <c r="AG568" s="68"/>
      <c r="AH568" s="68"/>
      <c r="AI568" s="68"/>
      <c r="AJ568" s="68"/>
      <c r="AK568" s="68"/>
      <c r="AL568" s="68"/>
    </row>
    <row r="569" spans="1:38" ht="12.75" customHeight="1" x14ac:dyDescent="0.2">
      <c r="A569" s="68"/>
      <c r="P569" s="68"/>
      <c r="Q569" s="68"/>
      <c r="R569" s="68"/>
      <c r="S569" s="68"/>
      <c r="T569" s="68"/>
      <c r="U569" s="68"/>
      <c r="V569" s="68"/>
      <c r="W569" s="68"/>
      <c r="X569" s="68"/>
      <c r="Y569" s="68"/>
      <c r="Z569" s="68"/>
      <c r="AA569" s="68"/>
      <c r="AB569" s="68"/>
      <c r="AC569" s="68"/>
      <c r="AD569" s="68"/>
      <c r="AE569" s="68"/>
      <c r="AF569" s="68"/>
      <c r="AG569" s="68"/>
      <c r="AH569" s="68"/>
      <c r="AI569" s="68"/>
      <c r="AJ569" s="68"/>
      <c r="AK569" s="68"/>
      <c r="AL569" s="68"/>
    </row>
    <row r="570" spans="1:38" ht="12.75" customHeight="1" x14ac:dyDescent="0.2">
      <c r="A570" s="68"/>
      <c r="P570" s="68"/>
      <c r="Q570" s="68"/>
      <c r="R570" s="68"/>
      <c r="S570" s="68"/>
      <c r="T570" s="68"/>
      <c r="U570" s="68"/>
      <c r="V570" s="68"/>
      <c r="W570" s="68"/>
      <c r="X570" s="68"/>
      <c r="Y570" s="68"/>
      <c r="Z570" s="68"/>
      <c r="AA570" s="68"/>
      <c r="AB570" s="68"/>
      <c r="AC570" s="68"/>
      <c r="AD570" s="68"/>
      <c r="AE570" s="68"/>
      <c r="AF570" s="68"/>
      <c r="AG570" s="68"/>
      <c r="AH570" s="68"/>
      <c r="AI570" s="68"/>
      <c r="AJ570" s="68"/>
      <c r="AK570" s="68"/>
      <c r="AL570" s="68"/>
    </row>
    <row r="571" spans="1:38" ht="12.75" customHeight="1" x14ac:dyDescent="0.2">
      <c r="A571" s="68"/>
      <c r="P571" s="68"/>
      <c r="Q571" s="68"/>
      <c r="R571" s="68"/>
      <c r="S571" s="68"/>
      <c r="T571" s="68"/>
      <c r="U571" s="68"/>
      <c r="V571" s="68"/>
      <c r="W571" s="68"/>
      <c r="X571" s="68"/>
      <c r="Y571" s="68"/>
      <c r="Z571" s="68"/>
      <c r="AA571" s="68"/>
      <c r="AB571" s="68"/>
      <c r="AC571" s="68"/>
      <c r="AD571" s="68"/>
      <c r="AE571" s="68"/>
      <c r="AF571" s="68"/>
      <c r="AG571" s="68"/>
      <c r="AH571" s="68"/>
      <c r="AI571" s="68"/>
      <c r="AJ571" s="68"/>
      <c r="AK571" s="68"/>
      <c r="AL571" s="68"/>
    </row>
    <row r="572" spans="1:38" ht="12.75" customHeight="1" x14ac:dyDescent="0.2">
      <c r="A572" s="68"/>
      <c r="P572" s="68"/>
      <c r="Q572" s="68"/>
      <c r="R572" s="68"/>
      <c r="S572" s="68"/>
      <c r="T572" s="68"/>
      <c r="U572" s="68"/>
      <c r="V572" s="68"/>
      <c r="W572" s="68"/>
      <c r="X572" s="68"/>
      <c r="Y572" s="68"/>
      <c r="Z572" s="68"/>
      <c r="AA572" s="68"/>
      <c r="AB572" s="68"/>
      <c r="AC572" s="68"/>
      <c r="AD572" s="68"/>
      <c r="AE572" s="68"/>
      <c r="AF572" s="68"/>
      <c r="AG572" s="68"/>
      <c r="AH572" s="68"/>
      <c r="AI572" s="68"/>
      <c r="AJ572" s="68"/>
      <c r="AK572" s="68"/>
      <c r="AL572" s="68"/>
    </row>
    <row r="573" spans="1:38" ht="12.75" customHeight="1" x14ac:dyDescent="0.2">
      <c r="A573" s="68"/>
      <c r="P573" s="68"/>
      <c r="Q573" s="68"/>
      <c r="R573" s="68"/>
      <c r="S573" s="68"/>
      <c r="T573" s="68"/>
      <c r="U573" s="68"/>
      <c r="V573" s="68"/>
      <c r="W573" s="68"/>
      <c r="X573" s="68"/>
      <c r="Y573" s="68"/>
      <c r="Z573" s="68"/>
      <c r="AA573" s="68"/>
      <c r="AB573" s="68"/>
      <c r="AC573" s="68"/>
      <c r="AD573" s="68"/>
      <c r="AE573" s="68"/>
      <c r="AF573" s="68"/>
      <c r="AG573" s="68"/>
      <c r="AH573" s="68"/>
      <c r="AI573" s="68"/>
      <c r="AJ573" s="68"/>
      <c r="AK573" s="68"/>
      <c r="AL573" s="68"/>
    </row>
    <row r="574" spans="1:38" ht="12.75" customHeight="1" x14ac:dyDescent="0.2">
      <c r="A574" s="68"/>
      <c r="P574" s="68"/>
      <c r="Q574" s="68"/>
      <c r="R574" s="68"/>
      <c r="S574" s="68"/>
      <c r="T574" s="68"/>
      <c r="U574" s="68"/>
      <c r="V574" s="68"/>
      <c r="W574" s="68"/>
      <c r="X574" s="68"/>
      <c r="Y574" s="68"/>
      <c r="Z574" s="68"/>
      <c r="AA574" s="68"/>
      <c r="AB574" s="68"/>
      <c r="AC574" s="68"/>
      <c r="AD574" s="68"/>
      <c r="AE574" s="68"/>
      <c r="AF574" s="68"/>
      <c r="AG574" s="68"/>
      <c r="AH574" s="68"/>
      <c r="AI574" s="68"/>
      <c r="AJ574" s="68"/>
      <c r="AK574" s="68"/>
      <c r="AL574" s="68"/>
    </row>
    <row r="575" spans="1:38" ht="12.75" customHeight="1" x14ac:dyDescent="0.2">
      <c r="A575" s="68"/>
      <c r="P575" s="68"/>
      <c r="Q575" s="68"/>
      <c r="R575" s="68"/>
      <c r="S575" s="68"/>
      <c r="T575" s="68"/>
      <c r="U575" s="68"/>
      <c r="V575" s="68"/>
      <c r="W575" s="68"/>
      <c r="X575" s="68"/>
      <c r="Y575" s="68"/>
      <c r="Z575" s="68"/>
      <c r="AA575" s="68"/>
      <c r="AB575" s="68"/>
      <c r="AC575" s="68"/>
      <c r="AD575" s="68"/>
      <c r="AE575" s="68"/>
      <c r="AF575" s="68"/>
      <c r="AG575" s="68"/>
      <c r="AH575" s="68"/>
      <c r="AI575" s="68"/>
      <c r="AJ575" s="68"/>
      <c r="AK575" s="68"/>
      <c r="AL575" s="68"/>
    </row>
    <row r="576" spans="1:38" ht="12.75" customHeight="1" x14ac:dyDescent="0.2">
      <c r="A576" s="68"/>
      <c r="P576" s="68"/>
      <c r="Q576" s="68"/>
      <c r="R576" s="68"/>
      <c r="S576" s="68"/>
      <c r="T576" s="68"/>
      <c r="U576" s="68"/>
      <c r="V576" s="68"/>
      <c r="W576" s="68"/>
      <c r="X576" s="68"/>
      <c r="Y576" s="68"/>
      <c r="Z576" s="68"/>
      <c r="AA576" s="68"/>
      <c r="AB576" s="68"/>
      <c r="AC576" s="68"/>
      <c r="AD576" s="68"/>
      <c r="AE576" s="68"/>
      <c r="AF576" s="68"/>
      <c r="AG576" s="68"/>
      <c r="AH576" s="68"/>
      <c r="AI576" s="68"/>
      <c r="AJ576" s="68"/>
      <c r="AK576" s="68"/>
      <c r="AL576" s="68"/>
    </row>
    <row r="577" spans="1:38" ht="12.75" customHeight="1" x14ac:dyDescent="0.2">
      <c r="A577" s="68"/>
      <c r="P577" s="68"/>
      <c r="Q577" s="68"/>
      <c r="R577" s="68"/>
      <c r="S577" s="68"/>
      <c r="T577" s="68"/>
      <c r="U577" s="68"/>
      <c r="V577" s="68"/>
      <c r="W577" s="68"/>
      <c r="X577" s="68"/>
      <c r="Y577" s="68"/>
      <c r="Z577" s="68"/>
      <c r="AA577" s="68"/>
      <c r="AB577" s="68"/>
      <c r="AC577" s="68"/>
      <c r="AD577" s="68"/>
      <c r="AE577" s="68"/>
      <c r="AF577" s="68"/>
      <c r="AG577" s="68"/>
      <c r="AH577" s="68"/>
      <c r="AI577" s="68"/>
      <c r="AJ577" s="68"/>
      <c r="AK577" s="68"/>
      <c r="AL577" s="68"/>
    </row>
    <row r="578" spans="1:38" ht="12.75" customHeight="1" x14ac:dyDescent="0.2">
      <c r="A578" s="68"/>
      <c r="P578" s="68"/>
      <c r="Q578" s="68"/>
      <c r="R578" s="68"/>
      <c r="S578" s="68"/>
      <c r="T578" s="68"/>
      <c r="U578" s="68"/>
      <c r="V578" s="68"/>
      <c r="W578" s="68"/>
      <c r="X578" s="68"/>
      <c r="Y578" s="68"/>
      <c r="Z578" s="68"/>
      <c r="AA578" s="68"/>
      <c r="AB578" s="68"/>
      <c r="AC578" s="68"/>
      <c r="AD578" s="68"/>
      <c r="AE578" s="68"/>
      <c r="AF578" s="68"/>
      <c r="AG578" s="68"/>
      <c r="AH578" s="68"/>
      <c r="AI578" s="68"/>
      <c r="AJ578" s="68"/>
      <c r="AK578" s="68"/>
      <c r="AL578" s="68"/>
    </row>
    <row r="579" spans="1:38" ht="12.75" customHeight="1" x14ac:dyDescent="0.2">
      <c r="A579" s="68"/>
      <c r="P579" s="68"/>
      <c r="Q579" s="68"/>
      <c r="R579" s="68"/>
      <c r="S579" s="68"/>
      <c r="T579" s="68"/>
      <c r="U579" s="68"/>
      <c r="V579" s="68"/>
      <c r="W579" s="68"/>
      <c r="X579" s="68"/>
      <c r="Y579" s="68"/>
      <c r="Z579" s="68"/>
      <c r="AA579" s="68"/>
      <c r="AB579" s="68"/>
      <c r="AC579" s="68"/>
      <c r="AD579" s="68"/>
      <c r="AE579" s="68"/>
      <c r="AF579" s="68"/>
      <c r="AG579" s="68"/>
      <c r="AH579" s="68"/>
      <c r="AI579" s="68"/>
      <c r="AJ579" s="68"/>
      <c r="AK579" s="68"/>
      <c r="AL579" s="68"/>
    </row>
    <row r="580" spans="1:38" ht="12.75" customHeight="1" x14ac:dyDescent="0.2">
      <c r="A580" s="68"/>
      <c r="P580" s="68"/>
      <c r="Q580" s="68"/>
      <c r="R580" s="68"/>
      <c r="S580" s="68"/>
      <c r="T580" s="68"/>
      <c r="U580" s="68"/>
      <c r="V580" s="68"/>
      <c r="W580" s="68"/>
      <c r="X580" s="68"/>
      <c r="Y580" s="68"/>
      <c r="Z580" s="68"/>
      <c r="AA580" s="68"/>
      <c r="AB580" s="68"/>
      <c r="AC580" s="68"/>
      <c r="AD580" s="68"/>
      <c r="AE580" s="68"/>
      <c r="AF580" s="68"/>
      <c r="AG580" s="68"/>
      <c r="AH580" s="68"/>
      <c r="AI580" s="68"/>
      <c r="AJ580" s="68"/>
      <c r="AK580" s="68"/>
      <c r="AL580" s="68"/>
    </row>
    <row r="581" spans="1:38" ht="12.75" customHeight="1" x14ac:dyDescent="0.2">
      <c r="A581" s="68"/>
      <c r="P581" s="68"/>
      <c r="Q581" s="68"/>
      <c r="R581" s="68"/>
      <c r="S581" s="68"/>
      <c r="T581" s="68"/>
      <c r="U581" s="68"/>
      <c r="V581" s="68"/>
      <c r="W581" s="68"/>
      <c r="X581" s="68"/>
      <c r="Y581" s="68"/>
      <c r="Z581" s="68"/>
      <c r="AA581" s="68"/>
      <c r="AB581" s="68"/>
      <c r="AC581" s="68"/>
      <c r="AD581" s="68"/>
      <c r="AE581" s="68"/>
      <c r="AF581" s="68"/>
      <c r="AG581" s="68"/>
      <c r="AH581" s="68"/>
      <c r="AI581" s="68"/>
      <c r="AJ581" s="68"/>
      <c r="AK581" s="68"/>
      <c r="AL581" s="68"/>
    </row>
    <row r="582" spans="1:38" ht="12.75" customHeight="1" x14ac:dyDescent="0.2">
      <c r="A582" s="68"/>
      <c r="P582" s="68"/>
      <c r="Q582" s="68"/>
      <c r="R582" s="68"/>
      <c r="S582" s="68"/>
      <c r="T582" s="68"/>
      <c r="U582" s="68"/>
      <c r="V582" s="68"/>
      <c r="W582" s="68"/>
      <c r="X582" s="68"/>
      <c r="Y582" s="68"/>
      <c r="Z582" s="68"/>
      <c r="AA582" s="68"/>
      <c r="AB582" s="68"/>
      <c r="AC582" s="68"/>
      <c r="AD582" s="68"/>
      <c r="AE582" s="68"/>
      <c r="AF582" s="68"/>
      <c r="AG582" s="68"/>
      <c r="AH582" s="68"/>
      <c r="AI582" s="68"/>
      <c r="AJ582" s="68"/>
      <c r="AK582" s="68"/>
      <c r="AL582" s="68"/>
    </row>
    <row r="583" spans="1:38" ht="12.75" customHeight="1" x14ac:dyDescent="0.2">
      <c r="A583" s="68"/>
      <c r="P583" s="68"/>
      <c r="Q583" s="68"/>
      <c r="R583" s="68"/>
      <c r="S583" s="68"/>
      <c r="T583" s="68"/>
      <c r="U583" s="68"/>
      <c r="V583" s="68"/>
      <c r="W583" s="68"/>
      <c r="X583" s="68"/>
      <c r="Y583" s="68"/>
      <c r="Z583" s="68"/>
      <c r="AA583" s="68"/>
      <c r="AB583" s="68"/>
      <c r="AC583" s="68"/>
      <c r="AD583" s="68"/>
      <c r="AE583" s="68"/>
      <c r="AF583" s="68"/>
      <c r="AG583" s="68"/>
      <c r="AH583" s="68"/>
      <c r="AI583" s="68"/>
      <c r="AJ583" s="68"/>
      <c r="AK583" s="68"/>
      <c r="AL583" s="68"/>
    </row>
    <row r="584" spans="1:38" ht="12.75" customHeight="1" x14ac:dyDescent="0.2">
      <c r="A584" s="68"/>
      <c r="P584" s="68"/>
      <c r="Q584" s="68"/>
      <c r="R584" s="68"/>
      <c r="S584" s="68"/>
      <c r="T584" s="68"/>
      <c r="U584" s="68"/>
      <c r="V584" s="68"/>
      <c r="W584" s="68"/>
      <c r="X584" s="68"/>
      <c r="Y584" s="68"/>
      <c r="Z584" s="68"/>
      <c r="AA584" s="68"/>
      <c r="AB584" s="68"/>
      <c r="AC584" s="68"/>
      <c r="AD584" s="68"/>
      <c r="AE584" s="68"/>
      <c r="AF584" s="68"/>
      <c r="AG584" s="68"/>
      <c r="AH584" s="68"/>
      <c r="AI584" s="68"/>
      <c r="AJ584" s="68"/>
      <c r="AK584" s="68"/>
      <c r="AL584" s="68"/>
    </row>
    <row r="585" spans="1:38" ht="12.75" customHeight="1" x14ac:dyDescent="0.2">
      <c r="A585" s="68"/>
      <c r="P585" s="68"/>
      <c r="Q585" s="68"/>
      <c r="R585" s="68"/>
      <c r="S585" s="68"/>
      <c r="T585" s="68"/>
      <c r="U585" s="68"/>
      <c r="V585" s="68"/>
      <c r="W585" s="68"/>
      <c r="X585" s="68"/>
      <c r="Y585" s="68"/>
      <c r="Z585" s="68"/>
      <c r="AA585" s="68"/>
      <c r="AB585" s="68"/>
      <c r="AC585" s="68"/>
      <c r="AD585" s="68"/>
      <c r="AE585" s="68"/>
      <c r="AF585" s="68"/>
      <c r="AG585" s="68"/>
      <c r="AH585" s="68"/>
      <c r="AI585" s="68"/>
      <c r="AJ585" s="68"/>
      <c r="AK585" s="68"/>
      <c r="AL585" s="68"/>
    </row>
    <row r="586" spans="1:38" ht="12.75" customHeight="1" x14ac:dyDescent="0.2">
      <c r="A586" s="68"/>
      <c r="P586" s="68"/>
      <c r="Q586" s="68"/>
      <c r="R586" s="68"/>
      <c r="S586" s="68"/>
      <c r="T586" s="68"/>
      <c r="U586" s="68"/>
      <c r="V586" s="68"/>
      <c r="W586" s="68"/>
      <c r="X586" s="68"/>
      <c r="Y586" s="68"/>
      <c r="Z586" s="68"/>
      <c r="AA586" s="68"/>
      <c r="AB586" s="68"/>
      <c r="AC586" s="68"/>
      <c r="AD586" s="68"/>
      <c r="AE586" s="68"/>
      <c r="AF586" s="68"/>
      <c r="AG586" s="68"/>
      <c r="AH586" s="68"/>
      <c r="AI586" s="68"/>
      <c r="AJ586" s="68"/>
      <c r="AK586" s="68"/>
      <c r="AL586" s="68"/>
    </row>
    <row r="587" spans="1:38" ht="12.75" customHeight="1" x14ac:dyDescent="0.2">
      <c r="A587" s="68"/>
      <c r="P587" s="68"/>
      <c r="Q587" s="68"/>
      <c r="R587" s="68"/>
      <c r="S587" s="68"/>
      <c r="T587" s="68"/>
      <c r="U587" s="68"/>
      <c r="V587" s="68"/>
      <c r="W587" s="68"/>
      <c r="X587" s="68"/>
      <c r="Y587" s="68"/>
      <c r="Z587" s="68"/>
      <c r="AA587" s="68"/>
      <c r="AB587" s="68"/>
      <c r="AC587" s="68"/>
      <c r="AD587" s="68"/>
      <c r="AE587" s="68"/>
      <c r="AF587" s="68"/>
      <c r="AG587" s="68"/>
      <c r="AH587" s="68"/>
      <c r="AI587" s="68"/>
      <c r="AJ587" s="68"/>
      <c r="AK587" s="68"/>
      <c r="AL587" s="68"/>
    </row>
    <row r="588" spans="1:38" ht="12.75" customHeight="1" x14ac:dyDescent="0.2">
      <c r="A588" s="68"/>
      <c r="P588" s="68"/>
      <c r="Q588" s="68"/>
      <c r="R588" s="68"/>
      <c r="S588" s="68"/>
      <c r="T588" s="68"/>
      <c r="U588" s="68"/>
      <c r="V588" s="68"/>
      <c r="W588" s="68"/>
      <c r="X588" s="68"/>
      <c r="Y588" s="68"/>
      <c r="Z588" s="68"/>
      <c r="AA588" s="68"/>
      <c r="AB588" s="68"/>
      <c r="AC588" s="68"/>
      <c r="AD588" s="68"/>
      <c r="AE588" s="68"/>
      <c r="AF588" s="68"/>
      <c r="AG588" s="68"/>
      <c r="AH588" s="68"/>
      <c r="AI588" s="68"/>
      <c r="AJ588" s="68"/>
      <c r="AK588" s="68"/>
      <c r="AL588" s="68"/>
    </row>
    <row r="589" spans="1:38" ht="12.75" customHeight="1" x14ac:dyDescent="0.2">
      <c r="A589" s="68"/>
      <c r="P589" s="68"/>
      <c r="Q589" s="68"/>
      <c r="R589" s="68"/>
      <c r="S589" s="68"/>
      <c r="T589" s="68"/>
      <c r="U589" s="68"/>
      <c r="V589" s="68"/>
      <c r="W589" s="68"/>
      <c r="X589" s="68"/>
      <c r="Y589" s="68"/>
      <c r="Z589" s="68"/>
      <c r="AA589" s="68"/>
      <c r="AB589" s="68"/>
      <c r="AC589" s="68"/>
      <c r="AD589" s="68"/>
      <c r="AE589" s="68"/>
      <c r="AF589" s="68"/>
      <c r="AG589" s="68"/>
      <c r="AH589" s="68"/>
      <c r="AI589" s="68"/>
      <c r="AJ589" s="68"/>
      <c r="AK589" s="68"/>
      <c r="AL589" s="68"/>
    </row>
    <row r="590" spans="1:38" ht="12.75" customHeight="1" x14ac:dyDescent="0.2">
      <c r="A590" s="68"/>
      <c r="P590" s="68"/>
      <c r="Q590" s="68"/>
      <c r="R590" s="68"/>
      <c r="S590" s="68"/>
      <c r="T590" s="68"/>
      <c r="U590" s="68"/>
      <c r="V590" s="68"/>
      <c r="W590" s="68"/>
      <c r="X590" s="68"/>
      <c r="Y590" s="68"/>
      <c r="Z590" s="68"/>
      <c r="AA590" s="68"/>
      <c r="AB590" s="68"/>
      <c r="AC590" s="68"/>
      <c r="AD590" s="68"/>
      <c r="AE590" s="68"/>
      <c r="AF590" s="68"/>
      <c r="AG590" s="68"/>
      <c r="AH590" s="68"/>
      <c r="AI590" s="68"/>
      <c r="AJ590" s="68"/>
      <c r="AK590" s="68"/>
      <c r="AL590" s="68"/>
    </row>
    <row r="591" spans="1:38" ht="12.75" customHeight="1" x14ac:dyDescent="0.2">
      <c r="A591" s="68"/>
      <c r="P591" s="68"/>
      <c r="Q591" s="68"/>
      <c r="R591" s="68"/>
      <c r="S591" s="68"/>
      <c r="T591" s="68"/>
      <c r="U591" s="68"/>
      <c r="V591" s="68"/>
      <c r="W591" s="68"/>
      <c r="X591" s="68"/>
      <c r="Y591" s="68"/>
      <c r="Z591" s="68"/>
      <c r="AA591" s="68"/>
      <c r="AB591" s="68"/>
      <c r="AC591" s="68"/>
      <c r="AD591" s="68"/>
      <c r="AE591" s="68"/>
      <c r="AF591" s="68"/>
      <c r="AG591" s="68"/>
      <c r="AH591" s="68"/>
      <c r="AI591" s="68"/>
      <c r="AJ591" s="68"/>
      <c r="AK591" s="68"/>
      <c r="AL591" s="68"/>
    </row>
    <row r="592" spans="1:38" ht="12.75" customHeight="1" x14ac:dyDescent="0.2">
      <c r="A592" s="68"/>
      <c r="P592" s="68"/>
      <c r="Q592" s="68"/>
      <c r="R592" s="68"/>
      <c r="S592" s="68"/>
      <c r="T592" s="68"/>
      <c r="U592" s="68"/>
      <c r="V592" s="68"/>
      <c r="W592" s="68"/>
      <c r="X592" s="68"/>
      <c r="Y592" s="68"/>
      <c r="Z592" s="68"/>
      <c r="AA592" s="68"/>
      <c r="AB592" s="68"/>
      <c r="AC592" s="68"/>
      <c r="AD592" s="68"/>
      <c r="AE592" s="68"/>
      <c r="AF592" s="68"/>
      <c r="AG592" s="68"/>
      <c r="AH592" s="68"/>
      <c r="AI592" s="68"/>
      <c r="AJ592" s="68"/>
      <c r="AK592" s="68"/>
      <c r="AL592" s="68"/>
    </row>
    <row r="593" spans="1:38" ht="12.75" customHeight="1" x14ac:dyDescent="0.2">
      <c r="A593" s="68"/>
      <c r="P593" s="68"/>
      <c r="Q593" s="68"/>
      <c r="R593" s="68"/>
      <c r="S593" s="68"/>
      <c r="T593" s="68"/>
      <c r="U593" s="68"/>
      <c r="V593" s="68"/>
      <c r="W593" s="68"/>
      <c r="X593" s="68"/>
      <c r="Y593" s="68"/>
      <c r="Z593" s="68"/>
      <c r="AA593" s="68"/>
      <c r="AB593" s="68"/>
      <c r="AC593" s="68"/>
      <c r="AD593" s="68"/>
      <c r="AE593" s="68"/>
      <c r="AF593" s="68"/>
      <c r="AG593" s="68"/>
      <c r="AH593" s="68"/>
      <c r="AI593" s="68"/>
      <c r="AJ593" s="68"/>
      <c r="AK593" s="68"/>
      <c r="AL593" s="68"/>
    </row>
    <row r="594" spans="1:38" ht="12.75" customHeight="1" x14ac:dyDescent="0.2">
      <c r="A594" s="68"/>
      <c r="P594" s="68"/>
      <c r="Q594" s="68"/>
      <c r="R594" s="68"/>
      <c r="S594" s="68"/>
      <c r="T594" s="68"/>
      <c r="U594" s="68"/>
      <c r="V594" s="68"/>
      <c r="W594" s="68"/>
      <c r="X594" s="68"/>
      <c r="Y594" s="68"/>
      <c r="Z594" s="68"/>
      <c r="AA594" s="68"/>
      <c r="AB594" s="68"/>
      <c r="AC594" s="68"/>
      <c r="AD594" s="68"/>
      <c r="AE594" s="68"/>
      <c r="AF594" s="68"/>
      <c r="AG594" s="68"/>
      <c r="AH594" s="68"/>
      <c r="AI594" s="68"/>
      <c r="AJ594" s="68"/>
      <c r="AK594" s="68"/>
      <c r="AL594" s="68"/>
    </row>
    <row r="595" spans="1:38" ht="12.75" customHeight="1" x14ac:dyDescent="0.2">
      <c r="A595" s="68"/>
      <c r="P595" s="68"/>
      <c r="Q595" s="68"/>
      <c r="R595" s="68"/>
      <c r="S595" s="68"/>
      <c r="T595" s="68"/>
      <c r="U595" s="68"/>
      <c r="V595" s="68"/>
      <c r="W595" s="68"/>
      <c r="X595" s="68"/>
      <c r="Y595" s="68"/>
      <c r="Z595" s="68"/>
      <c r="AA595" s="68"/>
      <c r="AB595" s="68"/>
      <c r="AC595" s="68"/>
      <c r="AD595" s="68"/>
      <c r="AE595" s="68"/>
      <c r="AF595" s="68"/>
      <c r="AG595" s="68"/>
      <c r="AH595" s="68"/>
      <c r="AI595" s="68"/>
      <c r="AJ595" s="68"/>
      <c r="AK595" s="68"/>
      <c r="AL595" s="68"/>
    </row>
    <row r="596" spans="1:38" ht="12.75" customHeight="1" x14ac:dyDescent="0.2">
      <c r="A596" s="68"/>
      <c r="P596" s="68"/>
      <c r="Q596" s="68"/>
      <c r="R596" s="68"/>
      <c r="S596" s="68"/>
      <c r="T596" s="68"/>
      <c r="U596" s="68"/>
      <c r="V596" s="68"/>
      <c r="W596" s="68"/>
      <c r="X596" s="68"/>
      <c r="Y596" s="68"/>
      <c r="Z596" s="68"/>
      <c r="AA596" s="68"/>
      <c r="AB596" s="68"/>
      <c r="AC596" s="68"/>
      <c r="AD596" s="68"/>
      <c r="AE596" s="68"/>
      <c r="AF596" s="68"/>
      <c r="AG596" s="68"/>
      <c r="AH596" s="68"/>
      <c r="AI596" s="68"/>
      <c r="AJ596" s="68"/>
      <c r="AK596" s="68"/>
      <c r="AL596" s="68"/>
    </row>
    <row r="597" spans="1:38" ht="12.75" customHeight="1" x14ac:dyDescent="0.2">
      <c r="A597" s="68"/>
      <c r="P597" s="68"/>
      <c r="Q597" s="68"/>
      <c r="R597" s="68"/>
      <c r="S597" s="68"/>
      <c r="T597" s="68"/>
      <c r="U597" s="68"/>
      <c r="V597" s="68"/>
      <c r="W597" s="68"/>
      <c r="X597" s="68"/>
      <c r="Y597" s="68"/>
      <c r="Z597" s="68"/>
      <c r="AA597" s="68"/>
      <c r="AB597" s="68"/>
      <c r="AC597" s="68"/>
      <c r="AD597" s="68"/>
      <c r="AE597" s="68"/>
      <c r="AF597" s="68"/>
      <c r="AG597" s="68"/>
      <c r="AH597" s="68"/>
      <c r="AI597" s="68"/>
      <c r="AJ597" s="68"/>
      <c r="AK597" s="68"/>
      <c r="AL597" s="68"/>
    </row>
    <row r="598" spans="1:38" ht="12.75" customHeight="1" x14ac:dyDescent="0.2">
      <c r="A598" s="68"/>
      <c r="P598" s="68"/>
      <c r="Q598" s="68"/>
      <c r="R598" s="68"/>
      <c r="S598" s="68"/>
      <c r="T598" s="68"/>
      <c r="U598" s="68"/>
      <c r="V598" s="68"/>
      <c r="W598" s="68"/>
      <c r="X598" s="68"/>
      <c r="Y598" s="68"/>
      <c r="Z598" s="68"/>
      <c r="AA598" s="68"/>
      <c r="AB598" s="68"/>
      <c r="AC598" s="68"/>
      <c r="AD598" s="68"/>
      <c r="AE598" s="68"/>
      <c r="AF598" s="68"/>
      <c r="AG598" s="68"/>
      <c r="AH598" s="68"/>
      <c r="AI598" s="68"/>
      <c r="AJ598" s="68"/>
      <c r="AK598" s="68"/>
      <c r="AL598" s="68"/>
    </row>
    <row r="599" spans="1:38" ht="12.75" customHeight="1" x14ac:dyDescent="0.2">
      <c r="A599" s="68"/>
      <c r="P599" s="68"/>
      <c r="Q599" s="68"/>
      <c r="R599" s="68"/>
      <c r="S599" s="68"/>
      <c r="T599" s="68"/>
      <c r="U599" s="68"/>
      <c r="V599" s="68"/>
      <c r="W599" s="68"/>
      <c r="X599" s="68"/>
      <c r="Y599" s="68"/>
      <c r="Z599" s="68"/>
      <c r="AA599" s="68"/>
      <c r="AB599" s="68"/>
      <c r="AC599" s="68"/>
      <c r="AD599" s="68"/>
      <c r="AE599" s="68"/>
      <c r="AF599" s="68"/>
      <c r="AG599" s="68"/>
      <c r="AH599" s="68"/>
      <c r="AI599" s="68"/>
      <c r="AJ599" s="68"/>
      <c r="AK599" s="68"/>
      <c r="AL599" s="68"/>
    </row>
    <row r="600" spans="1:38" ht="12.75" customHeight="1" x14ac:dyDescent="0.2">
      <c r="A600" s="68"/>
      <c r="P600" s="68"/>
      <c r="Q600" s="68"/>
      <c r="R600" s="68"/>
      <c r="S600" s="68"/>
      <c r="T600" s="68"/>
      <c r="U600" s="68"/>
      <c r="V600" s="68"/>
      <c r="W600" s="68"/>
      <c r="X600" s="68"/>
      <c r="Y600" s="68"/>
      <c r="Z600" s="68"/>
      <c r="AA600" s="68"/>
      <c r="AB600" s="68"/>
      <c r="AC600" s="68"/>
      <c r="AD600" s="68"/>
      <c r="AE600" s="68"/>
      <c r="AF600" s="68"/>
      <c r="AG600" s="68"/>
      <c r="AH600" s="68"/>
      <c r="AI600" s="68"/>
      <c r="AJ600" s="68"/>
      <c r="AK600" s="68"/>
      <c r="AL600" s="68"/>
    </row>
    <row r="601" spans="1:38" ht="12.75" customHeight="1" x14ac:dyDescent="0.2">
      <c r="A601" s="68"/>
      <c r="P601" s="68"/>
      <c r="Q601" s="68"/>
      <c r="R601" s="68"/>
      <c r="S601" s="68"/>
      <c r="T601" s="68"/>
      <c r="U601" s="68"/>
      <c r="V601" s="68"/>
      <c r="W601" s="68"/>
      <c r="X601" s="68"/>
      <c r="Y601" s="68"/>
      <c r="Z601" s="68"/>
      <c r="AA601" s="68"/>
      <c r="AB601" s="68"/>
      <c r="AC601" s="68"/>
      <c r="AD601" s="68"/>
      <c r="AE601" s="68"/>
      <c r="AF601" s="68"/>
      <c r="AG601" s="68"/>
      <c r="AH601" s="68"/>
      <c r="AI601" s="68"/>
      <c r="AJ601" s="68"/>
      <c r="AK601" s="68"/>
      <c r="AL601" s="68"/>
    </row>
    <row r="602" spans="1:38" ht="12.75" customHeight="1" x14ac:dyDescent="0.2">
      <c r="A602" s="68"/>
      <c r="P602" s="68"/>
      <c r="Q602" s="68"/>
      <c r="R602" s="68"/>
      <c r="S602" s="68"/>
      <c r="T602" s="68"/>
      <c r="U602" s="68"/>
      <c r="V602" s="68"/>
      <c r="W602" s="68"/>
      <c r="X602" s="68"/>
      <c r="Y602" s="68"/>
      <c r="Z602" s="68"/>
      <c r="AA602" s="68"/>
      <c r="AB602" s="68"/>
      <c r="AC602" s="68"/>
      <c r="AD602" s="68"/>
      <c r="AE602" s="68"/>
      <c r="AF602" s="68"/>
      <c r="AG602" s="68"/>
      <c r="AH602" s="68"/>
      <c r="AI602" s="68"/>
      <c r="AJ602" s="68"/>
      <c r="AK602" s="68"/>
      <c r="AL602" s="68"/>
    </row>
    <row r="603" spans="1:38" ht="12.75" customHeight="1" x14ac:dyDescent="0.2">
      <c r="A603" s="68"/>
      <c r="P603" s="68"/>
      <c r="Q603" s="68"/>
      <c r="R603" s="68"/>
      <c r="S603" s="68"/>
      <c r="T603" s="68"/>
      <c r="U603" s="68"/>
      <c r="V603" s="68"/>
      <c r="W603" s="68"/>
      <c r="X603" s="68"/>
      <c r="Y603" s="68"/>
      <c r="Z603" s="68"/>
      <c r="AA603" s="68"/>
      <c r="AB603" s="68"/>
      <c r="AC603" s="68"/>
      <c r="AD603" s="68"/>
      <c r="AE603" s="68"/>
      <c r="AF603" s="68"/>
      <c r="AG603" s="68"/>
      <c r="AH603" s="68"/>
      <c r="AI603" s="68"/>
      <c r="AJ603" s="68"/>
      <c r="AK603" s="68"/>
      <c r="AL603" s="68"/>
    </row>
    <row r="604" spans="1:38" ht="12.75" customHeight="1" x14ac:dyDescent="0.2">
      <c r="A604" s="68"/>
      <c r="P604" s="68"/>
      <c r="Q604" s="68"/>
      <c r="R604" s="68"/>
      <c r="S604" s="68"/>
      <c r="T604" s="68"/>
      <c r="U604" s="68"/>
      <c r="V604" s="68"/>
      <c r="W604" s="68"/>
      <c r="X604" s="68"/>
      <c r="Y604" s="68"/>
      <c r="Z604" s="68"/>
      <c r="AA604" s="68"/>
      <c r="AB604" s="68"/>
      <c r="AC604" s="68"/>
      <c r="AD604" s="68"/>
      <c r="AE604" s="68"/>
      <c r="AF604" s="68"/>
      <c r="AG604" s="68"/>
      <c r="AH604" s="68"/>
      <c r="AI604" s="68"/>
      <c r="AJ604" s="68"/>
      <c r="AK604" s="68"/>
      <c r="AL604" s="68"/>
    </row>
    <row r="605" spans="1:38" ht="12.75" customHeight="1" x14ac:dyDescent="0.2">
      <c r="A605" s="68"/>
      <c r="P605" s="68"/>
      <c r="Q605" s="68"/>
      <c r="R605" s="68"/>
      <c r="S605" s="68"/>
      <c r="T605" s="68"/>
      <c r="U605" s="68"/>
      <c r="V605" s="68"/>
      <c r="W605" s="68"/>
      <c r="X605" s="68"/>
      <c r="Y605" s="68"/>
      <c r="Z605" s="68"/>
      <c r="AA605" s="68"/>
      <c r="AB605" s="68"/>
      <c r="AC605" s="68"/>
      <c r="AD605" s="68"/>
      <c r="AE605" s="68"/>
      <c r="AF605" s="68"/>
      <c r="AG605" s="68"/>
      <c r="AH605" s="68"/>
      <c r="AI605" s="68"/>
      <c r="AJ605" s="68"/>
      <c r="AK605" s="68"/>
      <c r="AL605" s="68"/>
    </row>
    <row r="606" spans="1:38" ht="12.75" customHeight="1" x14ac:dyDescent="0.2">
      <c r="A606" s="68"/>
      <c r="P606" s="68"/>
      <c r="Q606" s="68"/>
      <c r="R606" s="68"/>
      <c r="S606" s="68"/>
      <c r="T606" s="68"/>
      <c r="U606" s="68"/>
      <c r="V606" s="68"/>
      <c r="W606" s="68"/>
      <c r="X606" s="68"/>
      <c r="Y606" s="68"/>
      <c r="Z606" s="68"/>
      <c r="AA606" s="68"/>
      <c r="AB606" s="68"/>
      <c r="AC606" s="68"/>
      <c r="AD606" s="68"/>
      <c r="AE606" s="68"/>
      <c r="AF606" s="68"/>
      <c r="AG606" s="68"/>
      <c r="AH606" s="68"/>
      <c r="AI606" s="68"/>
      <c r="AJ606" s="68"/>
      <c r="AK606" s="68"/>
      <c r="AL606" s="68"/>
    </row>
    <row r="607" spans="1:38" ht="12.75" customHeight="1" x14ac:dyDescent="0.2">
      <c r="A607" s="68"/>
      <c r="P607" s="68"/>
      <c r="Q607" s="68"/>
      <c r="R607" s="68"/>
      <c r="S607" s="68"/>
      <c r="T607" s="68"/>
      <c r="U607" s="68"/>
      <c r="V607" s="68"/>
      <c r="W607" s="68"/>
      <c r="X607" s="68"/>
      <c r="Y607" s="68"/>
      <c r="Z607" s="68"/>
      <c r="AA607" s="68"/>
      <c r="AB607" s="68"/>
      <c r="AC607" s="68"/>
      <c r="AD607" s="68"/>
      <c r="AE607" s="68"/>
      <c r="AF607" s="68"/>
      <c r="AG607" s="68"/>
      <c r="AH607" s="68"/>
      <c r="AI607" s="68"/>
      <c r="AJ607" s="68"/>
      <c r="AK607" s="68"/>
      <c r="AL607" s="68"/>
    </row>
    <row r="608" spans="1:38" ht="12.75" customHeight="1" x14ac:dyDescent="0.2">
      <c r="A608" s="68"/>
      <c r="P608" s="68"/>
      <c r="Q608" s="68"/>
      <c r="R608" s="68"/>
      <c r="S608" s="68"/>
      <c r="T608" s="68"/>
      <c r="U608" s="68"/>
      <c r="V608" s="68"/>
      <c r="W608" s="68"/>
      <c r="X608" s="68"/>
      <c r="Y608" s="68"/>
      <c r="Z608" s="68"/>
      <c r="AA608" s="68"/>
      <c r="AB608" s="68"/>
      <c r="AC608" s="68"/>
      <c r="AD608" s="68"/>
      <c r="AE608" s="68"/>
      <c r="AF608" s="68"/>
      <c r="AG608" s="68"/>
      <c r="AH608" s="68"/>
      <c r="AI608" s="68"/>
      <c r="AJ608" s="68"/>
      <c r="AK608" s="68"/>
      <c r="AL608" s="68"/>
    </row>
    <row r="609" spans="1:38" ht="12.75" customHeight="1" x14ac:dyDescent="0.2">
      <c r="A609" s="68"/>
      <c r="P609" s="68"/>
      <c r="Q609" s="68"/>
      <c r="R609" s="68"/>
      <c r="S609" s="68"/>
      <c r="T609" s="68"/>
      <c r="U609" s="68"/>
      <c r="V609" s="68"/>
      <c r="W609" s="68"/>
      <c r="X609" s="68"/>
      <c r="Y609" s="68"/>
      <c r="Z609" s="68"/>
      <c r="AA609" s="68"/>
      <c r="AB609" s="68"/>
      <c r="AC609" s="68"/>
      <c r="AD609" s="68"/>
      <c r="AE609" s="68"/>
      <c r="AF609" s="68"/>
      <c r="AG609" s="68"/>
      <c r="AH609" s="68"/>
      <c r="AI609" s="68"/>
      <c r="AJ609" s="68"/>
      <c r="AK609" s="68"/>
      <c r="AL609" s="68"/>
    </row>
    <row r="610" spans="1:38" ht="12.75" customHeight="1" x14ac:dyDescent="0.2">
      <c r="A610" s="68"/>
      <c r="P610" s="68"/>
      <c r="Q610" s="68"/>
      <c r="R610" s="68"/>
      <c r="S610" s="68"/>
      <c r="T610" s="68"/>
      <c r="U610" s="68"/>
      <c r="V610" s="68"/>
      <c r="W610" s="68"/>
      <c r="X610" s="68"/>
      <c r="Y610" s="68"/>
      <c r="Z610" s="68"/>
      <c r="AA610" s="68"/>
      <c r="AB610" s="68"/>
      <c r="AC610" s="68"/>
      <c r="AD610" s="68"/>
      <c r="AE610" s="68"/>
      <c r="AF610" s="68"/>
      <c r="AG610" s="68"/>
      <c r="AH610" s="68"/>
      <c r="AI610" s="68"/>
      <c r="AJ610" s="68"/>
      <c r="AK610" s="68"/>
      <c r="AL610" s="68"/>
    </row>
    <row r="611" spans="1:38" ht="12.75" customHeight="1" x14ac:dyDescent="0.2">
      <c r="A611" s="68"/>
      <c r="P611" s="68"/>
      <c r="Q611" s="68"/>
      <c r="R611" s="68"/>
      <c r="S611" s="68"/>
      <c r="T611" s="68"/>
      <c r="U611" s="68"/>
      <c r="V611" s="68"/>
      <c r="W611" s="68"/>
      <c r="X611" s="68"/>
      <c r="Y611" s="68"/>
      <c r="Z611" s="68"/>
      <c r="AA611" s="68"/>
      <c r="AB611" s="68"/>
      <c r="AC611" s="68"/>
      <c r="AD611" s="68"/>
      <c r="AE611" s="68"/>
      <c r="AF611" s="68"/>
      <c r="AG611" s="68"/>
      <c r="AH611" s="68"/>
      <c r="AI611" s="68"/>
      <c r="AJ611" s="68"/>
      <c r="AK611" s="68"/>
      <c r="AL611" s="68"/>
    </row>
    <row r="612" spans="1:38" ht="12.75" customHeight="1" x14ac:dyDescent="0.2">
      <c r="A612" s="68"/>
      <c r="P612" s="68"/>
      <c r="Q612" s="68"/>
      <c r="R612" s="68"/>
      <c r="S612" s="68"/>
      <c r="T612" s="68"/>
      <c r="U612" s="68"/>
      <c r="V612" s="68"/>
      <c r="W612" s="68"/>
      <c r="X612" s="68"/>
      <c r="Y612" s="68"/>
      <c r="Z612" s="68"/>
      <c r="AA612" s="68"/>
      <c r="AB612" s="68"/>
      <c r="AC612" s="68"/>
      <c r="AD612" s="68"/>
      <c r="AE612" s="68"/>
      <c r="AF612" s="68"/>
      <c r="AG612" s="68"/>
      <c r="AH612" s="68"/>
      <c r="AI612" s="68"/>
      <c r="AJ612" s="68"/>
      <c r="AK612" s="68"/>
      <c r="AL612" s="68"/>
    </row>
    <row r="613" spans="1:38" ht="12.75" customHeight="1" x14ac:dyDescent="0.2">
      <c r="A613" s="68"/>
      <c r="P613" s="68"/>
      <c r="Q613" s="68"/>
      <c r="R613" s="68"/>
      <c r="S613" s="68"/>
      <c r="T613" s="68"/>
      <c r="U613" s="68"/>
      <c r="V613" s="68"/>
      <c r="W613" s="68"/>
      <c r="X613" s="68"/>
      <c r="Y613" s="68"/>
      <c r="Z613" s="68"/>
      <c r="AA613" s="68"/>
      <c r="AB613" s="68"/>
      <c r="AC613" s="68"/>
      <c r="AD613" s="68"/>
      <c r="AE613" s="68"/>
      <c r="AF613" s="68"/>
      <c r="AG613" s="68"/>
      <c r="AH613" s="68"/>
      <c r="AI613" s="68"/>
      <c r="AJ613" s="68"/>
      <c r="AK613" s="68"/>
      <c r="AL613" s="68"/>
    </row>
    <row r="614" spans="1:38" ht="12.75" customHeight="1" x14ac:dyDescent="0.2">
      <c r="A614" s="68"/>
      <c r="P614" s="68"/>
      <c r="Q614" s="68"/>
      <c r="R614" s="68"/>
      <c r="S614" s="68"/>
      <c r="T614" s="68"/>
      <c r="U614" s="68"/>
      <c r="V614" s="68"/>
      <c r="W614" s="68"/>
      <c r="X614" s="68"/>
      <c r="Y614" s="68"/>
      <c r="Z614" s="68"/>
      <c r="AA614" s="68"/>
      <c r="AB614" s="68"/>
      <c r="AC614" s="68"/>
      <c r="AD614" s="68"/>
      <c r="AE614" s="68"/>
      <c r="AF614" s="68"/>
      <c r="AG614" s="68"/>
      <c r="AH614" s="68"/>
      <c r="AI614" s="68"/>
      <c r="AJ614" s="68"/>
      <c r="AK614" s="68"/>
      <c r="AL614" s="68"/>
    </row>
    <row r="615" spans="1:38" ht="12.75" customHeight="1" x14ac:dyDescent="0.2">
      <c r="A615" s="68"/>
      <c r="P615" s="68"/>
      <c r="Q615" s="68"/>
      <c r="R615" s="68"/>
      <c r="S615" s="68"/>
      <c r="T615" s="68"/>
      <c r="U615" s="68"/>
      <c r="V615" s="68"/>
      <c r="W615" s="68"/>
      <c r="X615" s="68"/>
      <c r="Y615" s="68"/>
      <c r="Z615" s="68"/>
      <c r="AA615" s="68"/>
      <c r="AB615" s="68"/>
      <c r="AC615" s="68"/>
      <c r="AD615" s="68"/>
      <c r="AE615" s="68"/>
      <c r="AF615" s="68"/>
      <c r="AG615" s="68"/>
      <c r="AH615" s="68"/>
      <c r="AI615" s="68"/>
      <c r="AJ615" s="68"/>
      <c r="AK615" s="68"/>
      <c r="AL615" s="68"/>
    </row>
    <row r="616" spans="1:38" ht="12.75" customHeight="1" x14ac:dyDescent="0.2">
      <c r="A616" s="68"/>
      <c r="P616" s="68"/>
      <c r="Q616" s="68"/>
      <c r="R616" s="68"/>
      <c r="S616" s="68"/>
      <c r="T616" s="68"/>
      <c r="U616" s="68"/>
      <c r="V616" s="68"/>
      <c r="W616" s="68"/>
      <c r="X616" s="68"/>
      <c r="Y616" s="68"/>
      <c r="Z616" s="68"/>
      <c r="AA616" s="68"/>
      <c r="AB616" s="68"/>
      <c r="AC616" s="68"/>
      <c r="AD616" s="68"/>
      <c r="AE616" s="68"/>
      <c r="AF616" s="68"/>
      <c r="AG616" s="68"/>
      <c r="AH616" s="68"/>
      <c r="AI616" s="68"/>
      <c r="AJ616" s="68"/>
      <c r="AK616" s="68"/>
      <c r="AL616" s="68"/>
    </row>
    <row r="617" spans="1:38" ht="12.75" customHeight="1" x14ac:dyDescent="0.2">
      <c r="A617" s="68"/>
      <c r="P617" s="68"/>
      <c r="Q617" s="68"/>
      <c r="R617" s="68"/>
      <c r="S617" s="68"/>
      <c r="T617" s="68"/>
      <c r="U617" s="68"/>
      <c r="V617" s="68"/>
      <c r="W617" s="68"/>
      <c r="X617" s="68"/>
      <c r="Y617" s="68"/>
      <c r="Z617" s="68"/>
      <c r="AA617" s="68"/>
      <c r="AB617" s="68"/>
      <c r="AC617" s="68"/>
      <c r="AD617" s="68"/>
      <c r="AE617" s="68"/>
      <c r="AF617" s="68"/>
      <c r="AG617" s="68"/>
      <c r="AH617" s="68"/>
      <c r="AI617" s="68"/>
      <c r="AJ617" s="68"/>
      <c r="AK617" s="68"/>
      <c r="AL617" s="68"/>
    </row>
    <row r="618" spans="1:38" ht="12.75" customHeight="1" x14ac:dyDescent="0.2">
      <c r="A618" s="68"/>
      <c r="P618" s="68"/>
      <c r="Q618" s="68"/>
      <c r="R618" s="68"/>
      <c r="S618" s="68"/>
      <c r="T618" s="68"/>
      <c r="U618" s="68"/>
      <c r="V618" s="68"/>
      <c r="W618" s="68"/>
      <c r="X618" s="68"/>
      <c r="Y618" s="68"/>
      <c r="Z618" s="68"/>
      <c r="AA618" s="68"/>
      <c r="AB618" s="68"/>
      <c r="AC618" s="68"/>
      <c r="AD618" s="68"/>
      <c r="AE618" s="68"/>
      <c r="AF618" s="68"/>
      <c r="AG618" s="68"/>
      <c r="AH618" s="68"/>
      <c r="AI618" s="68"/>
      <c r="AJ618" s="68"/>
      <c r="AK618" s="68"/>
      <c r="AL618" s="68"/>
    </row>
    <row r="619" spans="1:38" ht="12.75" customHeight="1" x14ac:dyDescent="0.2">
      <c r="A619" s="68"/>
      <c r="P619" s="68"/>
      <c r="Q619" s="68"/>
      <c r="R619" s="68"/>
      <c r="S619" s="68"/>
      <c r="T619" s="68"/>
      <c r="U619" s="68"/>
      <c r="V619" s="68"/>
      <c r="W619" s="68"/>
      <c r="X619" s="68"/>
      <c r="Y619" s="68"/>
      <c r="Z619" s="68"/>
      <c r="AA619" s="68"/>
      <c r="AB619" s="68"/>
      <c r="AC619" s="68"/>
      <c r="AD619" s="68"/>
      <c r="AE619" s="68"/>
      <c r="AF619" s="68"/>
      <c r="AG619" s="68"/>
      <c r="AH619" s="68"/>
      <c r="AI619" s="68"/>
      <c r="AJ619" s="68"/>
      <c r="AK619" s="68"/>
      <c r="AL619" s="68"/>
    </row>
    <row r="620" spans="1:38" ht="12.75" customHeight="1" x14ac:dyDescent="0.2">
      <c r="A620" s="68"/>
      <c r="P620" s="68"/>
      <c r="Q620" s="68"/>
      <c r="R620" s="68"/>
      <c r="S620" s="68"/>
      <c r="T620" s="68"/>
      <c r="U620" s="68"/>
      <c r="V620" s="68"/>
      <c r="W620" s="68"/>
      <c r="X620" s="68"/>
      <c r="Y620" s="68"/>
      <c r="Z620" s="68"/>
      <c r="AA620" s="68"/>
      <c r="AB620" s="68"/>
      <c r="AC620" s="68"/>
      <c r="AD620" s="68"/>
      <c r="AE620" s="68"/>
      <c r="AF620" s="68"/>
      <c r="AG620" s="68"/>
      <c r="AH620" s="68"/>
      <c r="AI620" s="68"/>
      <c r="AJ620" s="68"/>
      <c r="AK620" s="68"/>
      <c r="AL620" s="68"/>
    </row>
    <row r="621" spans="1:38" ht="12.75" customHeight="1" x14ac:dyDescent="0.2">
      <c r="A621" s="68"/>
      <c r="P621" s="68"/>
      <c r="Q621" s="68"/>
      <c r="R621" s="68"/>
      <c r="S621" s="68"/>
      <c r="T621" s="68"/>
      <c r="U621" s="68"/>
      <c r="V621" s="68"/>
      <c r="W621" s="68"/>
      <c r="X621" s="68"/>
      <c r="Y621" s="68"/>
      <c r="Z621" s="68"/>
      <c r="AA621" s="68"/>
      <c r="AB621" s="68"/>
      <c r="AC621" s="68"/>
      <c r="AD621" s="68"/>
      <c r="AE621" s="68"/>
      <c r="AF621" s="68"/>
      <c r="AG621" s="68"/>
      <c r="AH621" s="68"/>
      <c r="AI621" s="68"/>
      <c r="AJ621" s="68"/>
      <c r="AK621" s="68"/>
      <c r="AL621" s="68"/>
    </row>
    <row r="622" spans="1:38" ht="12.75" customHeight="1" x14ac:dyDescent="0.2">
      <c r="A622" s="68"/>
      <c r="P622" s="68"/>
      <c r="Q622" s="68"/>
      <c r="R622" s="68"/>
      <c r="S622" s="68"/>
      <c r="T622" s="68"/>
      <c r="U622" s="68"/>
      <c r="V622" s="68"/>
      <c r="W622" s="68"/>
      <c r="X622" s="68"/>
      <c r="Y622" s="68"/>
      <c r="Z622" s="68"/>
      <c r="AA622" s="68"/>
      <c r="AB622" s="68"/>
      <c r="AC622" s="68"/>
      <c r="AD622" s="68"/>
      <c r="AE622" s="68"/>
      <c r="AF622" s="68"/>
      <c r="AG622" s="68"/>
      <c r="AH622" s="68"/>
      <c r="AI622" s="68"/>
      <c r="AJ622" s="68"/>
      <c r="AK622" s="68"/>
      <c r="AL622" s="68"/>
    </row>
    <row r="623" spans="1:38" ht="12.75" customHeight="1" x14ac:dyDescent="0.2">
      <c r="A623" s="68"/>
      <c r="P623" s="68"/>
      <c r="Q623" s="68"/>
      <c r="R623" s="68"/>
      <c r="S623" s="68"/>
      <c r="T623" s="68"/>
      <c r="U623" s="68"/>
      <c r="V623" s="68"/>
      <c r="W623" s="68"/>
      <c r="X623" s="68"/>
      <c r="Y623" s="68"/>
      <c r="Z623" s="68"/>
      <c r="AA623" s="68"/>
      <c r="AB623" s="68"/>
      <c r="AC623" s="68"/>
      <c r="AD623" s="68"/>
      <c r="AE623" s="68"/>
      <c r="AF623" s="68"/>
      <c r="AG623" s="68"/>
      <c r="AH623" s="68"/>
      <c r="AI623" s="68"/>
      <c r="AJ623" s="68"/>
      <c r="AK623" s="68"/>
      <c r="AL623" s="68"/>
    </row>
    <row r="624" spans="1:38" ht="12.75" customHeight="1" x14ac:dyDescent="0.2">
      <c r="A624" s="68"/>
      <c r="P624" s="68"/>
      <c r="Q624" s="68"/>
      <c r="R624" s="68"/>
      <c r="S624" s="68"/>
      <c r="T624" s="68"/>
      <c r="U624" s="68"/>
      <c r="V624" s="68"/>
      <c r="W624" s="68"/>
      <c r="X624" s="68"/>
      <c r="Y624" s="68"/>
      <c r="Z624" s="68"/>
      <c r="AA624" s="68"/>
      <c r="AB624" s="68"/>
      <c r="AC624" s="68"/>
      <c r="AD624" s="68"/>
      <c r="AE624" s="68"/>
      <c r="AF624" s="68"/>
      <c r="AG624" s="68"/>
      <c r="AH624" s="68"/>
      <c r="AI624" s="68"/>
      <c r="AJ624" s="68"/>
      <c r="AK624" s="68"/>
      <c r="AL624" s="68"/>
    </row>
    <row r="625" spans="1:38" ht="12.75" customHeight="1" x14ac:dyDescent="0.2">
      <c r="A625" s="68"/>
      <c r="P625" s="68"/>
      <c r="Q625" s="68"/>
      <c r="R625" s="68"/>
      <c r="S625" s="68"/>
      <c r="T625" s="68"/>
      <c r="U625" s="68"/>
      <c r="V625" s="68"/>
      <c r="W625" s="68"/>
      <c r="X625" s="68"/>
      <c r="Y625" s="68"/>
      <c r="Z625" s="68"/>
      <c r="AA625" s="68"/>
      <c r="AB625" s="68"/>
      <c r="AC625" s="68"/>
      <c r="AD625" s="68"/>
      <c r="AE625" s="68"/>
      <c r="AF625" s="68"/>
      <c r="AG625" s="68"/>
      <c r="AH625" s="68"/>
      <c r="AI625" s="68"/>
      <c r="AJ625" s="68"/>
      <c r="AK625" s="68"/>
      <c r="AL625" s="68"/>
    </row>
    <row r="626" spans="1:38" ht="12.75" customHeight="1" x14ac:dyDescent="0.2">
      <c r="A626" s="68"/>
      <c r="P626" s="68"/>
      <c r="Q626" s="68"/>
      <c r="R626" s="68"/>
      <c r="S626" s="68"/>
      <c r="T626" s="68"/>
      <c r="U626" s="68"/>
      <c r="V626" s="68"/>
      <c r="W626" s="68"/>
      <c r="X626" s="68"/>
      <c r="Y626" s="68"/>
      <c r="Z626" s="68"/>
      <c r="AA626" s="68"/>
      <c r="AB626" s="68"/>
      <c r="AC626" s="68"/>
      <c r="AD626" s="68"/>
      <c r="AE626" s="68"/>
      <c r="AF626" s="68"/>
      <c r="AG626" s="68"/>
      <c r="AH626" s="68"/>
      <c r="AI626" s="68"/>
      <c r="AJ626" s="68"/>
      <c r="AK626" s="68"/>
      <c r="AL626" s="68"/>
    </row>
    <row r="627" spans="1:38" ht="12.75" customHeight="1" x14ac:dyDescent="0.2">
      <c r="A627" s="68"/>
      <c r="P627" s="68"/>
      <c r="Q627" s="68"/>
      <c r="R627" s="68"/>
      <c r="S627" s="68"/>
      <c r="T627" s="68"/>
      <c r="U627" s="68"/>
      <c r="V627" s="68"/>
      <c r="W627" s="68"/>
      <c r="X627" s="68"/>
      <c r="Y627" s="68"/>
      <c r="Z627" s="68"/>
      <c r="AA627" s="68"/>
      <c r="AB627" s="68"/>
      <c r="AC627" s="68"/>
      <c r="AD627" s="68"/>
      <c r="AE627" s="68"/>
      <c r="AF627" s="68"/>
      <c r="AG627" s="68"/>
      <c r="AH627" s="68"/>
      <c r="AI627" s="68"/>
      <c r="AJ627" s="68"/>
      <c r="AK627" s="68"/>
      <c r="AL627" s="68"/>
    </row>
    <row r="628" spans="1:38" ht="12.75" customHeight="1" x14ac:dyDescent="0.2">
      <c r="A628" s="68"/>
      <c r="P628" s="68"/>
      <c r="Q628" s="68"/>
      <c r="R628" s="68"/>
      <c r="S628" s="68"/>
      <c r="T628" s="68"/>
      <c r="U628" s="68"/>
      <c r="V628" s="68"/>
      <c r="W628" s="68"/>
      <c r="X628" s="68"/>
      <c r="Y628" s="68"/>
      <c r="Z628" s="68"/>
      <c r="AA628" s="68"/>
      <c r="AB628" s="68"/>
      <c r="AC628" s="68"/>
      <c r="AD628" s="68"/>
      <c r="AE628" s="68"/>
      <c r="AF628" s="68"/>
      <c r="AG628" s="68"/>
      <c r="AH628" s="68"/>
      <c r="AI628" s="68"/>
      <c r="AJ628" s="68"/>
      <c r="AK628" s="68"/>
      <c r="AL628" s="68"/>
    </row>
    <row r="629" spans="1:38" ht="12.75" customHeight="1" x14ac:dyDescent="0.2">
      <c r="A629" s="68"/>
      <c r="P629" s="68"/>
      <c r="Q629" s="68"/>
      <c r="R629" s="68"/>
      <c r="S629" s="68"/>
      <c r="T629" s="68"/>
      <c r="U629" s="68"/>
      <c r="V629" s="68"/>
      <c r="W629" s="68"/>
      <c r="X629" s="68"/>
      <c r="Y629" s="68"/>
      <c r="Z629" s="68"/>
      <c r="AA629" s="68"/>
      <c r="AB629" s="68"/>
      <c r="AC629" s="68"/>
      <c r="AD629" s="68"/>
      <c r="AE629" s="68"/>
      <c r="AF629" s="68"/>
      <c r="AG629" s="68"/>
      <c r="AH629" s="68"/>
      <c r="AI629" s="68"/>
      <c r="AJ629" s="68"/>
      <c r="AK629" s="68"/>
      <c r="AL629" s="68"/>
    </row>
    <row r="630" spans="1:38" ht="12.75" customHeight="1" x14ac:dyDescent="0.2">
      <c r="A630" s="68"/>
      <c r="P630" s="68"/>
      <c r="Q630" s="68"/>
      <c r="R630" s="68"/>
      <c r="S630" s="68"/>
      <c r="T630" s="68"/>
      <c r="U630" s="68"/>
      <c r="V630" s="68"/>
      <c r="W630" s="68"/>
      <c r="X630" s="68"/>
      <c r="Y630" s="68"/>
      <c r="Z630" s="68"/>
      <c r="AA630" s="68"/>
      <c r="AB630" s="68"/>
      <c r="AC630" s="68"/>
      <c r="AD630" s="68"/>
      <c r="AE630" s="68"/>
      <c r="AF630" s="68"/>
      <c r="AG630" s="68"/>
      <c r="AH630" s="68"/>
      <c r="AI630" s="68"/>
      <c r="AJ630" s="68"/>
      <c r="AK630" s="68"/>
      <c r="AL630" s="68"/>
    </row>
    <row r="631" spans="1:38" ht="12.75" customHeight="1" x14ac:dyDescent="0.2">
      <c r="A631" s="68"/>
      <c r="P631" s="68"/>
      <c r="Q631" s="68"/>
      <c r="R631" s="68"/>
      <c r="S631" s="68"/>
      <c r="T631" s="68"/>
      <c r="U631" s="68"/>
      <c r="V631" s="68"/>
      <c r="W631" s="68"/>
      <c r="X631" s="68"/>
      <c r="Y631" s="68"/>
      <c r="Z631" s="68"/>
      <c r="AA631" s="68"/>
      <c r="AB631" s="68"/>
      <c r="AC631" s="68"/>
      <c r="AD631" s="68"/>
      <c r="AE631" s="68"/>
      <c r="AF631" s="68"/>
      <c r="AG631" s="68"/>
      <c r="AH631" s="68"/>
      <c r="AI631" s="68"/>
      <c r="AJ631" s="68"/>
      <c r="AK631" s="68"/>
      <c r="AL631" s="68"/>
    </row>
    <row r="632" spans="1:38" ht="12.75" customHeight="1" x14ac:dyDescent="0.2">
      <c r="A632" s="68"/>
      <c r="P632" s="68"/>
      <c r="Q632" s="68"/>
      <c r="R632" s="68"/>
      <c r="S632" s="68"/>
      <c r="T632" s="68"/>
      <c r="U632" s="68"/>
      <c r="V632" s="68"/>
      <c r="W632" s="68"/>
      <c r="X632" s="68"/>
      <c r="Y632" s="68"/>
      <c r="Z632" s="68"/>
      <c r="AA632" s="68"/>
      <c r="AB632" s="68"/>
      <c r="AC632" s="68"/>
      <c r="AD632" s="68"/>
      <c r="AE632" s="68"/>
      <c r="AF632" s="68"/>
      <c r="AG632" s="68"/>
      <c r="AH632" s="68"/>
      <c r="AI632" s="68"/>
      <c r="AJ632" s="68"/>
      <c r="AK632" s="68"/>
      <c r="AL632" s="68"/>
    </row>
    <row r="633" spans="1:38" ht="12.75" customHeight="1" x14ac:dyDescent="0.2">
      <c r="A633" s="68"/>
      <c r="P633" s="68"/>
      <c r="Q633" s="68"/>
      <c r="R633" s="68"/>
      <c r="S633" s="68"/>
      <c r="T633" s="68"/>
      <c r="U633" s="68"/>
      <c r="V633" s="68"/>
      <c r="W633" s="68"/>
      <c r="X633" s="68"/>
      <c r="Y633" s="68"/>
      <c r="Z633" s="68"/>
      <c r="AA633" s="68"/>
      <c r="AB633" s="68"/>
      <c r="AC633" s="68"/>
      <c r="AD633" s="68"/>
      <c r="AE633" s="68"/>
      <c r="AF633" s="68"/>
      <c r="AG633" s="68"/>
      <c r="AH633" s="68"/>
      <c r="AI633" s="68"/>
      <c r="AJ633" s="68"/>
      <c r="AK633" s="68"/>
      <c r="AL633" s="68"/>
    </row>
    <row r="634" spans="1:38" ht="12.75" customHeight="1" x14ac:dyDescent="0.2">
      <c r="A634" s="68"/>
      <c r="P634" s="68"/>
      <c r="Q634" s="68"/>
      <c r="R634" s="68"/>
      <c r="S634" s="68"/>
      <c r="T634" s="68"/>
      <c r="U634" s="68"/>
      <c r="V634" s="68"/>
      <c r="W634" s="68"/>
      <c r="X634" s="68"/>
      <c r="Y634" s="68"/>
      <c r="Z634" s="68"/>
      <c r="AA634" s="68"/>
      <c r="AB634" s="68"/>
      <c r="AC634" s="68"/>
      <c r="AD634" s="68"/>
      <c r="AE634" s="68"/>
      <c r="AF634" s="68"/>
      <c r="AG634" s="68"/>
      <c r="AH634" s="68"/>
      <c r="AI634" s="68"/>
      <c r="AJ634" s="68"/>
      <c r="AK634" s="68"/>
      <c r="AL634" s="68"/>
    </row>
    <row r="635" spans="1:38" ht="12.75" customHeight="1" x14ac:dyDescent="0.2">
      <c r="A635" s="68"/>
      <c r="P635" s="68"/>
      <c r="Q635" s="68"/>
      <c r="R635" s="68"/>
      <c r="S635" s="68"/>
      <c r="T635" s="68"/>
      <c r="U635" s="68"/>
      <c r="V635" s="68"/>
      <c r="W635" s="68"/>
      <c r="X635" s="68"/>
      <c r="Y635" s="68"/>
      <c r="Z635" s="68"/>
      <c r="AA635" s="68"/>
      <c r="AB635" s="68"/>
      <c r="AC635" s="68"/>
      <c r="AD635" s="68"/>
      <c r="AE635" s="68"/>
      <c r="AF635" s="68"/>
      <c r="AG635" s="68"/>
      <c r="AH635" s="68"/>
      <c r="AI635" s="68"/>
      <c r="AJ635" s="68"/>
      <c r="AK635" s="68"/>
      <c r="AL635" s="68"/>
    </row>
    <row r="636" spans="1:38" ht="12.75" customHeight="1" x14ac:dyDescent="0.2">
      <c r="A636" s="68"/>
      <c r="P636" s="68"/>
      <c r="Q636" s="68"/>
      <c r="R636" s="68"/>
      <c r="S636" s="68"/>
      <c r="T636" s="68"/>
      <c r="U636" s="68"/>
      <c r="V636" s="68"/>
      <c r="W636" s="68"/>
      <c r="X636" s="68"/>
      <c r="Y636" s="68"/>
      <c r="Z636" s="68"/>
      <c r="AA636" s="68"/>
      <c r="AB636" s="68"/>
      <c r="AC636" s="68"/>
      <c r="AD636" s="68"/>
      <c r="AE636" s="68"/>
      <c r="AF636" s="68"/>
      <c r="AG636" s="68"/>
      <c r="AH636" s="68"/>
      <c r="AI636" s="68"/>
      <c r="AJ636" s="68"/>
      <c r="AK636" s="68"/>
      <c r="AL636" s="68"/>
    </row>
    <row r="637" spans="1:38" ht="12.75" customHeight="1" x14ac:dyDescent="0.2">
      <c r="A637" s="68"/>
      <c r="P637" s="68"/>
      <c r="Q637" s="68"/>
      <c r="R637" s="68"/>
      <c r="S637" s="68"/>
      <c r="T637" s="68"/>
      <c r="U637" s="68"/>
      <c r="V637" s="68"/>
      <c r="W637" s="68"/>
      <c r="X637" s="68"/>
      <c r="Y637" s="68"/>
      <c r="Z637" s="68"/>
      <c r="AA637" s="68"/>
      <c r="AB637" s="68"/>
      <c r="AC637" s="68"/>
      <c r="AD637" s="68"/>
      <c r="AE637" s="68"/>
      <c r="AF637" s="68"/>
      <c r="AG637" s="68"/>
      <c r="AH637" s="68"/>
      <c r="AI637" s="68"/>
      <c r="AJ637" s="68"/>
      <c r="AK637" s="68"/>
      <c r="AL637" s="68"/>
    </row>
    <row r="638" spans="1:38" ht="12.75" customHeight="1" x14ac:dyDescent="0.2">
      <c r="A638" s="68"/>
      <c r="P638" s="68"/>
      <c r="Q638" s="68"/>
      <c r="R638" s="68"/>
      <c r="S638" s="68"/>
      <c r="T638" s="68"/>
      <c r="U638" s="68"/>
      <c r="V638" s="68"/>
      <c r="W638" s="68"/>
      <c r="X638" s="68"/>
      <c r="Y638" s="68"/>
      <c r="Z638" s="68"/>
      <c r="AA638" s="68"/>
      <c r="AB638" s="68"/>
      <c r="AC638" s="68"/>
      <c r="AD638" s="68"/>
      <c r="AE638" s="68"/>
      <c r="AF638" s="68"/>
      <c r="AG638" s="68"/>
      <c r="AH638" s="68"/>
      <c r="AI638" s="68"/>
      <c r="AJ638" s="68"/>
      <c r="AK638" s="68"/>
      <c r="AL638" s="68"/>
    </row>
    <row r="639" spans="1:38" ht="12.75" customHeight="1" x14ac:dyDescent="0.2">
      <c r="A639" s="68"/>
      <c r="P639" s="68"/>
      <c r="Q639" s="68"/>
      <c r="R639" s="68"/>
      <c r="S639" s="68"/>
      <c r="T639" s="68"/>
      <c r="U639" s="68"/>
      <c r="V639" s="68"/>
      <c r="W639" s="68"/>
      <c r="X639" s="68"/>
      <c r="Y639" s="68"/>
      <c r="Z639" s="68"/>
      <c r="AA639" s="68"/>
      <c r="AB639" s="68"/>
      <c r="AC639" s="68"/>
      <c r="AD639" s="68"/>
      <c r="AE639" s="68"/>
      <c r="AF639" s="68"/>
      <c r="AG639" s="68"/>
      <c r="AH639" s="68"/>
      <c r="AI639" s="68"/>
      <c r="AJ639" s="68"/>
      <c r="AK639" s="68"/>
      <c r="AL639" s="68"/>
    </row>
    <row r="640" spans="1:38" ht="12.75" customHeight="1" x14ac:dyDescent="0.2">
      <c r="A640" s="68"/>
      <c r="P640" s="68"/>
      <c r="Q640" s="68"/>
      <c r="R640" s="68"/>
      <c r="S640" s="68"/>
      <c r="T640" s="68"/>
      <c r="U640" s="68"/>
      <c r="V640" s="68"/>
      <c r="W640" s="68"/>
      <c r="X640" s="68"/>
      <c r="Y640" s="68"/>
      <c r="Z640" s="68"/>
      <c r="AA640" s="68"/>
      <c r="AB640" s="68"/>
      <c r="AC640" s="68"/>
      <c r="AD640" s="68"/>
      <c r="AE640" s="68"/>
      <c r="AF640" s="68"/>
      <c r="AG640" s="68"/>
      <c r="AH640" s="68"/>
      <c r="AI640" s="68"/>
      <c r="AJ640" s="68"/>
      <c r="AK640" s="68"/>
      <c r="AL640" s="68"/>
    </row>
    <row r="641" spans="1:38" ht="12.75" customHeight="1" x14ac:dyDescent="0.2">
      <c r="A641" s="68"/>
      <c r="P641" s="68"/>
      <c r="Q641" s="68"/>
      <c r="R641" s="68"/>
      <c r="S641" s="68"/>
      <c r="T641" s="68"/>
      <c r="U641" s="68"/>
      <c r="V641" s="68"/>
      <c r="W641" s="68"/>
      <c r="X641" s="68"/>
      <c r="Y641" s="68"/>
      <c r="Z641" s="68"/>
      <c r="AA641" s="68"/>
      <c r="AB641" s="68"/>
      <c r="AC641" s="68"/>
      <c r="AD641" s="68"/>
      <c r="AE641" s="68"/>
      <c r="AF641" s="68"/>
      <c r="AG641" s="68"/>
      <c r="AH641" s="68"/>
      <c r="AI641" s="68"/>
      <c r="AJ641" s="68"/>
      <c r="AK641" s="68"/>
      <c r="AL641" s="68"/>
    </row>
    <row r="642" spans="1:38" ht="12.75" customHeight="1" x14ac:dyDescent="0.2">
      <c r="A642" s="68"/>
      <c r="P642" s="68"/>
      <c r="Q642" s="68"/>
      <c r="R642" s="68"/>
      <c r="S642" s="68"/>
      <c r="T642" s="68"/>
      <c r="U642" s="68"/>
      <c r="V642" s="68"/>
      <c r="W642" s="68"/>
      <c r="X642" s="68"/>
      <c r="Y642" s="68"/>
      <c r="Z642" s="68"/>
      <c r="AA642" s="68"/>
      <c r="AB642" s="68"/>
      <c r="AC642" s="68"/>
      <c r="AD642" s="68"/>
      <c r="AE642" s="68"/>
      <c r="AF642" s="68"/>
      <c r="AG642" s="68"/>
      <c r="AH642" s="68"/>
      <c r="AI642" s="68"/>
      <c r="AJ642" s="68"/>
      <c r="AK642" s="68"/>
      <c r="AL642" s="68"/>
    </row>
    <row r="643" spans="1:38" ht="12.75" customHeight="1" x14ac:dyDescent="0.2">
      <c r="A643" s="68"/>
      <c r="P643" s="68"/>
      <c r="Q643" s="68"/>
      <c r="R643" s="68"/>
      <c r="S643" s="68"/>
      <c r="T643" s="68"/>
      <c r="U643" s="68"/>
      <c r="V643" s="68"/>
      <c r="W643" s="68"/>
      <c r="X643" s="68"/>
      <c r="Y643" s="68"/>
      <c r="Z643" s="68"/>
      <c r="AA643" s="68"/>
      <c r="AB643" s="68"/>
      <c r="AC643" s="68"/>
      <c r="AD643" s="68"/>
      <c r="AE643" s="68"/>
      <c r="AF643" s="68"/>
      <c r="AG643" s="68"/>
      <c r="AH643" s="68"/>
      <c r="AI643" s="68"/>
      <c r="AJ643" s="68"/>
      <c r="AK643" s="68"/>
      <c r="AL643" s="68"/>
    </row>
    <row r="644" spans="1:38" ht="12.75" customHeight="1" x14ac:dyDescent="0.2">
      <c r="A644" s="68"/>
      <c r="P644" s="68"/>
      <c r="Q644" s="68"/>
      <c r="R644" s="68"/>
      <c r="S644" s="68"/>
      <c r="T644" s="68"/>
      <c r="U644" s="68"/>
      <c r="V644" s="68"/>
      <c r="W644" s="68"/>
      <c r="X644" s="68"/>
      <c r="Y644" s="68"/>
      <c r="Z644" s="68"/>
      <c r="AA644" s="68"/>
      <c r="AB644" s="68"/>
      <c r="AC644" s="68"/>
      <c r="AD644" s="68"/>
      <c r="AE644" s="68"/>
      <c r="AF644" s="68"/>
      <c r="AG644" s="68"/>
      <c r="AH644" s="68"/>
      <c r="AI644" s="68"/>
      <c r="AJ644" s="68"/>
      <c r="AK644" s="68"/>
      <c r="AL644" s="68"/>
    </row>
    <row r="645" spans="1:38" ht="12.75" customHeight="1" x14ac:dyDescent="0.2">
      <c r="A645" s="68"/>
      <c r="P645" s="68"/>
      <c r="Q645" s="68"/>
      <c r="R645" s="68"/>
      <c r="S645" s="68"/>
      <c r="T645" s="68"/>
      <c r="U645" s="68"/>
      <c r="V645" s="68"/>
      <c r="W645" s="68"/>
      <c r="X645" s="68"/>
      <c r="Y645" s="68"/>
      <c r="Z645" s="68"/>
      <c r="AA645" s="68"/>
      <c r="AB645" s="68"/>
      <c r="AC645" s="68"/>
      <c r="AD645" s="68"/>
      <c r="AE645" s="68"/>
      <c r="AF645" s="68"/>
      <c r="AG645" s="68"/>
      <c r="AH645" s="68"/>
      <c r="AI645" s="68"/>
      <c r="AJ645" s="68"/>
      <c r="AK645" s="68"/>
      <c r="AL645" s="68"/>
    </row>
    <row r="646" spans="1:38" ht="12.75" customHeight="1" x14ac:dyDescent="0.2">
      <c r="A646" s="68"/>
      <c r="P646" s="68"/>
      <c r="Q646" s="68"/>
      <c r="R646" s="68"/>
      <c r="S646" s="68"/>
      <c r="T646" s="68"/>
      <c r="U646" s="68"/>
      <c r="V646" s="68"/>
      <c r="W646" s="68"/>
      <c r="X646" s="68"/>
      <c r="Y646" s="68"/>
      <c r="Z646" s="68"/>
      <c r="AA646" s="68"/>
      <c r="AB646" s="68"/>
      <c r="AC646" s="68"/>
      <c r="AD646" s="68"/>
      <c r="AE646" s="68"/>
      <c r="AF646" s="68"/>
      <c r="AG646" s="68"/>
      <c r="AH646" s="68"/>
      <c r="AI646" s="68"/>
      <c r="AJ646" s="68"/>
      <c r="AK646" s="68"/>
      <c r="AL646" s="68"/>
    </row>
    <row r="647" spans="1:38" ht="12.75" customHeight="1" x14ac:dyDescent="0.2">
      <c r="A647" s="68"/>
      <c r="P647" s="68"/>
      <c r="Q647" s="68"/>
      <c r="R647" s="68"/>
      <c r="S647" s="68"/>
      <c r="T647" s="68"/>
      <c r="U647" s="68"/>
      <c r="V647" s="68"/>
      <c r="W647" s="68"/>
      <c r="X647" s="68"/>
      <c r="Y647" s="68"/>
      <c r="Z647" s="68"/>
      <c r="AA647" s="68"/>
      <c r="AB647" s="68"/>
      <c r="AC647" s="68"/>
      <c r="AD647" s="68"/>
      <c r="AE647" s="68"/>
      <c r="AF647" s="68"/>
      <c r="AG647" s="68"/>
      <c r="AH647" s="68"/>
      <c r="AI647" s="68"/>
      <c r="AJ647" s="68"/>
      <c r="AK647" s="68"/>
      <c r="AL647" s="68"/>
    </row>
    <row r="648" spans="1:38" ht="12.75" customHeight="1" x14ac:dyDescent="0.2">
      <c r="A648" s="68"/>
      <c r="P648" s="68"/>
      <c r="Q648" s="68"/>
      <c r="R648" s="68"/>
      <c r="S648" s="68"/>
      <c r="T648" s="68"/>
      <c r="U648" s="68"/>
      <c r="V648" s="68"/>
      <c r="W648" s="68"/>
      <c r="X648" s="68"/>
      <c r="Y648" s="68"/>
      <c r="Z648" s="68"/>
      <c r="AA648" s="68"/>
      <c r="AB648" s="68"/>
      <c r="AC648" s="68"/>
      <c r="AD648" s="68"/>
      <c r="AE648" s="68"/>
      <c r="AF648" s="68"/>
      <c r="AG648" s="68"/>
      <c r="AH648" s="68"/>
      <c r="AI648" s="68"/>
      <c r="AJ648" s="68"/>
      <c r="AK648" s="68"/>
      <c r="AL648" s="68"/>
    </row>
    <row r="649" spans="1:38" ht="12.75" customHeight="1" x14ac:dyDescent="0.2">
      <c r="A649" s="68"/>
      <c r="P649" s="68"/>
      <c r="Q649" s="68"/>
      <c r="R649" s="68"/>
      <c r="S649" s="68"/>
      <c r="T649" s="68"/>
      <c r="U649" s="68"/>
      <c r="V649" s="68"/>
      <c r="W649" s="68"/>
      <c r="X649" s="68"/>
      <c r="Y649" s="68"/>
      <c r="Z649" s="68"/>
      <c r="AA649" s="68"/>
      <c r="AB649" s="68"/>
      <c r="AC649" s="68"/>
      <c r="AD649" s="68"/>
      <c r="AE649" s="68"/>
      <c r="AF649" s="68"/>
      <c r="AG649" s="68"/>
      <c r="AH649" s="68"/>
      <c r="AI649" s="68"/>
      <c r="AJ649" s="68"/>
      <c r="AK649" s="68"/>
      <c r="AL649" s="68"/>
    </row>
    <row r="650" spans="1:38" ht="12.75" customHeight="1" x14ac:dyDescent="0.2">
      <c r="A650" s="68"/>
      <c r="P650" s="68"/>
      <c r="Q650" s="68"/>
      <c r="R650" s="68"/>
      <c r="S650" s="68"/>
      <c r="T650" s="68"/>
      <c r="U650" s="68"/>
      <c r="V650" s="68"/>
      <c r="W650" s="68"/>
      <c r="X650" s="68"/>
      <c r="Y650" s="68"/>
      <c r="Z650" s="68"/>
      <c r="AA650" s="68"/>
      <c r="AB650" s="68"/>
      <c r="AC650" s="68"/>
      <c r="AD650" s="68"/>
      <c r="AE650" s="68"/>
      <c r="AF650" s="68"/>
      <c r="AG650" s="68"/>
      <c r="AH650" s="68"/>
      <c r="AI650" s="68"/>
      <c r="AJ650" s="68"/>
      <c r="AK650" s="68"/>
      <c r="AL650" s="68"/>
    </row>
    <row r="651" spans="1:38" ht="12.75" customHeight="1" x14ac:dyDescent="0.2">
      <c r="A651" s="68"/>
      <c r="P651" s="68"/>
      <c r="Q651" s="68"/>
      <c r="R651" s="68"/>
      <c r="S651" s="68"/>
      <c r="T651" s="68"/>
      <c r="U651" s="68"/>
      <c r="V651" s="68"/>
      <c r="W651" s="68"/>
      <c r="X651" s="68"/>
      <c r="Y651" s="68"/>
      <c r="Z651" s="68"/>
      <c r="AA651" s="68"/>
      <c r="AB651" s="68"/>
      <c r="AC651" s="68"/>
      <c r="AD651" s="68"/>
      <c r="AE651" s="68"/>
      <c r="AF651" s="68"/>
      <c r="AG651" s="68"/>
      <c r="AH651" s="68"/>
      <c r="AI651" s="68"/>
      <c r="AJ651" s="68"/>
      <c r="AK651" s="68"/>
      <c r="AL651" s="68"/>
    </row>
    <row r="652" spans="1:38" ht="12.75" customHeight="1" x14ac:dyDescent="0.2">
      <c r="A652" s="68"/>
      <c r="P652" s="68"/>
      <c r="Q652" s="68"/>
      <c r="R652" s="68"/>
      <c r="S652" s="68"/>
      <c r="T652" s="68"/>
      <c r="U652" s="68"/>
      <c r="V652" s="68"/>
      <c r="W652" s="68"/>
      <c r="X652" s="68"/>
      <c r="Y652" s="68"/>
      <c r="Z652" s="68"/>
      <c r="AA652" s="68"/>
      <c r="AB652" s="68"/>
      <c r="AC652" s="68"/>
      <c r="AD652" s="68"/>
      <c r="AE652" s="68"/>
      <c r="AF652" s="68"/>
      <c r="AG652" s="68"/>
      <c r="AH652" s="68"/>
      <c r="AI652" s="68"/>
      <c r="AJ652" s="68"/>
      <c r="AK652" s="68"/>
      <c r="AL652" s="68"/>
    </row>
    <row r="653" spans="1:38" ht="12.75" customHeight="1" x14ac:dyDescent="0.2">
      <c r="A653" s="68"/>
      <c r="P653" s="68"/>
      <c r="Q653" s="68"/>
      <c r="R653" s="68"/>
      <c r="S653" s="68"/>
      <c r="T653" s="68"/>
      <c r="U653" s="68"/>
      <c r="V653" s="68"/>
      <c r="W653" s="68"/>
      <c r="X653" s="68"/>
      <c r="Y653" s="68"/>
      <c r="Z653" s="68"/>
      <c r="AA653" s="68"/>
      <c r="AB653" s="68"/>
      <c r="AC653" s="68"/>
      <c r="AD653" s="68"/>
      <c r="AE653" s="68"/>
      <c r="AF653" s="68"/>
      <c r="AG653" s="68"/>
      <c r="AH653" s="68"/>
      <c r="AI653" s="68"/>
      <c r="AJ653" s="68"/>
      <c r="AK653" s="68"/>
      <c r="AL653" s="68"/>
    </row>
    <row r="654" spans="1:38" ht="12.75" customHeight="1" x14ac:dyDescent="0.2">
      <c r="A654" s="68"/>
      <c r="P654" s="68"/>
      <c r="Q654" s="68"/>
      <c r="R654" s="68"/>
      <c r="S654" s="68"/>
      <c r="T654" s="68"/>
      <c r="U654" s="68"/>
      <c r="V654" s="68"/>
      <c r="W654" s="68"/>
      <c r="X654" s="68"/>
      <c r="Y654" s="68"/>
      <c r="Z654" s="68"/>
      <c r="AA654" s="68"/>
      <c r="AB654" s="68"/>
      <c r="AC654" s="68"/>
      <c r="AD654" s="68"/>
      <c r="AE654" s="68"/>
      <c r="AF654" s="68"/>
      <c r="AG654" s="68"/>
      <c r="AH654" s="68"/>
      <c r="AI654" s="68"/>
      <c r="AJ654" s="68"/>
      <c r="AK654" s="68"/>
      <c r="AL654" s="68"/>
    </row>
    <row r="655" spans="1:38" ht="12.75" customHeight="1" x14ac:dyDescent="0.2">
      <c r="A655" s="68"/>
      <c r="P655" s="68"/>
      <c r="Q655" s="68"/>
      <c r="R655" s="68"/>
      <c r="S655" s="68"/>
      <c r="T655" s="68"/>
      <c r="U655" s="68"/>
      <c r="V655" s="68"/>
      <c r="W655" s="68"/>
      <c r="X655" s="68"/>
      <c r="Y655" s="68"/>
      <c r="Z655" s="68"/>
      <c r="AA655" s="68"/>
      <c r="AB655" s="68"/>
      <c r="AC655" s="68"/>
      <c r="AD655" s="68"/>
      <c r="AE655" s="68"/>
      <c r="AF655" s="68"/>
      <c r="AG655" s="68"/>
      <c r="AH655" s="68"/>
      <c r="AI655" s="68"/>
      <c r="AJ655" s="68"/>
      <c r="AK655" s="68"/>
      <c r="AL655" s="68"/>
    </row>
    <row r="656" spans="1:38" ht="12.75" customHeight="1" x14ac:dyDescent="0.2">
      <c r="A656" s="68"/>
      <c r="P656" s="68"/>
      <c r="Q656" s="68"/>
      <c r="R656" s="68"/>
      <c r="S656" s="68"/>
      <c r="T656" s="68"/>
      <c r="U656" s="68"/>
      <c r="V656" s="68"/>
      <c r="W656" s="68"/>
      <c r="X656" s="68"/>
      <c r="Y656" s="68"/>
      <c r="Z656" s="68"/>
      <c r="AA656" s="68"/>
      <c r="AB656" s="68"/>
      <c r="AC656" s="68"/>
      <c r="AD656" s="68"/>
      <c r="AE656" s="68"/>
      <c r="AF656" s="68"/>
      <c r="AG656" s="68"/>
      <c r="AH656" s="68"/>
      <c r="AI656" s="68"/>
      <c r="AJ656" s="68"/>
      <c r="AK656" s="68"/>
      <c r="AL656" s="68"/>
    </row>
    <row r="657" spans="1:38" ht="12.75" customHeight="1" x14ac:dyDescent="0.2">
      <c r="A657" s="68"/>
      <c r="P657" s="68"/>
      <c r="Q657" s="68"/>
      <c r="R657" s="68"/>
      <c r="S657" s="68"/>
      <c r="T657" s="68"/>
      <c r="U657" s="68"/>
      <c r="V657" s="68"/>
      <c r="W657" s="68"/>
      <c r="X657" s="68"/>
      <c r="Y657" s="68"/>
      <c r="Z657" s="68"/>
      <c r="AA657" s="68"/>
      <c r="AB657" s="68"/>
      <c r="AC657" s="68"/>
      <c r="AD657" s="68"/>
      <c r="AE657" s="68"/>
      <c r="AF657" s="68"/>
      <c r="AG657" s="68"/>
      <c r="AH657" s="68"/>
      <c r="AI657" s="68"/>
      <c r="AJ657" s="68"/>
      <c r="AK657" s="68"/>
      <c r="AL657" s="68"/>
    </row>
    <row r="658" spans="1:38" ht="12.75" customHeight="1" x14ac:dyDescent="0.2">
      <c r="A658" s="68"/>
      <c r="P658" s="68"/>
      <c r="Q658" s="68"/>
      <c r="R658" s="68"/>
      <c r="S658" s="68"/>
      <c r="T658" s="68"/>
      <c r="U658" s="68"/>
      <c r="V658" s="68"/>
      <c r="W658" s="68"/>
      <c r="X658" s="68"/>
      <c r="Y658" s="68"/>
      <c r="Z658" s="68"/>
      <c r="AA658" s="68"/>
      <c r="AB658" s="68"/>
      <c r="AC658" s="68"/>
      <c r="AD658" s="68"/>
      <c r="AE658" s="68"/>
      <c r="AF658" s="68"/>
      <c r="AG658" s="68"/>
      <c r="AH658" s="68"/>
      <c r="AI658" s="68"/>
      <c r="AJ658" s="68"/>
      <c r="AK658" s="68"/>
      <c r="AL658" s="68"/>
    </row>
    <row r="659" spans="1:38" ht="12.75" customHeight="1" x14ac:dyDescent="0.2">
      <c r="A659" s="68"/>
      <c r="P659" s="68"/>
      <c r="Q659" s="68"/>
      <c r="R659" s="68"/>
      <c r="S659" s="68"/>
      <c r="T659" s="68"/>
      <c r="U659" s="68"/>
      <c r="V659" s="68"/>
      <c r="W659" s="68"/>
      <c r="X659" s="68"/>
      <c r="Y659" s="68"/>
      <c r="Z659" s="68"/>
      <c r="AA659" s="68"/>
      <c r="AB659" s="68"/>
      <c r="AC659" s="68"/>
      <c r="AD659" s="68"/>
      <c r="AE659" s="68"/>
      <c r="AF659" s="68"/>
      <c r="AG659" s="68"/>
      <c r="AH659" s="68"/>
      <c r="AI659" s="68"/>
      <c r="AJ659" s="68"/>
      <c r="AK659" s="68"/>
      <c r="AL659" s="68"/>
    </row>
    <row r="660" spans="1:38" ht="12.75" customHeight="1" x14ac:dyDescent="0.2">
      <c r="A660" s="68"/>
      <c r="P660" s="68"/>
      <c r="Q660" s="68"/>
      <c r="R660" s="68"/>
      <c r="S660" s="68"/>
      <c r="T660" s="68"/>
      <c r="U660" s="68"/>
      <c r="V660" s="68"/>
      <c r="W660" s="68"/>
      <c r="X660" s="68"/>
      <c r="Y660" s="68"/>
      <c r="Z660" s="68"/>
      <c r="AA660" s="68"/>
      <c r="AB660" s="68"/>
      <c r="AC660" s="68"/>
      <c r="AD660" s="68"/>
      <c r="AE660" s="68"/>
      <c r="AF660" s="68"/>
      <c r="AG660" s="68"/>
      <c r="AH660" s="68"/>
      <c r="AI660" s="68"/>
      <c r="AJ660" s="68"/>
      <c r="AK660" s="68"/>
      <c r="AL660" s="68"/>
    </row>
    <row r="661" spans="1:38" ht="12.75" customHeight="1" x14ac:dyDescent="0.2">
      <c r="A661" s="68"/>
      <c r="P661" s="68"/>
      <c r="Q661" s="68"/>
      <c r="R661" s="68"/>
      <c r="S661" s="68"/>
      <c r="T661" s="68"/>
      <c r="U661" s="68"/>
      <c r="V661" s="68"/>
      <c r="W661" s="68"/>
      <c r="X661" s="68"/>
      <c r="Y661" s="68"/>
      <c r="Z661" s="68"/>
      <c r="AA661" s="68"/>
      <c r="AB661" s="68"/>
      <c r="AC661" s="68"/>
      <c r="AD661" s="68"/>
      <c r="AE661" s="68"/>
      <c r="AF661" s="68"/>
      <c r="AG661" s="68"/>
      <c r="AH661" s="68"/>
      <c r="AI661" s="68"/>
      <c r="AJ661" s="68"/>
      <c r="AK661" s="68"/>
      <c r="AL661" s="68"/>
    </row>
    <row r="662" spans="1:38" ht="12.75" customHeight="1" x14ac:dyDescent="0.2">
      <c r="A662" s="68"/>
      <c r="P662" s="68"/>
      <c r="Q662" s="68"/>
      <c r="R662" s="68"/>
      <c r="S662" s="68"/>
      <c r="T662" s="68"/>
      <c r="U662" s="68"/>
      <c r="V662" s="68"/>
      <c r="W662" s="68"/>
      <c r="X662" s="68"/>
      <c r="Y662" s="68"/>
      <c r="Z662" s="68"/>
      <c r="AA662" s="68"/>
      <c r="AB662" s="68"/>
      <c r="AC662" s="68"/>
      <c r="AD662" s="68"/>
      <c r="AE662" s="68"/>
      <c r="AF662" s="68"/>
      <c r="AG662" s="68"/>
      <c r="AH662" s="68"/>
      <c r="AI662" s="68"/>
      <c r="AJ662" s="68"/>
      <c r="AK662" s="68"/>
      <c r="AL662" s="68"/>
    </row>
    <row r="663" spans="1:38" ht="12.75" customHeight="1" x14ac:dyDescent="0.2">
      <c r="A663" s="68"/>
      <c r="P663" s="68"/>
      <c r="Q663" s="68"/>
      <c r="R663" s="68"/>
      <c r="S663" s="68"/>
      <c r="T663" s="68"/>
      <c r="U663" s="68"/>
      <c r="V663" s="68"/>
      <c r="W663" s="68"/>
      <c r="X663" s="68"/>
      <c r="Y663" s="68"/>
      <c r="Z663" s="68"/>
      <c r="AA663" s="68"/>
      <c r="AB663" s="68"/>
      <c r="AC663" s="68"/>
      <c r="AD663" s="68"/>
      <c r="AE663" s="68"/>
      <c r="AF663" s="68"/>
      <c r="AG663" s="68"/>
      <c r="AH663" s="68"/>
      <c r="AI663" s="68"/>
      <c r="AJ663" s="68"/>
      <c r="AK663" s="68"/>
      <c r="AL663" s="68"/>
    </row>
    <row r="664" spans="1:38" ht="12.75" customHeight="1" x14ac:dyDescent="0.2">
      <c r="A664" s="68"/>
      <c r="P664" s="68"/>
      <c r="Q664" s="68"/>
      <c r="R664" s="68"/>
      <c r="S664" s="68"/>
      <c r="T664" s="68"/>
      <c r="U664" s="68"/>
      <c r="V664" s="68"/>
      <c r="W664" s="68"/>
      <c r="X664" s="68"/>
      <c r="Y664" s="68"/>
      <c r="Z664" s="68"/>
      <c r="AA664" s="68"/>
      <c r="AB664" s="68"/>
      <c r="AC664" s="68"/>
      <c r="AD664" s="68"/>
      <c r="AE664" s="68"/>
      <c r="AF664" s="68"/>
      <c r="AG664" s="68"/>
      <c r="AH664" s="68"/>
      <c r="AI664" s="68"/>
      <c r="AJ664" s="68"/>
      <c r="AK664" s="68"/>
      <c r="AL664" s="68"/>
    </row>
    <row r="665" spans="1:38" ht="12.75" customHeight="1" x14ac:dyDescent="0.2">
      <c r="A665" s="68"/>
      <c r="P665" s="68"/>
      <c r="Q665" s="68"/>
      <c r="R665" s="68"/>
      <c r="S665" s="68"/>
      <c r="T665" s="68"/>
      <c r="U665" s="68"/>
      <c r="V665" s="68"/>
      <c r="W665" s="68"/>
      <c r="X665" s="68"/>
      <c r="Y665" s="68"/>
      <c r="Z665" s="68"/>
      <c r="AA665" s="68"/>
      <c r="AB665" s="68"/>
      <c r="AC665" s="68"/>
      <c r="AD665" s="68"/>
      <c r="AE665" s="68"/>
      <c r="AF665" s="68"/>
      <c r="AG665" s="68"/>
      <c r="AH665" s="68"/>
      <c r="AI665" s="68"/>
      <c r="AJ665" s="68"/>
      <c r="AK665" s="68"/>
      <c r="AL665" s="68"/>
    </row>
    <row r="666" spans="1:38" ht="12.75" customHeight="1" x14ac:dyDescent="0.2">
      <c r="A666" s="68"/>
      <c r="P666" s="68"/>
      <c r="Q666" s="68"/>
      <c r="R666" s="68"/>
      <c r="S666" s="68"/>
      <c r="T666" s="68"/>
      <c r="U666" s="68"/>
      <c r="V666" s="68"/>
      <c r="W666" s="68"/>
      <c r="X666" s="68"/>
      <c r="Y666" s="68"/>
      <c r="Z666" s="68"/>
      <c r="AA666" s="68"/>
      <c r="AB666" s="68"/>
      <c r="AC666" s="68"/>
      <c r="AD666" s="68"/>
      <c r="AE666" s="68"/>
      <c r="AF666" s="68"/>
      <c r="AG666" s="68"/>
      <c r="AH666" s="68"/>
      <c r="AI666" s="68"/>
      <c r="AJ666" s="68"/>
      <c r="AK666" s="68"/>
      <c r="AL666" s="68"/>
    </row>
    <row r="667" spans="1:38" ht="12.75" customHeight="1" x14ac:dyDescent="0.2">
      <c r="A667" s="68"/>
      <c r="P667" s="68"/>
      <c r="Q667" s="68"/>
      <c r="R667" s="68"/>
      <c r="S667" s="68"/>
      <c r="T667" s="68"/>
      <c r="U667" s="68"/>
      <c r="V667" s="68"/>
      <c r="W667" s="68"/>
      <c r="X667" s="68"/>
      <c r="Y667" s="68"/>
      <c r="Z667" s="68"/>
      <c r="AA667" s="68"/>
      <c r="AB667" s="68"/>
      <c r="AC667" s="68"/>
      <c r="AD667" s="68"/>
      <c r="AE667" s="68"/>
      <c r="AF667" s="68"/>
      <c r="AG667" s="68"/>
      <c r="AH667" s="68"/>
      <c r="AI667" s="68"/>
      <c r="AJ667" s="68"/>
      <c r="AK667" s="68"/>
      <c r="AL667" s="68"/>
    </row>
    <row r="668" spans="1:38" ht="12.75" customHeight="1" x14ac:dyDescent="0.2">
      <c r="A668" s="68"/>
      <c r="P668" s="68"/>
      <c r="Q668" s="68"/>
      <c r="R668" s="68"/>
      <c r="S668" s="68"/>
      <c r="T668" s="68"/>
      <c r="U668" s="68"/>
      <c r="V668" s="68"/>
      <c r="W668" s="68"/>
      <c r="X668" s="68"/>
      <c r="Y668" s="68"/>
      <c r="Z668" s="68"/>
      <c r="AA668" s="68"/>
      <c r="AB668" s="68"/>
      <c r="AC668" s="68"/>
      <c r="AD668" s="68"/>
      <c r="AE668" s="68"/>
      <c r="AF668" s="68"/>
      <c r="AG668" s="68"/>
      <c r="AH668" s="68"/>
      <c r="AI668" s="68"/>
      <c r="AJ668" s="68"/>
      <c r="AK668" s="68"/>
      <c r="AL668" s="68"/>
    </row>
    <row r="669" spans="1:38" ht="12.75" customHeight="1" x14ac:dyDescent="0.2">
      <c r="A669" s="68"/>
      <c r="P669" s="68"/>
      <c r="Q669" s="68"/>
      <c r="R669" s="68"/>
      <c r="S669" s="68"/>
      <c r="T669" s="68"/>
      <c r="U669" s="68"/>
      <c r="V669" s="68"/>
      <c r="W669" s="68"/>
      <c r="X669" s="68"/>
      <c r="Y669" s="68"/>
      <c r="Z669" s="68"/>
      <c r="AA669" s="68"/>
      <c r="AB669" s="68"/>
      <c r="AC669" s="68"/>
      <c r="AD669" s="68"/>
      <c r="AE669" s="68"/>
      <c r="AF669" s="68"/>
      <c r="AG669" s="68"/>
      <c r="AH669" s="68"/>
      <c r="AI669" s="68"/>
      <c r="AJ669" s="68"/>
      <c r="AK669" s="68"/>
      <c r="AL669" s="68"/>
    </row>
    <row r="670" spans="1:38" ht="12.75" customHeight="1" x14ac:dyDescent="0.2">
      <c r="A670" s="68"/>
      <c r="P670" s="68"/>
      <c r="Q670" s="68"/>
      <c r="R670" s="68"/>
      <c r="S670" s="68"/>
      <c r="T670" s="68"/>
      <c r="U670" s="68"/>
      <c r="V670" s="68"/>
      <c r="W670" s="68"/>
      <c r="X670" s="68"/>
      <c r="Y670" s="68"/>
      <c r="Z670" s="68"/>
      <c r="AA670" s="68"/>
      <c r="AB670" s="68"/>
      <c r="AC670" s="68"/>
      <c r="AD670" s="68"/>
      <c r="AE670" s="68"/>
      <c r="AF670" s="68"/>
      <c r="AG670" s="68"/>
      <c r="AH670" s="68"/>
      <c r="AI670" s="68"/>
      <c r="AJ670" s="68"/>
      <c r="AK670" s="68"/>
      <c r="AL670" s="68"/>
    </row>
    <row r="671" spans="1:38" ht="12.75" customHeight="1" x14ac:dyDescent="0.2">
      <c r="A671" s="68"/>
      <c r="P671" s="68"/>
      <c r="Q671" s="68"/>
      <c r="R671" s="68"/>
      <c r="S671" s="68"/>
      <c r="T671" s="68"/>
      <c r="U671" s="68"/>
      <c r="V671" s="68"/>
      <c r="W671" s="68"/>
      <c r="X671" s="68"/>
      <c r="Y671" s="68"/>
      <c r="Z671" s="68"/>
      <c r="AA671" s="68"/>
      <c r="AB671" s="68"/>
      <c r="AC671" s="68"/>
      <c r="AD671" s="68"/>
      <c r="AE671" s="68"/>
      <c r="AF671" s="68"/>
      <c r="AG671" s="68"/>
      <c r="AH671" s="68"/>
      <c r="AI671" s="68"/>
      <c r="AJ671" s="68"/>
      <c r="AK671" s="68"/>
      <c r="AL671" s="68"/>
    </row>
    <row r="672" spans="1:38" ht="12.75" customHeight="1" x14ac:dyDescent="0.2">
      <c r="A672" s="68"/>
      <c r="P672" s="68"/>
      <c r="Q672" s="68"/>
      <c r="R672" s="68"/>
      <c r="S672" s="68"/>
      <c r="T672" s="68"/>
      <c r="U672" s="68"/>
      <c r="V672" s="68"/>
      <c r="W672" s="68"/>
      <c r="X672" s="68"/>
      <c r="Y672" s="68"/>
      <c r="Z672" s="68"/>
      <c r="AA672" s="68"/>
      <c r="AB672" s="68"/>
      <c r="AC672" s="68"/>
      <c r="AD672" s="68"/>
      <c r="AE672" s="68"/>
      <c r="AF672" s="68"/>
      <c r="AG672" s="68"/>
      <c r="AH672" s="68"/>
      <c r="AI672" s="68"/>
      <c r="AJ672" s="68"/>
      <c r="AK672" s="68"/>
      <c r="AL672" s="68"/>
    </row>
    <row r="673" spans="1:38" ht="12.75" customHeight="1" x14ac:dyDescent="0.2">
      <c r="A673" s="68"/>
      <c r="P673" s="68"/>
      <c r="Q673" s="68"/>
      <c r="R673" s="68"/>
      <c r="S673" s="68"/>
      <c r="T673" s="68"/>
      <c r="U673" s="68"/>
      <c r="V673" s="68"/>
      <c r="W673" s="68"/>
      <c r="X673" s="68"/>
      <c r="Y673" s="68"/>
      <c r="Z673" s="68"/>
      <c r="AA673" s="68"/>
      <c r="AB673" s="68"/>
      <c r="AC673" s="68"/>
      <c r="AD673" s="68"/>
      <c r="AE673" s="68"/>
      <c r="AF673" s="68"/>
      <c r="AG673" s="68"/>
      <c r="AH673" s="68"/>
      <c r="AI673" s="68"/>
      <c r="AJ673" s="68"/>
      <c r="AK673" s="68"/>
      <c r="AL673" s="68"/>
    </row>
    <row r="674" spans="1:38" ht="12.75" customHeight="1" x14ac:dyDescent="0.2">
      <c r="A674" s="68"/>
      <c r="P674" s="68"/>
      <c r="Q674" s="68"/>
      <c r="R674" s="68"/>
      <c r="S674" s="68"/>
      <c r="T674" s="68"/>
      <c r="U674" s="68"/>
      <c r="V674" s="68"/>
      <c r="W674" s="68"/>
      <c r="X674" s="68"/>
      <c r="Y674" s="68"/>
      <c r="Z674" s="68"/>
      <c r="AA674" s="68"/>
      <c r="AB674" s="68"/>
      <c r="AC674" s="68"/>
      <c r="AD674" s="68"/>
      <c r="AE674" s="68"/>
      <c r="AF674" s="68"/>
      <c r="AG674" s="68"/>
      <c r="AH674" s="68"/>
      <c r="AI674" s="68"/>
      <c r="AJ674" s="68"/>
      <c r="AK674" s="68"/>
      <c r="AL674" s="68"/>
    </row>
    <row r="675" spans="1:38" ht="12.75" customHeight="1" x14ac:dyDescent="0.2">
      <c r="A675" s="68"/>
      <c r="P675" s="68"/>
      <c r="Q675" s="68"/>
      <c r="R675" s="68"/>
      <c r="S675" s="68"/>
      <c r="T675" s="68"/>
      <c r="U675" s="68"/>
      <c r="V675" s="68"/>
      <c r="W675" s="68"/>
      <c r="X675" s="68"/>
      <c r="Y675" s="68"/>
      <c r="Z675" s="68"/>
      <c r="AA675" s="68"/>
      <c r="AB675" s="68"/>
      <c r="AC675" s="68"/>
      <c r="AD675" s="68"/>
      <c r="AE675" s="68"/>
      <c r="AF675" s="68"/>
      <c r="AG675" s="68"/>
      <c r="AH675" s="68"/>
      <c r="AI675" s="68"/>
      <c r="AJ675" s="68"/>
      <c r="AK675" s="68"/>
      <c r="AL675" s="68"/>
    </row>
    <row r="676" spans="1:38" ht="12.75" customHeight="1" x14ac:dyDescent="0.2">
      <c r="A676" s="68"/>
      <c r="P676" s="68"/>
      <c r="Q676" s="68"/>
      <c r="R676" s="68"/>
      <c r="S676" s="68"/>
      <c r="T676" s="68"/>
      <c r="U676" s="68"/>
      <c r="V676" s="68"/>
      <c r="W676" s="68"/>
      <c r="X676" s="68"/>
      <c r="Y676" s="68"/>
      <c r="Z676" s="68"/>
      <c r="AA676" s="68"/>
      <c r="AB676" s="68"/>
      <c r="AC676" s="68"/>
      <c r="AD676" s="68"/>
      <c r="AE676" s="68"/>
      <c r="AF676" s="68"/>
      <c r="AG676" s="68"/>
      <c r="AH676" s="68"/>
      <c r="AI676" s="68"/>
      <c r="AJ676" s="68"/>
      <c r="AK676" s="68"/>
      <c r="AL676" s="68"/>
    </row>
    <row r="677" spans="1:38" ht="12.75" customHeight="1" x14ac:dyDescent="0.2">
      <c r="A677" s="68"/>
      <c r="P677" s="68"/>
      <c r="Q677" s="68"/>
      <c r="R677" s="68"/>
      <c r="S677" s="68"/>
      <c r="T677" s="68"/>
      <c r="U677" s="68"/>
      <c r="V677" s="68"/>
      <c r="W677" s="68"/>
      <c r="X677" s="68"/>
      <c r="Y677" s="68"/>
      <c r="Z677" s="68"/>
      <c r="AA677" s="68"/>
      <c r="AB677" s="68"/>
      <c r="AC677" s="68"/>
      <c r="AD677" s="68"/>
      <c r="AE677" s="68"/>
      <c r="AF677" s="68"/>
      <c r="AG677" s="68"/>
      <c r="AH677" s="68"/>
      <c r="AI677" s="68"/>
      <c r="AJ677" s="68"/>
      <c r="AK677" s="68"/>
      <c r="AL677" s="68"/>
    </row>
    <row r="678" spans="1:38" ht="12.75" customHeight="1" x14ac:dyDescent="0.2">
      <c r="A678" s="68"/>
      <c r="P678" s="68"/>
      <c r="Q678" s="68"/>
      <c r="R678" s="68"/>
      <c r="S678" s="68"/>
      <c r="T678" s="68"/>
      <c r="U678" s="68"/>
      <c r="V678" s="68"/>
      <c r="W678" s="68"/>
      <c r="X678" s="68"/>
      <c r="Y678" s="68"/>
      <c r="Z678" s="68"/>
      <c r="AA678" s="68"/>
      <c r="AB678" s="68"/>
      <c r="AC678" s="68"/>
      <c r="AD678" s="68"/>
      <c r="AE678" s="68"/>
      <c r="AF678" s="68"/>
      <c r="AG678" s="68"/>
      <c r="AH678" s="68"/>
      <c r="AI678" s="68"/>
      <c r="AJ678" s="68"/>
      <c r="AK678" s="68"/>
      <c r="AL678" s="68"/>
    </row>
    <row r="679" spans="1:38" ht="12.75" customHeight="1" x14ac:dyDescent="0.2">
      <c r="A679" s="68"/>
      <c r="P679" s="68"/>
      <c r="Q679" s="68"/>
      <c r="R679" s="68"/>
      <c r="S679" s="68"/>
      <c r="T679" s="68"/>
      <c r="U679" s="68"/>
      <c r="V679" s="68"/>
      <c r="W679" s="68"/>
      <c r="X679" s="68"/>
      <c r="Y679" s="68"/>
      <c r="Z679" s="68"/>
      <c r="AA679" s="68"/>
      <c r="AB679" s="68"/>
      <c r="AC679" s="68"/>
      <c r="AD679" s="68"/>
      <c r="AE679" s="68"/>
      <c r="AF679" s="68"/>
      <c r="AG679" s="68"/>
      <c r="AH679" s="68"/>
      <c r="AI679" s="68"/>
      <c r="AJ679" s="68"/>
      <c r="AK679" s="68"/>
      <c r="AL679" s="68"/>
    </row>
    <row r="680" spans="1:38" ht="12.75" customHeight="1" x14ac:dyDescent="0.2">
      <c r="A680" s="68"/>
      <c r="P680" s="68"/>
      <c r="Q680" s="68"/>
      <c r="R680" s="68"/>
      <c r="S680" s="68"/>
      <c r="T680" s="68"/>
      <c r="U680" s="68"/>
      <c r="V680" s="68"/>
      <c r="W680" s="68"/>
      <c r="X680" s="68"/>
      <c r="Y680" s="68"/>
      <c r="Z680" s="68"/>
      <c r="AA680" s="68"/>
      <c r="AB680" s="68"/>
      <c r="AC680" s="68"/>
      <c r="AD680" s="68"/>
      <c r="AE680" s="68"/>
      <c r="AF680" s="68"/>
      <c r="AG680" s="68"/>
      <c r="AH680" s="68"/>
      <c r="AI680" s="68"/>
      <c r="AJ680" s="68"/>
      <c r="AK680" s="68"/>
      <c r="AL680" s="68"/>
    </row>
    <row r="681" spans="1:38" ht="12.75" customHeight="1" x14ac:dyDescent="0.2">
      <c r="A681" s="68"/>
      <c r="P681" s="68"/>
      <c r="Q681" s="68"/>
      <c r="R681" s="68"/>
      <c r="S681" s="68"/>
      <c r="T681" s="68"/>
      <c r="U681" s="68"/>
      <c r="V681" s="68"/>
      <c r="W681" s="68"/>
      <c r="X681" s="68"/>
      <c r="Y681" s="68"/>
      <c r="Z681" s="68"/>
      <c r="AA681" s="68"/>
      <c r="AB681" s="68"/>
      <c r="AC681" s="68"/>
      <c r="AD681" s="68"/>
      <c r="AE681" s="68"/>
      <c r="AF681" s="68"/>
      <c r="AG681" s="68"/>
      <c r="AH681" s="68"/>
      <c r="AI681" s="68"/>
      <c r="AJ681" s="68"/>
      <c r="AK681" s="68"/>
      <c r="AL681" s="68"/>
    </row>
    <row r="682" spans="1:38" ht="12.75" customHeight="1" x14ac:dyDescent="0.2">
      <c r="A682" s="68"/>
      <c r="P682" s="68"/>
      <c r="Q682" s="68"/>
      <c r="R682" s="68"/>
      <c r="S682" s="68"/>
      <c r="T682" s="68"/>
      <c r="U682" s="68"/>
      <c r="V682" s="68"/>
      <c r="W682" s="68"/>
      <c r="X682" s="68"/>
      <c r="Y682" s="68"/>
      <c r="Z682" s="68"/>
      <c r="AA682" s="68"/>
      <c r="AB682" s="68"/>
      <c r="AC682" s="68"/>
      <c r="AD682" s="68"/>
      <c r="AE682" s="68"/>
      <c r="AF682" s="68"/>
      <c r="AG682" s="68"/>
      <c r="AH682" s="68"/>
      <c r="AI682" s="68"/>
      <c r="AJ682" s="68"/>
      <c r="AK682" s="68"/>
      <c r="AL682" s="68"/>
    </row>
    <row r="683" spans="1:38" ht="12.75" customHeight="1" x14ac:dyDescent="0.2">
      <c r="A683" s="68"/>
      <c r="P683" s="68"/>
      <c r="Q683" s="68"/>
      <c r="R683" s="68"/>
      <c r="S683" s="68"/>
      <c r="T683" s="68"/>
      <c r="U683" s="68"/>
      <c r="V683" s="68"/>
      <c r="W683" s="68"/>
      <c r="X683" s="68"/>
      <c r="Y683" s="68"/>
      <c r="Z683" s="68"/>
      <c r="AA683" s="68"/>
      <c r="AB683" s="68"/>
      <c r="AC683" s="68"/>
      <c r="AD683" s="68"/>
      <c r="AE683" s="68"/>
      <c r="AF683" s="68"/>
      <c r="AG683" s="68"/>
      <c r="AH683" s="68"/>
      <c r="AI683" s="68"/>
      <c r="AJ683" s="68"/>
      <c r="AK683" s="68"/>
      <c r="AL683" s="68"/>
    </row>
    <row r="684" spans="1:38" ht="12.75" customHeight="1" x14ac:dyDescent="0.2">
      <c r="A684" s="68"/>
      <c r="P684" s="68"/>
      <c r="Q684" s="68"/>
      <c r="R684" s="68"/>
      <c r="S684" s="68"/>
      <c r="T684" s="68"/>
      <c r="U684" s="68"/>
      <c r="V684" s="68"/>
      <c r="W684" s="68"/>
      <c r="X684" s="68"/>
      <c r="Y684" s="68"/>
      <c r="Z684" s="68"/>
      <c r="AA684" s="68"/>
      <c r="AB684" s="68"/>
      <c r="AC684" s="68"/>
      <c r="AD684" s="68"/>
      <c r="AE684" s="68"/>
      <c r="AF684" s="68"/>
      <c r="AG684" s="68"/>
      <c r="AH684" s="68"/>
      <c r="AI684" s="68"/>
      <c r="AJ684" s="68"/>
      <c r="AK684" s="68"/>
      <c r="AL684" s="68"/>
    </row>
    <row r="685" spans="1:38" ht="12.75" customHeight="1" x14ac:dyDescent="0.2">
      <c r="A685" s="68"/>
      <c r="P685" s="68"/>
      <c r="Q685" s="68"/>
      <c r="R685" s="68"/>
      <c r="S685" s="68"/>
      <c r="T685" s="68"/>
      <c r="U685" s="68"/>
      <c r="V685" s="68"/>
      <c r="W685" s="68"/>
      <c r="X685" s="68"/>
      <c r="Y685" s="68"/>
      <c r="Z685" s="68"/>
      <c r="AA685" s="68"/>
      <c r="AB685" s="68"/>
      <c r="AC685" s="68"/>
      <c r="AD685" s="68"/>
      <c r="AE685" s="68"/>
      <c r="AF685" s="68"/>
      <c r="AG685" s="68"/>
      <c r="AH685" s="68"/>
      <c r="AI685" s="68"/>
      <c r="AJ685" s="68"/>
      <c r="AK685" s="68"/>
      <c r="AL685" s="68"/>
    </row>
    <row r="686" spans="1:38" ht="12.75" customHeight="1" x14ac:dyDescent="0.2">
      <c r="A686" s="68"/>
      <c r="P686" s="68"/>
      <c r="Q686" s="68"/>
      <c r="R686" s="68"/>
      <c r="S686" s="68"/>
      <c r="T686" s="68"/>
      <c r="U686" s="68"/>
      <c r="V686" s="68"/>
      <c r="W686" s="68"/>
      <c r="X686" s="68"/>
      <c r="Y686" s="68"/>
      <c r="Z686" s="68"/>
      <c r="AA686" s="68"/>
      <c r="AB686" s="68"/>
      <c r="AC686" s="68"/>
      <c r="AD686" s="68"/>
      <c r="AE686" s="68"/>
      <c r="AF686" s="68"/>
      <c r="AG686" s="68"/>
      <c r="AH686" s="68"/>
      <c r="AI686" s="68"/>
      <c r="AJ686" s="68"/>
      <c r="AK686" s="68"/>
      <c r="AL686" s="68"/>
    </row>
    <row r="687" spans="1:38" ht="12.75" customHeight="1" x14ac:dyDescent="0.2">
      <c r="A687" s="68"/>
      <c r="P687" s="68"/>
      <c r="Q687" s="68"/>
      <c r="R687" s="68"/>
      <c r="S687" s="68"/>
      <c r="T687" s="68"/>
      <c r="U687" s="68"/>
      <c r="V687" s="68"/>
      <c r="W687" s="68"/>
      <c r="X687" s="68"/>
      <c r="Y687" s="68"/>
      <c r="Z687" s="68"/>
      <c r="AA687" s="68"/>
      <c r="AB687" s="68"/>
      <c r="AC687" s="68"/>
      <c r="AD687" s="68"/>
      <c r="AE687" s="68"/>
      <c r="AF687" s="68"/>
      <c r="AG687" s="68"/>
      <c r="AH687" s="68"/>
      <c r="AI687" s="68"/>
      <c r="AJ687" s="68"/>
      <c r="AK687" s="68"/>
      <c r="AL687" s="68"/>
    </row>
    <row r="688" spans="1:38" ht="12.75" customHeight="1" x14ac:dyDescent="0.2">
      <c r="A688" s="68"/>
      <c r="P688" s="68"/>
      <c r="Q688" s="68"/>
      <c r="R688" s="68"/>
      <c r="S688" s="68"/>
      <c r="T688" s="68"/>
      <c r="U688" s="68"/>
      <c r="V688" s="68"/>
      <c r="W688" s="68"/>
      <c r="X688" s="68"/>
      <c r="Y688" s="68"/>
      <c r="Z688" s="68"/>
      <c r="AA688" s="68"/>
      <c r="AB688" s="68"/>
      <c r="AC688" s="68"/>
      <c r="AD688" s="68"/>
      <c r="AE688" s="68"/>
      <c r="AF688" s="68"/>
      <c r="AG688" s="68"/>
      <c r="AH688" s="68"/>
      <c r="AI688" s="68"/>
      <c r="AJ688" s="68"/>
      <c r="AK688" s="68"/>
      <c r="AL688" s="68"/>
    </row>
    <row r="689" spans="1:38" ht="12.75" customHeight="1" x14ac:dyDescent="0.2">
      <c r="A689" s="68"/>
      <c r="P689" s="68"/>
      <c r="Q689" s="68"/>
      <c r="R689" s="68"/>
      <c r="S689" s="68"/>
      <c r="T689" s="68"/>
      <c r="U689" s="68"/>
      <c r="V689" s="68"/>
      <c r="W689" s="68"/>
      <c r="X689" s="68"/>
      <c r="Y689" s="68"/>
      <c r="Z689" s="68"/>
      <c r="AA689" s="68"/>
      <c r="AB689" s="68"/>
      <c r="AC689" s="68"/>
      <c r="AD689" s="68"/>
      <c r="AE689" s="68"/>
      <c r="AF689" s="68"/>
      <c r="AG689" s="68"/>
      <c r="AH689" s="68"/>
      <c r="AI689" s="68"/>
      <c r="AJ689" s="68"/>
      <c r="AK689" s="68"/>
      <c r="AL689" s="68"/>
    </row>
    <row r="690" spans="1:38" ht="12.75" customHeight="1" x14ac:dyDescent="0.2">
      <c r="A690" s="68"/>
      <c r="P690" s="68"/>
      <c r="Q690" s="68"/>
      <c r="R690" s="68"/>
      <c r="S690" s="68"/>
      <c r="T690" s="68"/>
      <c r="U690" s="68"/>
      <c r="V690" s="68"/>
      <c r="W690" s="68"/>
      <c r="X690" s="68"/>
      <c r="Y690" s="68"/>
      <c r="Z690" s="68"/>
      <c r="AA690" s="68"/>
      <c r="AB690" s="68"/>
      <c r="AC690" s="68"/>
      <c r="AD690" s="68"/>
      <c r="AE690" s="68"/>
      <c r="AF690" s="68"/>
      <c r="AG690" s="68"/>
      <c r="AH690" s="68"/>
      <c r="AI690" s="68"/>
      <c r="AJ690" s="68"/>
      <c r="AK690" s="68"/>
      <c r="AL690" s="68"/>
    </row>
    <row r="691" spans="1:38" ht="12.75" customHeight="1" x14ac:dyDescent="0.2">
      <c r="A691" s="68"/>
      <c r="P691" s="68"/>
      <c r="Q691" s="68"/>
      <c r="R691" s="68"/>
      <c r="S691" s="68"/>
      <c r="T691" s="68"/>
      <c r="U691" s="68"/>
      <c r="V691" s="68"/>
      <c r="W691" s="68"/>
      <c r="X691" s="68"/>
      <c r="Y691" s="68"/>
      <c r="Z691" s="68"/>
      <c r="AA691" s="68"/>
      <c r="AB691" s="68"/>
      <c r="AC691" s="68"/>
      <c r="AD691" s="68"/>
      <c r="AE691" s="68"/>
      <c r="AF691" s="68"/>
      <c r="AG691" s="68"/>
      <c r="AH691" s="68"/>
      <c r="AI691" s="68"/>
      <c r="AJ691" s="68"/>
      <c r="AK691" s="68"/>
      <c r="AL691" s="68"/>
    </row>
    <row r="692" spans="1:38" ht="12.75" customHeight="1" x14ac:dyDescent="0.2">
      <c r="A692" s="68"/>
      <c r="P692" s="68"/>
      <c r="Q692" s="68"/>
      <c r="R692" s="68"/>
      <c r="S692" s="68"/>
      <c r="T692" s="68"/>
      <c r="U692" s="68"/>
      <c r="V692" s="68"/>
      <c r="W692" s="68"/>
      <c r="X692" s="68"/>
      <c r="Y692" s="68"/>
      <c r="Z692" s="68"/>
      <c r="AA692" s="68"/>
      <c r="AB692" s="68"/>
      <c r="AC692" s="68"/>
      <c r="AD692" s="68"/>
      <c r="AE692" s="68"/>
      <c r="AF692" s="68"/>
      <c r="AG692" s="68"/>
      <c r="AH692" s="68"/>
      <c r="AI692" s="68"/>
      <c r="AJ692" s="68"/>
      <c r="AK692" s="68"/>
      <c r="AL692" s="68"/>
    </row>
    <row r="693" spans="1:38" ht="12.75" customHeight="1" x14ac:dyDescent="0.2">
      <c r="A693" s="68"/>
      <c r="P693" s="68"/>
      <c r="Q693" s="68"/>
      <c r="R693" s="68"/>
      <c r="S693" s="68"/>
      <c r="T693" s="68"/>
      <c r="U693" s="68"/>
      <c r="V693" s="68"/>
      <c r="W693" s="68"/>
      <c r="X693" s="68"/>
      <c r="Y693" s="68"/>
      <c r="Z693" s="68"/>
      <c r="AA693" s="68"/>
      <c r="AB693" s="68"/>
      <c r="AC693" s="68"/>
      <c r="AD693" s="68"/>
      <c r="AE693" s="68"/>
      <c r="AF693" s="68"/>
      <c r="AG693" s="68"/>
      <c r="AH693" s="68"/>
      <c r="AI693" s="68"/>
      <c r="AJ693" s="68"/>
      <c r="AK693" s="68"/>
      <c r="AL693" s="68"/>
    </row>
    <row r="694" spans="1:38" ht="12.75" customHeight="1" x14ac:dyDescent="0.2">
      <c r="A694" s="68"/>
      <c r="P694" s="68"/>
      <c r="Q694" s="68"/>
      <c r="R694" s="68"/>
      <c r="S694" s="68"/>
      <c r="T694" s="68"/>
      <c r="U694" s="68"/>
      <c r="V694" s="68"/>
      <c r="W694" s="68"/>
      <c r="X694" s="68"/>
      <c r="Y694" s="68"/>
      <c r="Z694" s="68"/>
      <c r="AA694" s="68"/>
      <c r="AB694" s="68"/>
      <c r="AC694" s="68"/>
      <c r="AD694" s="68"/>
      <c r="AE694" s="68"/>
      <c r="AF694" s="68"/>
      <c r="AG694" s="68"/>
      <c r="AH694" s="68"/>
      <c r="AI694" s="68"/>
      <c r="AJ694" s="68"/>
      <c r="AK694" s="68"/>
      <c r="AL694" s="68"/>
    </row>
    <row r="695" spans="1:38" ht="12.75" customHeight="1" x14ac:dyDescent="0.2">
      <c r="A695" s="68"/>
      <c r="P695" s="68"/>
      <c r="Q695" s="68"/>
      <c r="R695" s="68"/>
      <c r="S695" s="68"/>
      <c r="T695" s="68"/>
      <c r="U695" s="68"/>
      <c r="V695" s="68"/>
      <c r="W695" s="68"/>
      <c r="X695" s="68"/>
      <c r="Y695" s="68"/>
      <c r="Z695" s="68"/>
      <c r="AA695" s="68"/>
      <c r="AB695" s="68"/>
      <c r="AC695" s="68"/>
      <c r="AD695" s="68"/>
      <c r="AE695" s="68"/>
      <c r="AF695" s="68"/>
      <c r="AG695" s="68"/>
      <c r="AH695" s="68"/>
      <c r="AI695" s="68"/>
      <c r="AJ695" s="68"/>
      <c r="AK695" s="68"/>
      <c r="AL695" s="68"/>
    </row>
    <row r="696" spans="1:38" ht="12.75" customHeight="1" x14ac:dyDescent="0.2">
      <c r="A696" s="68"/>
      <c r="P696" s="68"/>
      <c r="Q696" s="68"/>
      <c r="R696" s="68"/>
      <c r="S696" s="68"/>
      <c r="T696" s="68"/>
      <c r="U696" s="68"/>
      <c r="V696" s="68"/>
      <c r="W696" s="68"/>
      <c r="X696" s="68"/>
      <c r="Y696" s="68"/>
      <c r="Z696" s="68"/>
      <c r="AA696" s="68"/>
      <c r="AB696" s="68"/>
      <c r="AC696" s="68"/>
      <c r="AD696" s="68"/>
      <c r="AE696" s="68"/>
      <c r="AF696" s="68"/>
      <c r="AG696" s="68"/>
      <c r="AH696" s="68"/>
      <c r="AI696" s="68"/>
      <c r="AJ696" s="68"/>
      <c r="AK696" s="68"/>
      <c r="AL696" s="68"/>
    </row>
    <row r="697" spans="1:38" ht="12.75" customHeight="1" x14ac:dyDescent="0.2">
      <c r="A697" s="68"/>
      <c r="P697" s="68"/>
      <c r="Q697" s="68"/>
      <c r="R697" s="68"/>
      <c r="S697" s="68"/>
      <c r="T697" s="68"/>
      <c r="U697" s="68"/>
      <c r="V697" s="68"/>
      <c r="W697" s="68"/>
      <c r="X697" s="68"/>
      <c r="Y697" s="68"/>
      <c r="Z697" s="68"/>
      <c r="AA697" s="68"/>
      <c r="AB697" s="68"/>
      <c r="AC697" s="68"/>
      <c r="AD697" s="68"/>
      <c r="AE697" s="68"/>
      <c r="AF697" s="68"/>
      <c r="AG697" s="68"/>
      <c r="AH697" s="68"/>
      <c r="AI697" s="68"/>
      <c r="AJ697" s="68"/>
      <c r="AK697" s="68"/>
      <c r="AL697" s="68"/>
    </row>
    <row r="698" spans="1:38" ht="12.75" customHeight="1" x14ac:dyDescent="0.2">
      <c r="A698" s="68"/>
      <c r="P698" s="68"/>
      <c r="Q698" s="68"/>
      <c r="R698" s="68"/>
      <c r="S698" s="68"/>
      <c r="T698" s="68"/>
      <c r="U698" s="68"/>
      <c r="V698" s="68"/>
      <c r="W698" s="68"/>
      <c r="X698" s="68"/>
      <c r="Y698" s="68"/>
      <c r="Z698" s="68"/>
      <c r="AA698" s="68"/>
      <c r="AB698" s="68"/>
      <c r="AC698" s="68"/>
      <c r="AD698" s="68"/>
      <c r="AE698" s="68"/>
      <c r="AF698" s="68"/>
      <c r="AG698" s="68"/>
      <c r="AH698" s="68"/>
      <c r="AI698" s="68"/>
      <c r="AJ698" s="68"/>
      <c r="AK698" s="68"/>
      <c r="AL698" s="68"/>
    </row>
    <row r="699" spans="1:38" ht="12.75" customHeight="1" x14ac:dyDescent="0.2">
      <c r="A699" s="68"/>
      <c r="P699" s="68"/>
      <c r="Q699" s="68"/>
      <c r="R699" s="68"/>
      <c r="S699" s="68"/>
      <c r="T699" s="68"/>
      <c r="U699" s="68"/>
      <c r="V699" s="68"/>
      <c r="W699" s="68"/>
      <c r="X699" s="68"/>
      <c r="Y699" s="68"/>
      <c r="Z699" s="68"/>
      <c r="AA699" s="68"/>
      <c r="AB699" s="68"/>
      <c r="AC699" s="68"/>
      <c r="AD699" s="68"/>
      <c r="AE699" s="68"/>
      <c r="AF699" s="68"/>
      <c r="AG699" s="68"/>
      <c r="AH699" s="68"/>
      <c r="AI699" s="68"/>
      <c r="AJ699" s="68"/>
      <c r="AK699" s="68"/>
      <c r="AL699" s="68"/>
    </row>
    <row r="700" spans="1:38" ht="12.75" customHeight="1" x14ac:dyDescent="0.2">
      <c r="A700" s="68"/>
      <c r="P700" s="68"/>
      <c r="Q700" s="68"/>
      <c r="R700" s="68"/>
      <c r="S700" s="68"/>
      <c r="T700" s="68"/>
      <c r="U700" s="68"/>
      <c r="V700" s="68"/>
      <c r="W700" s="68"/>
      <c r="X700" s="68"/>
      <c r="Y700" s="68"/>
      <c r="Z700" s="68"/>
      <c r="AA700" s="68"/>
      <c r="AB700" s="68"/>
      <c r="AC700" s="68"/>
      <c r="AD700" s="68"/>
      <c r="AE700" s="68"/>
      <c r="AF700" s="68"/>
      <c r="AG700" s="68"/>
      <c r="AH700" s="68"/>
      <c r="AI700" s="68"/>
      <c r="AJ700" s="68"/>
      <c r="AK700" s="68"/>
      <c r="AL700" s="68"/>
    </row>
    <row r="701" spans="1:38" ht="12.75" customHeight="1" x14ac:dyDescent="0.2">
      <c r="A701" s="68"/>
      <c r="P701" s="68"/>
      <c r="Q701" s="68"/>
      <c r="R701" s="68"/>
      <c r="S701" s="68"/>
      <c r="T701" s="68"/>
      <c r="U701" s="68"/>
      <c r="V701" s="68"/>
      <c r="W701" s="68"/>
      <c r="X701" s="68"/>
      <c r="Y701" s="68"/>
      <c r="Z701" s="68"/>
      <c r="AA701" s="68"/>
      <c r="AB701" s="68"/>
      <c r="AC701" s="68"/>
      <c r="AD701" s="68"/>
      <c r="AE701" s="68"/>
      <c r="AF701" s="68"/>
      <c r="AG701" s="68"/>
      <c r="AH701" s="68"/>
      <c r="AI701" s="68"/>
      <c r="AJ701" s="68"/>
      <c r="AK701" s="68"/>
      <c r="AL701" s="68"/>
    </row>
    <row r="702" spans="1:38" ht="12.75" customHeight="1" x14ac:dyDescent="0.2">
      <c r="A702" s="68"/>
      <c r="P702" s="68"/>
      <c r="Q702" s="68"/>
      <c r="R702" s="68"/>
      <c r="S702" s="68"/>
      <c r="T702" s="68"/>
      <c r="U702" s="68"/>
      <c r="V702" s="68"/>
      <c r="W702" s="68"/>
      <c r="X702" s="68"/>
      <c r="Y702" s="68"/>
      <c r="Z702" s="68"/>
      <c r="AA702" s="68"/>
      <c r="AB702" s="68"/>
      <c r="AC702" s="68"/>
      <c r="AD702" s="68"/>
      <c r="AE702" s="68"/>
      <c r="AF702" s="68"/>
      <c r="AG702" s="68"/>
      <c r="AH702" s="68"/>
      <c r="AI702" s="68"/>
      <c r="AJ702" s="68"/>
      <c r="AK702" s="68"/>
      <c r="AL702" s="68"/>
    </row>
    <row r="703" spans="1:38" ht="12.75" customHeight="1" x14ac:dyDescent="0.2">
      <c r="A703" s="68"/>
      <c r="P703" s="68"/>
      <c r="Q703" s="68"/>
      <c r="R703" s="68"/>
      <c r="S703" s="68"/>
      <c r="T703" s="68"/>
      <c r="U703" s="68"/>
      <c r="V703" s="68"/>
      <c r="W703" s="68"/>
      <c r="X703" s="68"/>
      <c r="Y703" s="68"/>
      <c r="Z703" s="68"/>
      <c r="AA703" s="68"/>
      <c r="AB703" s="68"/>
      <c r="AC703" s="68"/>
      <c r="AD703" s="68"/>
      <c r="AE703" s="68"/>
      <c r="AF703" s="68"/>
      <c r="AG703" s="68"/>
      <c r="AH703" s="68"/>
      <c r="AI703" s="68"/>
      <c r="AJ703" s="68"/>
      <c r="AK703" s="68"/>
      <c r="AL703" s="68"/>
    </row>
    <row r="704" spans="1:38" ht="12.75" customHeight="1" x14ac:dyDescent="0.2">
      <c r="A704" s="68"/>
      <c r="P704" s="68"/>
      <c r="Q704" s="68"/>
      <c r="R704" s="68"/>
      <c r="S704" s="68"/>
      <c r="T704" s="68"/>
      <c r="U704" s="68"/>
      <c r="V704" s="68"/>
      <c r="W704" s="68"/>
      <c r="X704" s="68"/>
      <c r="Y704" s="68"/>
      <c r="Z704" s="68"/>
      <c r="AA704" s="68"/>
      <c r="AB704" s="68"/>
      <c r="AC704" s="68"/>
      <c r="AD704" s="68"/>
      <c r="AE704" s="68"/>
      <c r="AF704" s="68"/>
      <c r="AG704" s="68"/>
      <c r="AH704" s="68"/>
      <c r="AI704" s="68"/>
      <c r="AJ704" s="68"/>
      <c r="AK704" s="68"/>
      <c r="AL704" s="68"/>
    </row>
    <row r="705" spans="1:38" ht="12.75" customHeight="1" x14ac:dyDescent="0.2">
      <c r="A705" s="68"/>
      <c r="P705" s="68"/>
      <c r="Q705" s="68"/>
      <c r="R705" s="68"/>
      <c r="S705" s="68"/>
      <c r="T705" s="68"/>
      <c r="U705" s="68"/>
      <c r="V705" s="68"/>
      <c r="W705" s="68"/>
      <c r="X705" s="68"/>
      <c r="Y705" s="68"/>
      <c r="Z705" s="68"/>
      <c r="AA705" s="68"/>
      <c r="AB705" s="68"/>
      <c r="AC705" s="68"/>
      <c r="AD705" s="68"/>
      <c r="AE705" s="68"/>
      <c r="AF705" s="68"/>
      <c r="AG705" s="68"/>
      <c r="AH705" s="68"/>
      <c r="AI705" s="68"/>
      <c r="AJ705" s="68"/>
      <c r="AK705" s="68"/>
      <c r="AL705" s="68"/>
    </row>
    <row r="706" spans="1:38" ht="12.75" customHeight="1" x14ac:dyDescent="0.2">
      <c r="A706" s="68"/>
      <c r="P706" s="68"/>
      <c r="Q706" s="68"/>
      <c r="R706" s="68"/>
      <c r="S706" s="68"/>
      <c r="T706" s="68"/>
      <c r="U706" s="68"/>
      <c r="V706" s="68"/>
      <c r="W706" s="68"/>
      <c r="X706" s="68"/>
      <c r="Y706" s="68"/>
      <c r="Z706" s="68"/>
      <c r="AA706" s="68"/>
      <c r="AB706" s="68"/>
      <c r="AC706" s="68"/>
      <c r="AD706" s="68"/>
      <c r="AE706" s="68"/>
      <c r="AF706" s="68"/>
      <c r="AG706" s="68"/>
      <c r="AH706" s="68"/>
      <c r="AI706" s="68"/>
      <c r="AJ706" s="68"/>
      <c r="AK706" s="68"/>
      <c r="AL706" s="68"/>
    </row>
    <row r="707" spans="1:38" ht="12.75" customHeight="1" x14ac:dyDescent="0.2">
      <c r="A707" s="68"/>
      <c r="P707" s="68"/>
      <c r="Q707" s="68"/>
      <c r="R707" s="68"/>
      <c r="S707" s="68"/>
      <c r="T707" s="68"/>
      <c r="U707" s="68"/>
      <c r="V707" s="68"/>
      <c r="W707" s="68"/>
      <c r="X707" s="68"/>
      <c r="Y707" s="68"/>
      <c r="Z707" s="68"/>
      <c r="AA707" s="68"/>
      <c r="AB707" s="68"/>
      <c r="AC707" s="68"/>
      <c r="AD707" s="68"/>
      <c r="AE707" s="68"/>
      <c r="AF707" s="68"/>
      <c r="AG707" s="68"/>
      <c r="AH707" s="68"/>
      <c r="AI707" s="68"/>
      <c r="AJ707" s="68"/>
      <c r="AK707" s="68"/>
      <c r="AL707" s="68"/>
    </row>
    <row r="708" spans="1:38" ht="12.75" customHeight="1" x14ac:dyDescent="0.2">
      <c r="A708" s="68"/>
      <c r="P708" s="68"/>
      <c r="Q708" s="68"/>
      <c r="R708" s="68"/>
      <c r="S708" s="68"/>
      <c r="T708" s="68"/>
      <c r="U708" s="68"/>
      <c r="V708" s="68"/>
      <c r="W708" s="68"/>
      <c r="X708" s="68"/>
      <c r="Y708" s="68"/>
      <c r="Z708" s="68"/>
      <c r="AA708" s="68"/>
      <c r="AB708" s="68"/>
      <c r="AC708" s="68"/>
      <c r="AD708" s="68"/>
      <c r="AE708" s="68"/>
      <c r="AF708" s="68"/>
      <c r="AG708" s="68"/>
      <c r="AH708" s="68"/>
      <c r="AI708" s="68"/>
      <c r="AJ708" s="68"/>
      <c r="AK708" s="68"/>
      <c r="AL708" s="68"/>
    </row>
    <row r="709" spans="1:38" ht="12.75" customHeight="1" x14ac:dyDescent="0.2">
      <c r="A709" s="68"/>
      <c r="P709" s="68"/>
      <c r="Q709" s="68"/>
      <c r="R709" s="68"/>
      <c r="S709" s="68"/>
      <c r="T709" s="68"/>
      <c r="U709" s="68"/>
      <c r="V709" s="68"/>
      <c r="W709" s="68"/>
      <c r="X709" s="68"/>
      <c r="Y709" s="68"/>
      <c r="Z709" s="68"/>
      <c r="AA709" s="68"/>
      <c r="AB709" s="68"/>
      <c r="AC709" s="68"/>
      <c r="AD709" s="68"/>
      <c r="AE709" s="68"/>
      <c r="AF709" s="68"/>
      <c r="AG709" s="68"/>
      <c r="AH709" s="68"/>
      <c r="AI709" s="68"/>
      <c r="AJ709" s="68"/>
      <c r="AK709" s="68"/>
      <c r="AL709" s="68"/>
    </row>
    <row r="710" spans="1:38" ht="12.75" customHeight="1" x14ac:dyDescent="0.2">
      <c r="A710" s="68"/>
      <c r="P710" s="68"/>
      <c r="Q710" s="68"/>
      <c r="R710" s="68"/>
      <c r="S710" s="68"/>
      <c r="T710" s="68"/>
      <c r="U710" s="68"/>
      <c r="V710" s="68"/>
      <c r="W710" s="68"/>
      <c r="X710" s="68"/>
      <c r="Y710" s="68"/>
      <c r="Z710" s="68"/>
      <c r="AA710" s="68"/>
      <c r="AB710" s="68"/>
      <c r="AC710" s="68"/>
      <c r="AD710" s="68"/>
      <c r="AE710" s="68"/>
      <c r="AF710" s="68"/>
      <c r="AG710" s="68"/>
      <c r="AH710" s="68"/>
      <c r="AI710" s="68"/>
      <c r="AJ710" s="68"/>
      <c r="AK710" s="68"/>
      <c r="AL710" s="68"/>
    </row>
    <row r="711" spans="1:38" ht="12.75" customHeight="1" x14ac:dyDescent="0.2">
      <c r="A711" s="68"/>
      <c r="P711" s="68"/>
      <c r="Q711" s="68"/>
      <c r="R711" s="68"/>
      <c r="S711" s="68"/>
      <c r="T711" s="68"/>
      <c r="U711" s="68"/>
      <c r="V711" s="68"/>
      <c r="W711" s="68"/>
      <c r="X711" s="68"/>
      <c r="Y711" s="68"/>
      <c r="Z711" s="68"/>
      <c r="AA711" s="68"/>
      <c r="AB711" s="68"/>
      <c r="AC711" s="68"/>
      <c r="AD711" s="68"/>
      <c r="AE711" s="68"/>
      <c r="AF711" s="68"/>
      <c r="AG711" s="68"/>
      <c r="AH711" s="68"/>
      <c r="AI711" s="68"/>
      <c r="AJ711" s="68"/>
      <c r="AK711" s="68"/>
      <c r="AL711" s="68"/>
    </row>
    <row r="712" spans="1:38" ht="12.75" customHeight="1" x14ac:dyDescent="0.2">
      <c r="A712" s="68"/>
      <c r="P712" s="68"/>
      <c r="Q712" s="68"/>
      <c r="R712" s="68"/>
      <c r="S712" s="68"/>
      <c r="T712" s="68"/>
      <c r="U712" s="68"/>
      <c r="V712" s="68"/>
      <c r="W712" s="68"/>
      <c r="X712" s="68"/>
      <c r="Y712" s="68"/>
      <c r="Z712" s="68"/>
      <c r="AA712" s="68"/>
      <c r="AB712" s="68"/>
      <c r="AC712" s="68"/>
      <c r="AD712" s="68"/>
      <c r="AE712" s="68"/>
      <c r="AF712" s="68"/>
      <c r="AG712" s="68"/>
      <c r="AH712" s="68"/>
      <c r="AI712" s="68"/>
      <c r="AJ712" s="68"/>
      <c r="AK712" s="68"/>
      <c r="AL712" s="68"/>
    </row>
    <row r="713" spans="1:38" ht="12.75" customHeight="1" x14ac:dyDescent="0.2">
      <c r="A713" s="68"/>
      <c r="P713" s="68"/>
      <c r="Q713" s="68"/>
      <c r="R713" s="68"/>
      <c r="S713" s="68"/>
      <c r="T713" s="68"/>
      <c r="U713" s="68"/>
      <c r="V713" s="68"/>
      <c r="W713" s="68"/>
      <c r="X713" s="68"/>
      <c r="Y713" s="68"/>
      <c r="Z713" s="68"/>
      <c r="AA713" s="68"/>
      <c r="AB713" s="68"/>
      <c r="AC713" s="68"/>
      <c r="AD713" s="68"/>
      <c r="AE713" s="68"/>
      <c r="AF713" s="68"/>
      <c r="AG713" s="68"/>
      <c r="AH713" s="68"/>
      <c r="AI713" s="68"/>
      <c r="AJ713" s="68"/>
      <c r="AK713" s="68"/>
      <c r="AL713" s="68"/>
    </row>
    <row r="714" spans="1:38" ht="12.75" customHeight="1" x14ac:dyDescent="0.2">
      <c r="A714" s="68"/>
      <c r="P714" s="68"/>
      <c r="Q714" s="68"/>
      <c r="R714" s="68"/>
      <c r="S714" s="68"/>
      <c r="T714" s="68"/>
      <c r="U714" s="68"/>
      <c r="V714" s="68"/>
      <c r="W714" s="68"/>
      <c r="X714" s="68"/>
      <c r="Y714" s="68"/>
      <c r="Z714" s="68"/>
      <c r="AA714" s="68"/>
      <c r="AB714" s="68"/>
      <c r="AC714" s="68"/>
      <c r="AD714" s="68"/>
      <c r="AE714" s="68"/>
      <c r="AF714" s="68"/>
      <c r="AG714" s="68"/>
      <c r="AH714" s="68"/>
      <c r="AI714" s="68"/>
      <c r="AJ714" s="68"/>
      <c r="AK714" s="68"/>
      <c r="AL714" s="68"/>
    </row>
    <row r="715" spans="1:38" ht="12.75" customHeight="1" x14ac:dyDescent="0.2">
      <c r="A715" s="68"/>
      <c r="P715" s="68"/>
      <c r="Q715" s="68"/>
      <c r="R715" s="68"/>
      <c r="S715" s="68"/>
      <c r="T715" s="68"/>
      <c r="U715" s="68"/>
      <c r="V715" s="68"/>
      <c r="W715" s="68"/>
      <c r="X715" s="68"/>
      <c r="Y715" s="68"/>
      <c r="Z715" s="68"/>
      <c r="AA715" s="68"/>
      <c r="AB715" s="68"/>
      <c r="AC715" s="68"/>
      <c r="AD715" s="68"/>
      <c r="AE715" s="68"/>
      <c r="AF715" s="68"/>
      <c r="AG715" s="68"/>
      <c r="AH715" s="68"/>
      <c r="AI715" s="68"/>
      <c r="AJ715" s="68"/>
      <c r="AK715" s="68"/>
      <c r="AL715" s="68"/>
    </row>
    <row r="716" spans="1:38" ht="12.75" customHeight="1" x14ac:dyDescent="0.2">
      <c r="A716" s="68"/>
      <c r="P716" s="68"/>
      <c r="Q716" s="68"/>
      <c r="R716" s="68"/>
      <c r="S716" s="68"/>
      <c r="T716" s="68"/>
      <c r="U716" s="68"/>
      <c r="V716" s="68"/>
      <c r="W716" s="68"/>
      <c r="X716" s="68"/>
      <c r="Y716" s="68"/>
      <c r="Z716" s="68"/>
      <c r="AA716" s="68"/>
      <c r="AB716" s="68"/>
      <c r="AC716" s="68"/>
      <c r="AD716" s="68"/>
      <c r="AE716" s="68"/>
      <c r="AF716" s="68"/>
      <c r="AG716" s="68"/>
      <c r="AH716" s="68"/>
      <c r="AI716" s="68"/>
      <c r="AJ716" s="68"/>
      <c r="AK716" s="68"/>
      <c r="AL716" s="68"/>
    </row>
    <row r="717" spans="1:38" ht="12.75" customHeight="1" x14ac:dyDescent="0.2">
      <c r="A717" s="68"/>
      <c r="P717" s="68"/>
      <c r="Q717" s="68"/>
      <c r="R717" s="68"/>
      <c r="S717" s="68"/>
      <c r="T717" s="68"/>
      <c r="U717" s="68"/>
      <c r="V717" s="68"/>
      <c r="W717" s="68"/>
      <c r="X717" s="68"/>
      <c r="Y717" s="68"/>
      <c r="Z717" s="68"/>
      <c r="AA717" s="68"/>
      <c r="AB717" s="68"/>
      <c r="AC717" s="68"/>
      <c r="AD717" s="68"/>
      <c r="AE717" s="68"/>
      <c r="AF717" s="68"/>
      <c r="AG717" s="68"/>
      <c r="AH717" s="68"/>
      <c r="AI717" s="68"/>
      <c r="AJ717" s="68"/>
      <c r="AK717" s="68"/>
      <c r="AL717" s="68"/>
    </row>
    <row r="718" spans="1:38" ht="12.75" customHeight="1" x14ac:dyDescent="0.2">
      <c r="A718" s="68"/>
      <c r="P718" s="68"/>
      <c r="Q718" s="68"/>
      <c r="R718" s="68"/>
      <c r="S718" s="68"/>
      <c r="T718" s="68"/>
      <c r="U718" s="68"/>
      <c r="V718" s="68"/>
      <c r="W718" s="68"/>
      <c r="X718" s="68"/>
      <c r="Y718" s="68"/>
      <c r="Z718" s="68"/>
      <c r="AA718" s="68"/>
      <c r="AB718" s="68"/>
      <c r="AC718" s="68"/>
      <c r="AD718" s="68"/>
      <c r="AE718" s="68"/>
      <c r="AF718" s="68"/>
      <c r="AG718" s="68"/>
      <c r="AH718" s="68"/>
      <c r="AI718" s="68"/>
      <c r="AJ718" s="68"/>
      <c r="AK718" s="68"/>
      <c r="AL718" s="68"/>
    </row>
    <row r="719" spans="1:38" ht="12.75" customHeight="1" x14ac:dyDescent="0.2">
      <c r="A719" s="68"/>
      <c r="P719" s="68"/>
      <c r="Q719" s="68"/>
      <c r="R719" s="68"/>
      <c r="S719" s="68"/>
      <c r="T719" s="68"/>
      <c r="U719" s="68"/>
      <c r="V719" s="68"/>
      <c r="W719" s="68"/>
      <c r="X719" s="68"/>
      <c r="Y719" s="68"/>
      <c r="Z719" s="68"/>
      <c r="AA719" s="68"/>
      <c r="AB719" s="68"/>
      <c r="AC719" s="68"/>
      <c r="AD719" s="68"/>
      <c r="AE719" s="68"/>
      <c r="AF719" s="68"/>
      <c r="AG719" s="68"/>
      <c r="AH719" s="68"/>
      <c r="AI719" s="68"/>
      <c r="AJ719" s="68"/>
      <c r="AK719" s="68"/>
      <c r="AL719" s="68"/>
    </row>
    <row r="720" spans="1:38" ht="12.75" customHeight="1" x14ac:dyDescent="0.2">
      <c r="A720" s="68"/>
      <c r="P720" s="68"/>
      <c r="Q720" s="68"/>
      <c r="R720" s="68"/>
      <c r="S720" s="68"/>
      <c r="T720" s="68"/>
      <c r="U720" s="68"/>
      <c r="V720" s="68"/>
      <c r="W720" s="68"/>
      <c r="X720" s="68"/>
      <c r="Y720" s="68"/>
      <c r="Z720" s="68"/>
      <c r="AA720" s="68"/>
      <c r="AB720" s="68"/>
      <c r="AC720" s="68"/>
      <c r="AD720" s="68"/>
      <c r="AE720" s="68"/>
      <c r="AF720" s="68"/>
      <c r="AG720" s="68"/>
      <c r="AH720" s="68"/>
      <c r="AI720" s="68"/>
      <c r="AJ720" s="68"/>
      <c r="AK720" s="68"/>
      <c r="AL720" s="68"/>
    </row>
    <row r="721" spans="1:38" ht="12.75" customHeight="1" x14ac:dyDescent="0.2">
      <c r="A721" s="68"/>
      <c r="P721" s="68"/>
      <c r="Q721" s="68"/>
      <c r="R721" s="68"/>
      <c r="S721" s="68"/>
      <c r="T721" s="68"/>
      <c r="U721" s="68"/>
      <c r="V721" s="68"/>
      <c r="W721" s="68"/>
      <c r="X721" s="68"/>
      <c r="Y721" s="68"/>
      <c r="Z721" s="68"/>
      <c r="AA721" s="68"/>
      <c r="AB721" s="68"/>
      <c r="AC721" s="68"/>
      <c r="AD721" s="68"/>
      <c r="AE721" s="68"/>
      <c r="AF721" s="68"/>
      <c r="AG721" s="68"/>
      <c r="AH721" s="68"/>
      <c r="AI721" s="68"/>
      <c r="AJ721" s="68"/>
      <c r="AK721" s="68"/>
      <c r="AL721" s="68"/>
    </row>
    <row r="722" spans="1:38" ht="12.75" customHeight="1" x14ac:dyDescent="0.2">
      <c r="A722" s="68"/>
      <c r="P722" s="68"/>
      <c r="Q722" s="68"/>
      <c r="R722" s="68"/>
      <c r="S722" s="68"/>
      <c r="T722" s="68"/>
      <c r="U722" s="68"/>
      <c r="V722" s="68"/>
      <c r="W722" s="68"/>
      <c r="X722" s="68"/>
      <c r="Y722" s="68"/>
      <c r="Z722" s="68"/>
      <c r="AA722" s="68"/>
      <c r="AB722" s="68"/>
      <c r="AC722" s="68"/>
      <c r="AD722" s="68"/>
      <c r="AE722" s="68"/>
      <c r="AF722" s="68"/>
      <c r="AG722" s="68"/>
      <c r="AH722" s="68"/>
      <c r="AI722" s="68"/>
      <c r="AJ722" s="68"/>
      <c r="AK722" s="68"/>
      <c r="AL722" s="68"/>
    </row>
    <row r="723" spans="1:38" ht="12.75" customHeight="1" x14ac:dyDescent="0.2">
      <c r="A723" s="68"/>
      <c r="P723" s="68"/>
      <c r="Q723" s="68"/>
      <c r="R723" s="68"/>
      <c r="S723" s="68"/>
      <c r="T723" s="68"/>
      <c r="U723" s="68"/>
      <c r="V723" s="68"/>
      <c r="W723" s="68"/>
      <c r="X723" s="68"/>
      <c r="Y723" s="68"/>
      <c r="Z723" s="68"/>
      <c r="AA723" s="68"/>
      <c r="AB723" s="68"/>
      <c r="AC723" s="68"/>
      <c r="AD723" s="68"/>
      <c r="AE723" s="68"/>
      <c r="AF723" s="68"/>
      <c r="AG723" s="68"/>
      <c r="AH723" s="68"/>
      <c r="AI723" s="68"/>
      <c r="AJ723" s="68"/>
      <c r="AK723" s="68"/>
      <c r="AL723" s="68"/>
    </row>
    <row r="724" spans="1:38" ht="12.75" customHeight="1" x14ac:dyDescent="0.2">
      <c r="A724" s="68"/>
      <c r="P724" s="68"/>
      <c r="Q724" s="68"/>
      <c r="R724" s="68"/>
      <c r="S724" s="68"/>
      <c r="T724" s="68"/>
      <c r="U724" s="68"/>
      <c r="V724" s="68"/>
      <c r="W724" s="68"/>
      <c r="X724" s="68"/>
      <c r="Y724" s="68"/>
      <c r="Z724" s="68"/>
      <c r="AA724" s="68"/>
      <c r="AB724" s="68"/>
      <c r="AC724" s="68"/>
      <c r="AD724" s="68"/>
      <c r="AE724" s="68"/>
      <c r="AF724" s="68"/>
      <c r="AG724" s="68"/>
      <c r="AH724" s="68"/>
      <c r="AI724" s="68"/>
      <c r="AJ724" s="68"/>
      <c r="AK724" s="68"/>
      <c r="AL724" s="68"/>
    </row>
    <row r="725" spans="1:38" ht="12.75" customHeight="1" x14ac:dyDescent="0.2">
      <c r="A725" s="68"/>
      <c r="P725" s="68"/>
      <c r="Q725" s="68"/>
      <c r="R725" s="68"/>
      <c r="S725" s="68"/>
      <c r="T725" s="68"/>
      <c r="U725" s="68"/>
      <c r="V725" s="68"/>
      <c r="W725" s="68"/>
      <c r="X725" s="68"/>
      <c r="Y725" s="68"/>
      <c r="Z725" s="68"/>
      <c r="AA725" s="68"/>
      <c r="AB725" s="68"/>
      <c r="AC725" s="68"/>
      <c r="AD725" s="68"/>
      <c r="AE725" s="68"/>
      <c r="AF725" s="68"/>
      <c r="AG725" s="68"/>
      <c r="AH725" s="68"/>
      <c r="AI725" s="68"/>
      <c r="AJ725" s="68"/>
      <c r="AK725" s="68"/>
      <c r="AL725" s="68"/>
    </row>
    <row r="726" spans="1:38" ht="12.75" customHeight="1" x14ac:dyDescent="0.2">
      <c r="A726" s="68"/>
      <c r="P726" s="68"/>
      <c r="Q726" s="68"/>
      <c r="R726" s="68"/>
      <c r="S726" s="68"/>
      <c r="T726" s="68"/>
      <c r="U726" s="68"/>
      <c r="V726" s="68"/>
      <c r="W726" s="68"/>
      <c r="X726" s="68"/>
      <c r="Y726" s="68"/>
      <c r="Z726" s="68"/>
      <c r="AA726" s="68"/>
      <c r="AB726" s="68"/>
      <c r="AC726" s="68"/>
      <c r="AD726" s="68"/>
      <c r="AE726" s="68"/>
      <c r="AF726" s="68"/>
      <c r="AG726" s="68"/>
      <c r="AH726" s="68"/>
      <c r="AI726" s="68"/>
      <c r="AJ726" s="68"/>
      <c r="AK726" s="68"/>
      <c r="AL726" s="68"/>
    </row>
    <row r="727" spans="1:38" ht="12.75" customHeight="1" x14ac:dyDescent="0.2">
      <c r="A727" s="68"/>
      <c r="P727" s="68"/>
      <c r="Q727" s="68"/>
      <c r="R727" s="68"/>
      <c r="S727" s="68"/>
      <c r="T727" s="68"/>
      <c r="U727" s="68"/>
      <c r="V727" s="68"/>
      <c r="W727" s="68"/>
      <c r="X727" s="68"/>
      <c r="Y727" s="68"/>
      <c r="Z727" s="68"/>
      <c r="AA727" s="68"/>
      <c r="AB727" s="68"/>
      <c r="AC727" s="68"/>
      <c r="AD727" s="68"/>
      <c r="AE727" s="68"/>
      <c r="AF727" s="68"/>
      <c r="AG727" s="68"/>
      <c r="AH727" s="68"/>
      <c r="AI727" s="68"/>
      <c r="AJ727" s="68"/>
      <c r="AK727" s="68"/>
      <c r="AL727" s="68"/>
    </row>
    <row r="728" spans="1:38" ht="12.75" customHeight="1" x14ac:dyDescent="0.2">
      <c r="A728" s="68"/>
      <c r="P728" s="68"/>
      <c r="Q728" s="68"/>
      <c r="R728" s="68"/>
      <c r="S728" s="68"/>
      <c r="T728" s="68"/>
      <c r="U728" s="68"/>
      <c r="V728" s="68"/>
      <c r="W728" s="68"/>
      <c r="X728" s="68"/>
      <c r="Y728" s="68"/>
      <c r="Z728" s="68"/>
      <c r="AA728" s="68"/>
      <c r="AB728" s="68"/>
      <c r="AC728" s="68"/>
      <c r="AD728" s="68"/>
      <c r="AE728" s="68"/>
      <c r="AF728" s="68"/>
      <c r="AG728" s="68"/>
      <c r="AH728" s="68"/>
      <c r="AI728" s="68"/>
      <c r="AJ728" s="68"/>
      <c r="AK728" s="68"/>
      <c r="AL728" s="68"/>
    </row>
    <row r="729" spans="1:38" ht="12.75" customHeight="1" x14ac:dyDescent="0.2">
      <c r="A729" s="68"/>
      <c r="P729" s="68"/>
      <c r="Q729" s="68"/>
      <c r="R729" s="68"/>
      <c r="S729" s="68"/>
      <c r="T729" s="68"/>
      <c r="U729" s="68"/>
      <c r="V729" s="68"/>
      <c r="W729" s="68"/>
      <c r="X729" s="68"/>
      <c r="Y729" s="68"/>
      <c r="Z729" s="68"/>
      <c r="AA729" s="68"/>
      <c r="AB729" s="68"/>
      <c r="AC729" s="68"/>
      <c r="AD729" s="68"/>
      <c r="AE729" s="68"/>
      <c r="AF729" s="68"/>
      <c r="AG729" s="68"/>
      <c r="AH729" s="68"/>
      <c r="AI729" s="68"/>
      <c r="AJ729" s="68"/>
      <c r="AK729" s="68"/>
      <c r="AL729" s="68"/>
    </row>
    <row r="730" spans="1:38" ht="12.75" customHeight="1" x14ac:dyDescent="0.2">
      <c r="A730" s="68"/>
      <c r="P730" s="68"/>
      <c r="Q730" s="68"/>
      <c r="R730" s="68"/>
      <c r="S730" s="68"/>
      <c r="T730" s="68"/>
      <c r="U730" s="68"/>
      <c r="V730" s="68"/>
      <c r="W730" s="68"/>
      <c r="X730" s="68"/>
      <c r="Y730" s="68"/>
      <c r="Z730" s="68"/>
      <c r="AA730" s="68"/>
      <c r="AB730" s="68"/>
      <c r="AC730" s="68"/>
      <c r="AD730" s="68"/>
      <c r="AE730" s="68"/>
      <c r="AF730" s="68"/>
      <c r="AG730" s="68"/>
      <c r="AH730" s="68"/>
      <c r="AI730" s="68"/>
      <c r="AJ730" s="68"/>
      <c r="AK730" s="68"/>
      <c r="AL730" s="68"/>
    </row>
    <row r="731" spans="1:38" ht="12.75" customHeight="1" x14ac:dyDescent="0.2">
      <c r="A731" s="68"/>
      <c r="P731" s="68"/>
      <c r="Q731" s="68"/>
      <c r="R731" s="68"/>
      <c r="S731" s="68"/>
      <c r="T731" s="68"/>
      <c r="U731" s="68"/>
      <c r="V731" s="68"/>
      <c r="W731" s="68"/>
      <c r="X731" s="68"/>
      <c r="Y731" s="68"/>
      <c r="Z731" s="68"/>
      <c r="AA731" s="68"/>
      <c r="AB731" s="68"/>
      <c r="AC731" s="68"/>
      <c r="AD731" s="68"/>
      <c r="AE731" s="68"/>
      <c r="AF731" s="68"/>
      <c r="AG731" s="68"/>
      <c r="AH731" s="68"/>
      <c r="AI731" s="68"/>
      <c r="AJ731" s="68"/>
      <c r="AK731" s="68"/>
      <c r="AL731" s="68"/>
    </row>
    <row r="732" spans="1:38" ht="12.75" customHeight="1" x14ac:dyDescent="0.2">
      <c r="A732" s="68"/>
      <c r="P732" s="68"/>
      <c r="Q732" s="68"/>
      <c r="R732" s="68"/>
      <c r="S732" s="68"/>
      <c r="T732" s="68"/>
      <c r="U732" s="68"/>
      <c r="V732" s="68"/>
      <c r="W732" s="68"/>
      <c r="X732" s="68"/>
      <c r="Y732" s="68"/>
      <c r="Z732" s="68"/>
      <c r="AA732" s="68"/>
      <c r="AB732" s="68"/>
      <c r="AC732" s="68"/>
      <c r="AD732" s="68"/>
      <c r="AE732" s="68"/>
      <c r="AF732" s="68"/>
      <c r="AG732" s="68"/>
      <c r="AH732" s="68"/>
      <c r="AI732" s="68"/>
      <c r="AJ732" s="68"/>
      <c r="AK732" s="68"/>
      <c r="AL732" s="68"/>
    </row>
    <row r="733" spans="1:38" ht="12.75" customHeight="1" x14ac:dyDescent="0.2">
      <c r="A733" s="68"/>
      <c r="P733" s="68"/>
      <c r="Q733" s="68"/>
      <c r="R733" s="68"/>
      <c r="S733" s="68"/>
      <c r="T733" s="68"/>
      <c r="U733" s="68"/>
      <c r="V733" s="68"/>
      <c r="W733" s="68"/>
      <c r="X733" s="68"/>
      <c r="Y733" s="68"/>
      <c r="Z733" s="68"/>
      <c r="AA733" s="68"/>
      <c r="AB733" s="68"/>
      <c r="AC733" s="68"/>
      <c r="AD733" s="68"/>
      <c r="AE733" s="68"/>
      <c r="AF733" s="68"/>
      <c r="AG733" s="68"/>
      <c r="AH733" s="68"/>
      <c r="AI733" s="68"/>
      <c r="AJ733" s="68"/>
      <c r="AK733" s="68"/>
      <c r="AL733" s="68"/>
    </row>
    <row r="734" spans="1:38" ht="12.75" customHeight="1" x14ac:dyDescent="0.2">
      <c r="A734" s="68"/>
      <c r="P734" s="68"/>
      <c r="Q734" s="68"/>
      <c r="R734" s="68"/>
      <c r="S734" s="68"/>
      <c r="T734" s="68"/>
      <c r="U734" s="68"/>
      <c r="V734" s="68"/>
      <c r="W734" s="68"/>
      <c r="X734" s="68"/>
      <c r="Y734" s="68"/>
      <c r="Z734" s="68"/>
      <c r="AA734" s="68"/>
      <c r="AB734" s="68"/>
      <c r="AC734" s="68"/>
      <c r="AD734" s="68"/>
      <c r="AE734" s="68"/>
      <c r="AF734" s="68"/>
      <c r="AG734" s="68"/>
      <c r="AH734" s="68"/>
      <c r="AI734" s="68"/>
      <c r="AJ734" s="68"/>
      <c r="AK734" s="68"/>
      <c r="AL734" s="68"/>
    </row>
    <row r="735" spans="1:38" ht="12.75" customHeight="1" x14ac:dyDescent="0.2">
      <c r="A735" s="68"/>
      <c r="P735" s="68"/>
      <c r="Q735" s="68"/>
      <c r="R735" s="68"/>
      <c r="S735" s="68"/>
      <c r="T735" s="68"/>
      <c r="U735" s="68"/>
      <c r="V735" s="68"/>
      <c r="W735" s="68"/>
      <c r="X735" s="68"/>
      <c r="Y735" s="68"/>
      <c r="Z735" s="68"/>
      <c r="AA735" s="68"/>
      <c r="AB735" s="68"/>
      <c r="AC735" s="68"/>
      <c r="AD735" s="68"/>
      <c r="AE735" s="68"/>
      <c r="AF735" s="68"/>
      <c r="AG735" s="68"/>
      <c r="AH735" s="68"/>
      <c r="AI735" s="68"/>
      <c r="AJ735" s="68"/>
      <c r="AK735" s="68"/>
      <c r="AL735" s="68"/>
    </row>
    <row r="736" spans="1:38" ht="12.75" customHeight="1" x14ac:dyDescent="0.2">
      <c r="A736" s="68"/>
      <c r="P736" s="68"/>
      <c r="Q736" s="68"/>
      <c r="R736" s="68"/>
      <c r="S736" s="68"/>
      <c r="T736" s="68"/>
      <c r="U736" s="68"/>
      <c r="V736" s="68"/>
      <c r="W736" s="68"/>
      <c r="X736" s="68"/>
      <c r="Y736" s="68"/>
      <c r="Z736" s="68"/>
      <c r="AA736" s="68"/>
      <c r="AB736" s="68"/>
      <c r="AC736" s="68"/>
      <c r="AD736" s="68"/>
      <c r="AE736" s="68"/>
      <c r="AF736" s="68"/>
      <c r="AG736" s="68"/>
      <c r="AH736" s="68"/>
      <c r="AI736" s="68"/>
      <c r="AJ736" s="68"/>
      <c r="AK736" s="68"/>
      <c r="AL736" s="68"/>
    </row>
    <row r="737" spans="1:38" ht="12.75" customHeight="1" x14ac:dyDescent="0.2">
      <c r="A737" s="68"/>
      <c r="P737" s="68"/>
      <c r="Q737" s="68"/>
      <c r="R737" s="68"/>
      <c r="S737" s="68"/>
      <c r="T737" s="68"/>
      <c r="U737" s="68"/>
      <c r="V737" s="68"/>
      <c r="W737" s="68"/>
      <c r="X737" s="68"/>
      <c r="Y737" s="68"/>
      <c r="Z737" s="68"/>
      <c r="AA737" s="68"/>
      <c r="AB737" s="68"/>
      <c r="AC737" s="68"/>
      <c r="AD737" s="68"/>
      <c r="AE737" s="68"/>
      <c r="AF737" s="68"/>
      <c r="AG737" s="68"/>
      <c r="AH737" s="68"/>
      <c r="AI737" s="68"/>
      <c r="AJ737" s="68"/>
      <c r="AK737" s="68"/>
      <c r="AL737" s="68"/>
    </row>
    <row r="738" spans="1:38" ht="12.75" customHeight="1" x14ac:dyDescent="0.2">
      <c r="A738" s="68"/>
      <c r="P738" s="68"/>
      <c r="Q738" s="68"/>
      <c r="R738" s="68"/>
      <c r="S738" s="68"/>
      <c r="T738" s="68"/>
      <c r="U738" s="68"/>
      <c r="V738" s="68"/>
      <c r="W738" s="68"/>
      <c r="X738" s="68"/>
      <c r="Y738" s="68"/>
      <c r="Z738" s="68"/>
      <c r="AA738" s="68"/>
      <c r="AB738" s="68"/>
      <c r="AC738" s="68"/>
      <c r="AD738" s="68"/>
      <c r="AE738" s="68"/>
      <c r="AF738" s="68"/>
      <c r="AG738" s="68"/>
      <c r="AH738" s="68"/>
      <c r="AI738" s="68"/>
      <c r="AJ738" s="68"/>
      <c r="AK738" s="68"/>
      <c r="AL738" s="68"/>
    </row>
    <row r="739" spans="1:38" ht="12.75" customHeight="1" x14ac:dyDescent="0.2">
      <c r="A739" s="68"/>
      <c r="P739" s="68"/>
      <c r="Q739" s="68"/>
      <c r="R739" s="68"/>
      <c r="S739" s="68"/>
      <c r="T739" s="68"/>
      <c r="U739" s="68"/>
      <c r="V739" s="68"/>
      <c r="W739" s="68"/>
      <c r="X739" s="68"/>
      <c r="Y739" s="68"/>
      <c r="Z739" s="68"/>
      <c r="AA739" s="68"/>
      <c r="AB739" s="68"/>
      <c r="AC739" s="68"/>
      <c r="AD739" s="68"/>
      <c r="AE739" s="68"/>
      <c r="AF739" s="68"/>
      <c r="AG739" s="68"/>
      <c r="AH739" s="68"/>
      <c r="AI739" s="68"/>
      <c r="AJ739" s="68"/>
      <c r="AK739" s="68"/>
      <c r="AL739" s="68"/>
    </row>
    <row r="740" spans="1:38" ht="12.75" customHeight="1" x14ac:dyDescent="0.2">
      <c r="A740" s="68"/>
      <c r="P740" s="68"/>
      <c r="Q740" s="68"/>
      <c r="R740" s="68"/>
      <c r="S740" s="68"/>
      <c r="T740" s="68"/>
      <c r="U740" s="68"/>
      <c r="V740" s="68"/>
      <c r="W740" s="68"/>
      <c r="X740" s="68"/>
      <c r="Y740" s="68"/>
      <c r="Z740" s="68"/>
      <c r="AA740" s="68"/>
      <c r="AB740" s="68"/>
      <c r="AC740" s="68"/>
      <c r="AD740" s="68"/>
      <c r="AE740" s="68"/>
      <c r="AF740" s="68"/>
      <c r="AG740" s="68"/>
      <c r="AH740" s="68"/>
      <c r="AI740" s="68"/>
      <c r="AJ740" s="68"/>
      <c r="AK740" s="68"/>
      <c r="AL740" s="68"/>
    </row>
    <row r="741" spans="1:38" ht="12.75" customHeight="1" x14ac:dyDescent="0.2">
      <c r="A741" s="68"/>
      <c r="P741" s="68"/>
      <c r="Q741" s="68"/>
      <c r="R741" s="68"/>
      <c r="S741" s="68"/>
      <c r="T741" s="68"/>
      <c r="U741" s="68"/>
      <c r="V741" s="68"/>
      <c r="W741" s="68"/>
      <c r="X741" s="68"/>
      <c r="Y741" s="68"/>
      <c r="Z741" s="68"/>
      <c r="AA741" s="68"/>
      <c r="AB741" s="68"/>
      <c r="AC741" s="68"/>
      <c r="AD741" s="68"/>
      <c r="AE741" s="68"/>
      <c r="AF741" s="68"/>
      <c r="AG741" s="68"/>
      <c r="AH741" s="68"/>
      <c r="AI741" s="68"/>
      <c r="AJ741" s="68"/>
      <c r="AK741" s="68"/>
      <c r="AL741" s="68"/>
    </row>
    <row r="742" spans="1:38" ht="12.75" customHeight="1" x14ac:dyDescent="0.2">
      <c r="A742" s="68"/>
      <c r="P742" s="68"/>
      <c r="Q742" s="68"/>
      <c r="R742" s="68"/>
      <c r="S742" s="68"/>
      <c r="T742" s="68"/>
      <c r="U742" s="68"/>
      <c r="V742" s="68"/>
      <c r="W742" s="68"/>
      <c r="X742" s="68"/>
      <c r="Y742" s="68"/>
      <c r="Z742" s="68"/>
      <c r="AA742" s="68"/>
      <c r="AB742" s="68"/>
      <c r="AC742" s="68"/>
      <c r="AD742" s="68"/>
      <c r="AE742" s="68"/>
      <c r="AF742" s="68"/>
      <c r="AG742" s="68"/>
      <c r="AH742" s="68"/>
      <c r="AI742" s="68"/>
      <c r="AJ742" s="68"/>
      <c r="AK742" s="68"/>
      <c r="AL742" s="68"/>
    </row>
    <row r="743" spans="1:38" ht="12.75" customHeight="1" x14ac:dyDescent="0.2">
      <c r="A743" s="68"/>
      <c r="P743" s="68"/>
      <c r="Q743" s="68"/>
      <c r="R743" s="68"/>
      <c r="S743" s="68"/>
      <c r="T743" s="68"/>
      <c r="U743" s="68"/>
      <c r="V743" s="68"/>
      <c r="W743" s="68"/>
      <c r="X743" s="68"/>
      <c r="Y743" s="68"/>
      <c r="Z743" s="68"/>
      <c r="AA743" s="68"/>
      <c r="AB743" s="68"/>
      <c r="AC743" s="68"/>
      <c r="AD743" s="68"/>
      <c r="AE743" s="68"/>
      <c r="AF743" s="68"/>
      <c r="AG743" s="68"/>
      <c r="AH743" s="68"/>
      <c r="AI743" s="68"/>
      <c r="AJ743" s="68"/>
      <c r="AK743" s="68"/>
      <c r="AL743" s="68"/>
    </row>
    <row r="744" spans="1:38" ht="12.75" customHeight="1" x14ac:dyDescent="0.2">
      <c r="A744" s="68"/>
      <c r="P744" s="68"/>
      <c r="Q744" s="68"/>
      <c r="R744" s="68"/>
      <c r="S744" s="68"/>
      <c r="T744" s="68"/>
      <c r="U744" s="68"/>
      <c r="V744" s="68"/>
      <c r="W744" s="68"/>
      <c r="X744" s="68"/>
      <c r="Y744" s="68"/>
      <c r="Z744" s="68"/>
      <c r="AA744" s="68"/>
      <c r="AB744" s="68"/>
      <c r="AC744" s="68"/>
      <c r="AD744" s="68"/>
      <c r="AE744" s="68"/>
      <c r="AF744" s="68"/>
      <c r="AG744" s="68"/>
      <c r="AH744" s="68"/>
      <c r="AI744" s="68"/>
      <c r="AJ744" s="68"/>
      <c r="AK744" s="68"/>
      <c r="AL744" s="68"/>
    </row>
    <row r="745" spans="1:38" ht="12.75" customHeight="1" x14ac:dyDescent="0.2">
      <c r="A745" s="68"/>
      <c r="P745" s="68"/>
      <c r="Q745" s="68"/>
      <c r="R745" s="68"/>
      <c r="S745" s="68"/>
      <c r="T745" s="68"/>
      <c r="U745" s="68"/>
      <c r="V745" s="68"/>
      <c r="W745" s="68"/>
      <c r="X745" s="68"/>
      <c r="Y745" s="68"/>
      <c r="Z745" s="68"/>
      <c r="AA745" s="68"/>
      <c r="AB745" s="68"/>
      <c r="AC745" s="68"/>
      <c r="AD745" s="68"/>
      <c r="AE745" s="68"/>
      <c r="AF745" s="68"/>
      <c r="AG745" s="68"/>
      <c r="AH745" s="68"/>
      <c r="AI745" s="68"/>
      <c r="AJ745" s="68"/>
      <c r="AK745" s="68"/>
      <c r="AL745" s="68"/>
    </row>
    <row r="746" spans="1:38" ht="12.75" customHeight="1" x14ac:dyDescent="0.2">
      <c r="A746" s="68"/>
      <c r="P746" s="68"/>
      <c r="Q746" s="68"/>
      <c r="R746" s="68"/>
      <c r="S746" s="68"/>
      <c r="T746" s="68"/>
      <c r="U746" s="68"/>
      <c r="V746" s="68"/>
      <c r="W746" s="68"/>
      <c r="X746" s="68"/>
      <c r="Y746" s="68"/>
      <c r="Z746" s="68"/>
      <c r="AA746" s="68"/>
      <c r="AB746" s="68"/>
      <c r="AC746" s="68"/>
      <c r="AD746" s="68"/>
      <c r="AE746" s="68"/>
      <c r="AF746" s="68"/>
      <c r="AG746" s="68"/>
      <c r="AH746" s="68"/>
      <c r="AI746" s="68"/>
      <c r="AJ746" s="68"/>
      <c r="AK746" s="68"/>
      <c r="AL746" s="68"/>
    </row>
    <row r="747" spans="1:38" ht="12.75" customHeight="1" x14ac:dyDescent="0.2">
      <c r="A747" s="68"/>
      <c r="P747" s="68"/>
      <c r="Q747" s="68"/>
      <c r="R747" s="68"/>
      <c r="S747" s="68"/>
      <c r="T747" s="68"/>
      <c r="U747" s="68"/>
      <c r="V747" s="68"/>
      <c r="W747" s="68"/>
      <c r="X747" s="68"/>
      <c r="Y747" s="68"/>
      <c r="Z747" s="68"/>
      <c r="AA747" s="68"/>
      <c r="AB747" s="68"/>
      <c r="AC747" s="68"/>
      <c r="AD747" s="68"/>
      <c r="AE747" s="68"/>
      <c r="AF747" s="68"/>
      <c r="AG747" s="68"/>
      <c r="AH747" s="68"/>
      <c r="AI747" s="68"/>
      <c r="AJ747" s="68"/>
      <c r="AK747" s="68"/>
      <c r="AL747" s="68"/>
    </row>
    <row r="748" spans="1:38" ht="12.75" customHeight="1" x14ac:dyDescent="0.2">
      <c r="A748" s="68"/>
      <c r="P748" s="68"/>
      <c r="Q748" s="68"/>
      <c r="R748" s="68"/>
      <c r="S748" s="68"/>
      <c r="T748" s="68"/>
      <c r="U748" s="68"/>
      <c r="V748" s="68"/>
      <c r="W748" s="68"/>
      <c r="X748" s="68"/>
      <c r="Y748" s="68"/>
      <c r="Z748" s="68"/>
      <c r="AA748" s="68"/>
      <c r="AB748" s="68"/>
      <c r="AC748" s="68"/>
      <c r="AD748" s="68"/>
      <c r="AE748" s="68"/>
      <c r="AF748" s="68"/>
      <c r="AG748" s="68"/>
      <c r="AH748" s="68"/>
      <c r="AI748" s="68"/>
      <c r="AJ748" s="68"/>
      <c r="AK748" s="68"/>
      <c r="AL748" s="68"/>
    </row>
    <row r="749" spans="1:38" ht="12.75" customHeight="1" x14ac:dyDescent="0.2">
      <c r="A749" s="68"/>
      <c r="P749" s="68"/>
      <c r="Q749" s="68"/>
      <c r="R749" s="68"/>
      <c r="S749" s="68"/>
      <c r="T749" s="68"/>
      <c r="U749" s="68"/>
      <c r="V749" s="68"/>
      <c r="W749" s="68"/>
      <c r="X749" s="68"/>
      <c r="Y749" s="68"/>
      <c r="Z749" s="68"/>
      <c r="AA749" s="68"/>
      <c r="AB749" s="68"/>
      <c r="AC749" s="68"/>
      <c r="AD749" s="68"/>
      <c r="AE749" s="68"/>
      <c r="AF749" s="68"/>
      <c r="AG749" s="68"/>
      <c r="AH749" s="68"/>
      <c r="AI749" s="68"/>
      <c r="AJ749" s="68"/>
      <c r="AK749" s="68"/>
      <c r="AL749" s="68"/>
    </row>
    <row r="750" spans="1:38" ht="12.75" customHeight="1" x14ac:dyDescent="0.2">
      <c r="A750" s="68"/>
      <c r="P750" s="68"/>
      <c r="Q750" s="68"/>
      <c r="R750" s="68"/>
      <c r="S750" s="68"/>
      <c r="T750" s="68"/>
      <c r="U750" s="68"/>
      <c r="V750" s="68"/>
      <c r="W750" s="68"/>
      <c r="X750" s="68"/>
      <c r="Y750" s="68"/>
      <c r="Z750" s="68"/>
      <c r="AA750" s="68"/>
      <c r="AB750" s="68"/>
      <c r="AC750" s="68"/>
      <c r="AD750" s="68"/>
      <c r="AE750" s="68"/>
      <c r="AF750" s="68"/>
      <c r="AG750" s="68"/>
      <c r="AH750" s="68"/>
      <c r="AI750" s="68"/>
      <c r="AJ750" s="68"/>
      <c r="AK750" s="68"/>
      <c r="AL750" s="68"/>
    </row>
    <row r="751" spans="1:38" ht="12.75" customHeight="1" x14ac:dyDescent="0.2">
      <c r="A751" s="68"/>
      <c r="P751" s="68"/>
      <c r="Q751" s="68"/>
      <c r="R751" s="68"/>
      <c r="S751" s="68"/>
      <c r="T751" s="68"/>
      <c r="U751" s="68"/>
      <c r="V751" s="68"/>
      <c r="W751" s="68"/>
      <c r="X751" s="68"/>
      <c r="Y751" s="68"/>
      <c r="Z751" s="68"/>
      <c r="AA751" s="68"/>
      <c r="AB751" s="68"/>
      <c r="AC751" s="68"/>
      <c r="AD751" s="68"/>
      <c r="AE751" s="68"/>
      <c r="AF751" s="68"/>
      <c r="AG751" s="68"/>
      <c r="AH751" s="68"/>
      <c r="AI751" s="68"/>
      <c r="AJ751" s="68"/>
      <c r="AK751" s="68"/>
      <c r="AL751" s="68"/>
    </row>
    <row r="752" spans="1:38" ht="12.75" customHeight="1" x14ac:dyDescent="0.2">
      <c r="A752" s="68"/>
      <c r="P752" s="68"/>
      <c r="Q752" s="68"/>
      <c r="R752" s="68"/>
      <c r="S752" s="68"/>
      <c r="T752" s="68"/>
      <c r="U752" s="68"/>
      <c r="V752" s="68"/>
      <c r="W752" s="68"/>
      <c r="X752" s="68"/>
      <c r="Y752" s="68"/>
      <c r="Z752" s="68"/>
      <c r="AA752" s="68"/>
      <c r="AB752" s="68"/>
      <c r="AC752" s="68"/>
      <c r="AD752" s="68"/>
      <c r="AE752" s="68"/>
      <c r="AF752" s="68"/>
      <c r="AG752" s="68"/>
      <c r="AH752" s="68"/>
      <c r="AI752" s="68"/>
      <c r="AJ752" s="68"/>
      <c r="AK752" s="68"/>
      <c r="AL752" s="68"/>
    </row>
    <row r="753" spans="1:38" ht="12.75" customHeight="1" x14ac:dyDescent="0.2">
      <c r="A753" s="68"/>
      <c r="P753" s="68"/>
      <c r="Q753" s="68"/>
      <c r="R753" s="68"/>
      <c r="S753" s="68"/>
      <c r="T753" s="68"/>
      <c r="U753" s="68"/>
      <c r="V753" s="68"/>
      <c r="W753" s="68"/>
      <c r="X753" s="68"/>
      <c r="Y753" s="68"/>
      <c r="Z753" s="68"/>
      <c r="AA753" s="68"/>
      <c r="AB753" s="68"/>
      <c r="AC753" s="68"/>
      <c r="AD753" s="68"/>
      <c r="AE753" s="68"/>
      <c r="AF753" s="68"/>
      <c r="AG753" s="68"/>
      <c r="AH753" s="68"/>
      <c r="AI753" s="68"/>
      <c r="AJ753" s="68"/>
      <c r="AK753" s="68"/>
      <c r="AL753" s="68"/>
    </row>
    <row r="754" spans="1:38" ht="12.75" customHeight="1" x14ac:dyDescent="0.2">
      <c r="A754" s="68"/>
      <c r="P754" s="68"/>
      <c r="Q754" s="68"/>
      <c r="R754" s="68"/>
      <c r="S754" s="68"/>
      <c r="T754" s="68"/>
      <c r="U754" s="68"/>
      <c r="V754" s="68"/>
      <c r="W754" s="68"/>
      <c r="X754" s="68"/>
      <c r="Y754" s="68"/>
      <c r="Z754" s="68"/>
      <c r="AA754" s="68"/>
      <c r="AB754" s="68"/>
      <c r="AC754" s="68"/>
      <c r="AD754" s="68"/>
      <c r="AE754" s="68"/>
      <c r="AF754" s="68"/>
      <c r="AG754" s="68"/>
      <c r="AH754" s="68"/>
      <c r="AI754" s="68"/>
      <c r="AJ754" s="68"/>
      <c r="AK754" s="68"/>
      <c r="AL754" s="68"/>
    </row>
    <row r="755" spans="1:38" ht="12.75" customHeight="1" x14ac:dyDescent="0.2">
      <c r="A755" s="68"/>
      <c r="P755" s="68"/>
      <c r="Q755" s="68"/>
      <c r="R755" s="68"/>
      <c r="S755" s="68"/>
      <c r="T755" s="68"/>
      <c r="U755" s="68"/>
      <c r="V755" s="68"/>
      <c r="W755" s="68"/>
      <c r="X755" s="68"/>
      <c r="Y755" s="68"/>
      <c r="Z755" s="68"/>
      <c r="AA755" s="68"/>
      <c r="AB755" s="68"/>
      <c r="AC755" s="68"/>
      <c r="AD755" s="68"/>
      <c r="AE755" s="68"/>
      <c r="AF755" s="68"/>
      <c r="AG755" s="68"/>
      <c r="AH755" s="68"/>
      <c r="AI755" s="68"/>
      <c r="AJ755" s="68"/>
      <c r="AK755" s="68"/>
      <c r="AL755" s="68"/>
    </row>
    <row r="756" spans="1:38" ht="12.75" customHeight="1" x14ac:dyDescent="0.2">
      <c r="A756" s="68"/>
      <c r="P756" s="68"/>
      <c r="Q756" s="68"/>
      <c r="R756" s="68"/>
      <c r="S756" s="68"/>
      <c r="T756" s="68"/>
      <c r="U756" s="68"/>
      <c r="V756" s="68"/>
      <c r="W756" s="68"/>
      <c r="X756" s="68"/>
      <c r="Y756" s="68"/>
      <c r="Z756" s="68"/>
      <c r="AA756" s="68"/>
      <c r="AB756" s="68"/>
      <c r="AC756" s="68"/>
      <c r="AD756" s="68"/>
      <c r="AE756" s="68"/>
      <c r="AF756" s="68"/>
      <c r="AG756" s="68"/>
      <c r="AH756" s="68"/>
      <c r="AI756" s="68"/>
      <c r="AJ756" s="68"/>
      <c r="AK756" s="68"/>
      <c r="AL756" s="68"/>
    </row>
    <row r="757" spans="1:38" ht="12.75" customHeight="1" x14ac:dyDescent="0.2">
      <c r="A757" s="68"/>
      <c r="P757" s="68"/>
      <c r="Q757" s="68"/>
      <c r="R757" s="68"/>
      <c r="S757" s="68"/>
      <c r="T757" s="68"/>
      <c r="U757" s="68"/>
      <c r="V757" s="68"/>
      <c r="W757" s="68"/>
      <c r="X757" s="68"/>
      <c r="Y757" s="68"/>
      <c r="Z757" s="68"/>
      <c r="AA757" s="68"/>
      <c r="AB757" s="68"/>
      <c r="AC757" s="68"/>
      <c r="AD757" s="68"/>
      <c r="AE757" s="68"/>
      <c r="AF757" s="68"/>
      <c r="AG757" s="68"/>
      <c r="AH757" s="68"/>
      <c r="AI757" s="68"/>
      <c r="AJ757" s="68"/>
      <c r="AK757" s="68"/>
      <c r="AL757" s="68"/>
    </row>
    <row r="758" spans="1:38" ht="12.75" customHeight="1" x14ac:dyDescent="0.2">
      <c r="A758" s="68"/>
      <c r="P758" s="68"/>
      <c r="Q758" s="68"/>
      <c r="R758" s="68"/>
      <c r="S758" s="68"/>
      <c r="T758" s="68"/>
      <c r="U758" s="68"/>
      <c r="V758" s="68"/>
      <c r="W758" s="68"/>
      <c r="X758" s="68"/>
      <c r="Y758" s="68"/>
      <c r="Z758" s="68"/>
      <c r="AA758" s="68"/>
      <c r="AB758" s="68"/>
      <c r="AC758" s="68"/>
      <c r="AD758" s="68"/>
      <c r="AE758" s="68"/>
      <c r="AF758" s="68"/>
      <c r="AG758" s="68"/>
      <c r="AH758" s="68"/>
      <c r="AI758" s="68"/>
      <c r="AJ758" s="68"/>
      <c r="AK758" s="68"/>
      <c r="AL758" s="68"/>
    </row>
    <row r="759" spans="1:38" ht="12.75" customHeight="1" x14ac:dyDescent="0.2">
      <c r="A759" s="68"/>
      <c r="P759" s="68"/>
      <c r="Q759" s="68"/>
      <c r="R759" s="68"/>
      <c r="S759" s="68"/>
      <c r="T759" s="68"/>
      <c r="U759" s="68"/>
      <c r="V759" s="68"/>
      <c r="W759" s="68"/>
      <c r="X759" s="68"/>
      <c r="Y759" s="68"/>
      <c r="Z759" s="68"/>
      <c r="AA759" s="68"/>
      <c r="AB759" s="68"/>
      <c r="AC759" s="68"/>
      <c r="AD759" s="68"/>
      <c r="AE759" s="68"/>
      <c r="AF759" s="68"/>
      <c r="AG759" s="68"/>
      <c r="AH759" s="68"/>
      <c r="AI759" s="68"/>
      <c r="AJ759" s="68"/>
      <c r="AK759" s="68"/>
      <c r="AL759" s="68"/>
    </row>
    <row r="760" spans="1:38" ht="12.75" customHeight="1" x14ac:dyDescent="0.2">
      <c r="A760" s="68"/>
      <c r="P760" s="68"/>
      <c r="Q760" s="68"/>
      <c r="R760" s="68"/>
      <c r="S760" s="68"/>
      <c r="T760" s="68"/>
      <c r="U760" s="68"/>
      <c r="V760" s="68"/>
      <c r="W760" s="68"/>
      <c r="X760" s="68"/>
      <c r="Y760" s="68"/>
      <c r="Z760" s="68"/>
      <c r="AA760" s="68"/>
      <c r="AB760" s="68"/>
      <c r="AC760" s="68"/>
      <c r="AD760" s="68"/>
      <c r="AE760" s="68"/>
      <c r="AF760" s="68"/>
      <c r="AG760" s="68"/>
      <c r="AH760" s="68"/>
      <c r="AI760" s="68"/>
      <c r="AJ760" s="68"/>
      <c r="AK760" s="68"/>
      <c r="AL760" s="68"/>
    </row>
    <row r="761" spans="1:38" ht="12.75" customHeight="1" x14ac:dyDescent="0.2">
      <c r="A761" s="68"/>
      <c r="P761" s="68"/>
      <c r="Q761" s="68"/>
      <c r="R761" s="68"/>
      <c r="S761" s="68"/>
      <c r="T761" s="68"/>
      <c r="U761" s="68"/>
      <c r="V761" s="68"/>
      <c r="W761" s="68"/>
      <c r="X761" s="68"/>
      <c r="Y761" s="68"/>
      <c r="Z761" s="68"/>
      <c r="AA761" s="68"/>
      <c r="AB761" s="68"/>
      <c r="AC761" s="68"/>
      <c r="AD761" s="68"/>
      <c r="AE761" s="68"/>
      <c r="AF761" s="68"/>
      <c r="AG761" s="68"/>
      <c r="AH761" s="68"/>
      <c r="AI761" s="68"/>
      <c r="AJ761" s="68"/>
      <c r="AK761" s="68"/>
      <c r="AL761" s="68"/>
    </row>
    <row r="762" spans="1:38" ht="12.75" customHeight="1" x14ac:dyDescent="0.2">
      <c r="A762" s="68"/>
      <c r="P762" s="68"/>
      <c r="Q762" s="68"/>
      <c r="R762" s="68"/>
      <c r="S762" s="68"/>
      <c r="T762" s="68"/>
      <c r="U762" s="68"/>
      <c r="V762" s="68"/>
      <c r="W762" s="68"/>
      <c r="X762" s="68"/>
      <c r="Y762" s="68"/>
      <c r="Z762" s="68"/>
      <c r="AA762" s="68"/>
      <c r="AB762" s="68"/>
      <c r="AC762" s="68"/>
      <c r="AD762" s="68"/>
      <c r="AE762" s="68"/>
      <c r="AF762" s="68"/>
      <c r="AG762" s="68"/>
      <c r="AH762" s="68"/>
      <c r="AI762" s="68"/>
      <c r="AJ762" s="68"/>
      <c r="AK762" s="68"/>
      <c r="AL762" s="68"/>
    </row>
    <row r="763" spans="1:38" ht="12.75" customHeight="1" x14ac:dyDescent="0.2">
      <c r="A763" s="68"/>
      <c r="P763" s="68"/>
      <c r="Q763" s="68"/>
      <c r="R763" s="68"/>
      <c r="S763" s="68"/>
      <c r="T763" s="68"/>
      <c r="U763" s="68"/>
      <c r="V763" s="68"/>
      <c r="W763" s="68"/>
      <c r="X763" s="68"/>
      <c r="Y763" s="68"/>
      <c r="Z763" s="68"/>
      <c r="AA763" s="68"/>
      <c r="AB763" s="68"/>
      <c r="AC763" s="68"/>
      <c r="AD763" s="68"/>
      <c r="AE763" s="68"/>
      <c r="AF763" s="68"/>
      <c r="AG763" s="68"/>
      <c r="AH763" s="68"/>
      <c r="AI763" s="68"/>
      <c r="AJ763" s="68"/>
      <c r="AK763" s="68"/>
      <c r="AL763" s="68"/>
    </row>
    <row r="764" spans="1:38" ht="12.75" customHeight="1" x14ac:dyDescent="0.2">
      <c r="A764" s="68"/>
      <c r="P764" s="68"/>
      <c r="Q764" s="68"/>
      <c r="R764" s="68"/>
      <c r="S764" s="68"/>
      <c r="T764" s="68"/>
      <c r="U764" s="68"/>
      <c r="V764" s="68"/>
      <c r="W764" s="68"/>
      <c r="X764" s="68"/>
      <c r="Y764" s="68"/>
      <c r="Z764" s="68"/>
      <c r="AA764" s="68"/>
      <c r="AB764" s="68"/>
      <c r="AC764" s="68"/>
      <c r="AD764" s="68"/>
      <c r="AE764" s="68"/>
      <c r="AF764" s="68"/>
      <c r="AG764" s="68"/>
      <c r="AH764" s="68"/>
      <c r="AI764" s="68"/>
      <c r="AJ764" s="68"/>
      <c r="AK764" s="68"/>
      <c r="AL764" s="68"/>
    </row>
    <row r="765" spans="1:38" ht="12.75" customHeight="1" x14ac:dyDescent="0.2">
      <c r="A765" s="68"/>
      <c r="P765" s="68"/>
      <c r="Q765" s="68"/>
      <c r="R765" s="68"/>
      <c r="S765" s="68"/>
      <c r="T765" s="68"/>
      <c r="U765" s="68"/>
      <c r="V765" s="68"/>
      <c r="W765" s="68"/>
      <c r="X765" s="68"/>
      <c r="Y765" s="68"/>
      <c r="Z765" s="68"/>
      <c r="AA765" s="68"/>
      <c r="AB765" s="68"/>
      <c r="AC765" s="68"/>
      <c r="AD765" s="68"/>
      <c r="AE765" s="68"/>
      <c r="AF765" s="68"/>
      <c r="AG765" s="68"/>
      <c r="AH765" s="68"/>
      <c r="AI765" s="68"/>
      <c r="AJ765" s="68"/>
      <c r="AK765" s="68"/>
      <c r="AL765" s="68"/>
    </row>
    <row r="766" spans="1:38" ht="12.75" customHeight="1" x14ac:dyDescent="0.2">
      <c r="A766" s="68"/>
      <c r="P766" s="68"/>
      <c r="Q766" s="68"/>
      <c r="R766" s="68"/>
      <c r="S766" s="68"/>
      <c r="T766" s="68"/>
      <c r="U766" s="68"/>
      <c r="V766" s="68"/>
      <c r="W766" s="68"/>
      <c r="X766" s="68"/>
      <c r="Y766" s="68"/>
      <c r="Z766" s="68"/>
      <c r="AA766" s="68"/>
      <c r="AB766" s="68"/>
      <c r="AC766" s="68"/>
      <c r="AD766" s="68"/>
      <c r="AE766" s="68"/>
      <c r="AF766" s="68"/>
      <c r="AG766" s="68"/>
      <c r="AH766" s="68"/>
      <c r="AI766" s="68"/>
      <c r="AJ766" s="68"/>
      <c r="AK766" s="68"/>
      <c r="AL766" s="68"/>
    </row>
    <row r="767" spans="1:38" ht="12.75" customHeight="1" x14ac:dyDescent="0.2">
      <c r="A767" s="68"/>
      <c r="P767" s="68"/>
      <c r="Q767" s="68"/>
      <c r="R767" s="68"/>
      <c r="S767" s="68"/>
      <c r="T767" s="68"/>
      <c r="U767" s="68"/>
      <c r="V767" s="68"/>
      <c r="W767" s="68"/>
      <c r="X767" s="68"/>
      <c r="Y767" s="68"/>
      <c r="Z767" s="68"/>
      <c r="AA767" s="68"/>
      <c r="AB767" s="68"/>
      <c r="AC767" s="68"/>
      <c r="AD767" s="68"/>
      <c r="AE767" s="68"/>
      <c r="AF767" s="68"/>
      <c r="AG767" s="68"/>
      <c r="AH767" s="68"/>
      <c r="AI767" s="68"/>
      <c r="AJ767" s="68"/>
      <c r="AK767" s="68"/>
      <c r="AL767" s="68"/>
    </row>
    <row r="768" spans="1:38" ht="12.75" customHeight="1" x14ac:dyDescent="0.2">
      <c r="A768" s="68"/>
      <c r="P768" s="68"/>
      <c r="Q768" s="68"/>
      <c r="R768" s="68"/>
      <c r="S768" s="68"/>
      <c r="T768" s="68"/>
      <c r="U768" s="68"/>
      <c r="V768" s="68"/>
      <c r="W768" s="68"/>
      <c r="X768" s="68"/>
      <c r="Y768" s="68"/>
      <c r="Z768" s="68"/>
      <c r="AA768" s="68"/>
      <c r="AB768" s="68"/>
      <c r="AC768" s="68"/>
      <c r="AD768" s="68"/>
      <c r="AE768" s="68"/>
      <c r="AF768" s="68"/>
      <c r="AG768" s="68"/>
      <c r="AH768" s="68"/>
      <c r="AI768" s="68"/>
      <c r="AJ768" s="68"/>
      <c r="AK768" s="68"/>
      <c r="AL768" s="68"/>
    </row>
    <row r="769" spans="1:38" ht="12.75" customHeight="1" x14ac:dyDescent="0.2">
      <c r="A769" s="68"/>
      <c r="P769" s="68"/>
      <c r="Q769" s="68"/>
      <c r="R769" s="68"/>
      <c r="S769" s="68"/>
      <c r="T769" s="68"/>
      <c r="U769" s="68"/>
      <c r="V769" s="68"/>
      <c r="W769" s="68"/>
      <c r="X769" s="68"/>
      <c r="Y769" s="68"/>
      <c r="Z769" s="68"/>
      <c r="AA769" s="68"/>
      <c r="AB769" s="68"/>
      <c r="AC769" s="68"/>
      <c r="AD769" s="68"/>
      <c r="AE769" s="68"/>
      <c r="AF769" s="68"/>
      <c r="AG769" s="68"/>
      <c r="AH769" s="68"/>
      <c r="AI769" s="68"/>
      <c r="AJ769" s="68"/>
      <c r="AK769" s="68"/>
      <c r="AL769" s="68"/>
    </row>
    <row r="770" spans="1:38" ht="12.75" customHeight="1" x14ac:dyDescent="0.2">
      <c r="A770" s="68"/>
      <c r="P770" s="68"/>
      <c r="Q770" s="68"/>
      <c r="R770" s="68"/>
      <c r="S770" s="68"/>
      <c r="T770" s="68"/>
      <c r="U770" s="68"/>
      <c r="V770" s="68"/>
      <c r="W770" s="68"/>
      <c r="X770" s="68"/>
      <c r="Y770" s="68"/>
      <c r="Z770" s="68"/>
      <c r="AA770" s="68"/>
      <c r="AB770" s="68"/>
      <c r="AC770" s="68"/>
      <c r="AD770" s="68"/>
      <c r="AE770" s="68"/>
      <c r="AF770" s="68"/>
      <c r="AG770" s="68"/>
      <c r="AH770" s="68"/>
      <c r="AI770" s="68"/>
      <c r="AJ770" s="68"/>
      <c r="AK770" s="68"/>
      <c r="AL770" s="68"/>
    </row>
    <row r="771" spans="1:38" ht="12.75" customHeight="1" x14ac:dyDescent="0.2">
      <c r="A771" s="68"/>
      <c r="P771" s="68"/>
      <c r="Q771" s="68"/>
      <c r="R771" s="68"/>
      <c r="S771" s="68"/>
      <c r="T771" s="68"/>
      <c r="U771" s="68"/>
      <c r="V771" s="68"/>
      <c r="W771" s="68"/>
      <c r="X771" s="68"/>
      <c r="Y771" s="68"/>
      <c r="Z771" s="68"/>
      <c r="AA771" s="68"/>
      <c r="AB771" s="68"/>
      <c r="AC771" s="68"/>
      <c r="AD771" s="68"/>
      <c r="AE771" s="68"/>
      <c r="AF771" s="68"/>
      <c r="AG771" s="68"/>
      <c r="AH771" s="68"/>
      <c r="AI771" s="68"/>
      <c r="AJ771" s="68"/>
      <c r="AK771" s="68"/>
      <c r="AL771" s="68"/>
    </row>
    <row r="772" spans="1:38" ht="12.75" customHeight="1" x14ac:dyDescent="0.2">
      <c r="A772" s="68"/>
      <c r="P772" s="68"/>
      <c r="Q772" s="68"/>
      <c r="R772" s="68"/>
      <c r="S772" s="68"/>
      <c r="T772" s="68"/>
      <c r="U772" s="68"/>
      <c r="V772" s="68"/>
      <c r="W772" s="68"/>
      <c r="X772" s="68"/>
      <c r="Y772" s="68"/>
      <c r="Z772" s="68"/>
      <c r="AA772" s="68"/>
      <c r="AB772" s="68"/>
      <c r="AC772" s="68"/>
      <c r="AD772" s="68"/>
      <c r="AE772" s="68"/>
      <c r="AF772" s="68"/>
      <c r="AG772" s="68"/>
      <c r="AH772" s="68"/>
      <c r="AI772" s="68"/>
      <c r="AJ772" s="68"/>
      <c r="AK772" s="68"/>
      <c r="AL772" s="68"/>
    </row>
    <row r="773" spans="1:38" ht="12.75" customHeight="1" x14ac:dyDescent="0.2">
      <c r="A773" s="68"/>
      <c r="P773" s="68"/>
      <c r="Q773" s="68"/>
      <c r="R773" s="68"/>
      <c r="S773" s="68"/>
      <c r="T773" s="68"/>
      <c r="U773" s="68"/>
      <c r="V773" s="68"/>
      <c r="W773" s="68"/>
      <c r="X773" s="68"/>
      <c r="Y773" s="68"/>
      <c r="Z773" s="68"/>
      <c r="AA773" s="68"/>
      <c r="AB773" s="68"/>
      <c r="AC773" s="68"/>
      <c r="AD773" s="68"/>
      <c r="AE773" s="68"/>
      <c r="AF773" s="68"/>
      <c r="AG773" s="68"/>
      <c r="AH773" s="68"/>
      <c r="AI773" s="68"/>
      <c r="AJ773" s="68"/>
      <c r="AK773" s="68"/>
      <c r="AL773" s="68"/>
    </row>
    <row r="774" spans="1:38" ht="12.75" customHeight="1" x14ac:dyDescent="0.2">
      <c r="A774" s="68"/>
      <c r="P774" s="68"/>
      <c r="Q774" s="68"/>
      <c r="R774" s="68"/>
      <c r="S774" s="68"/>
      <c r="T774" s="68"/>
      <c r="U774" s="68"/>
      <c r="V774" s="68"/>
      <c r="W774" s="68"/>
      <c r="X774" s="68"/>
      <c r="Y774" s="68"/>
      <c r="Z774" s="68"/>
      <c r="AA774" s="68"/>
      <c r="AB774" s="68"/>
      <c r="AC774" s="68"/>
      <c r="AD774" s="68"/>
      <c r="AE774" s="68"/>
      <c r="AF774" s="68"/>
      <c r="AG774" s="68"/>
      <c r="AH774" s="68"/>
      <c r="AI774" s="68"/>
      <c r="AJ774" s="68"/>
      <c r="AK774" s="68"/>
      <c r="AL774" s="68"/>
    </row>
    <row r="775" spans="1:38" ht="12.75" customHeight="1" x14ac:dyDescent="0.2">
      <c r="A775" s="68"/>
      <c r="P775" s="68"/>
      <c r="Q775" s="68"/>
      <c r="R775" s="68"/>
      <c r="S775" s="68"/>
      <c r="T775" s="68"/>
      <c r="U775" s="68"/>
      <c r="V775" s="68"/>
      <c r="W775" s="68"/>
      <c r="X775" s="68"/>
      <c r="Y775" s="68"/>
      <c r="Z775" s="68"/>
      <c r="AA775" s="68"/>
      <c r="AB775" s="68"/>
      <c r="AC775" s="68"/>
      <c r="AD775" s="68"/>
      <c r="AE775" s="68"/>
      <c r="AF775" s="68"/>
      <c r="AG775" s="68"/>
      <c r="AH775" s="68"/>
      <c r="AI775" s="68"/>
      <c r="AJ775" s="68"/>
      <c r="AK775" s="68"/>
      <c r="AL775" s="68"/>
    </row>
    <row r="776" spans="1:38" ht="12.75" customHeight="1" x14ac:dyDescent="0.2">
      <c r="A776" s="68"/>
      <c r="P776" s="68"/>
      <c r="Q776" s="68"/>
      <c r="R776" s="68"/>
      <c r="S776" s="68"/>
      <c r="T776" s="68"/>
      <c r="U776" s="68"/>
      <c r="V776" s="68"/>
      <c r="W776" s="68"/>
      <c r="X776" s="68"/>
      <c r="Y776" s="68"/>
      <c r="Z776" s="68"/>
      <c r="AA776" s="68"/>
      <c r="AB776" s="68"/>
      <c r="AC776" s="68"/>
      <c r="AD776" s="68"/>
      <c r="AE776" s="68"/>
      <c r="AF776" s="68"/>
      <c r="AG776" s="68"/>
      <c r="AH776" s="68"/>
      <c r="AI776" s="68"/>
      <c r="AJ776" s="68"/>
      <c r="AK776" s="68"/>
      <c r="AL776" s="68"/>
    </row>
    <row r="777" spans="1:38" ht="12.75" customHeight="1" x14ac:dyDescent="0.2">
      <c r="A777" s="68"/>
      <c r="P777" s="68"/>
      <c r="Q777" s="68"/>
      <c r="R777" s="68"/>
      <c r="S777" s="68"/>
      <c r="T777" s="68"/>
      <c r="U777" s="68"/>
      <c r="V777" s="68"/>
      <c r="W777" s="68"/>
      <c r="X777" s="68"/>
      <c r="Y777" s="68"/>
      <c r="Z777" s="68"/>
      <c r="AA777" s="68"/>
      <c r="AB777" s="68"/>
      <c r="AC777" s="68"/>
      <c r="AD777" s="68"/>
      <c r="AE777" s="68"/>
      <c r="AF777" s="68"/>
      <c r="AG777" s="68"/>
      <c r="AH777" s="68"/>
      <c r="AI777" s="68"/>
      <c r="AJ777" s="68"/>
      <c r="AK777" s="68"/>
      <c r="AL777" s="68"/>
    </row>
    <row r="778" spans="1:38" ht="12.75" customHeight="1" x14ac:dyDescent="0.2">
      <c r="A778" s="68"/>
      <c r="P778" s="68"/>
      <c r="Q778" s="68"/>
      <c r="R778" s="68"/>
      <c r="S778" s="68"/>
      <c r="T778" s="68"/>
      <c r="U778" s="68"/>
      <c r="V778" s="68"/>
      <c r="W778" s="68"/>
      <c r="X778" s="68"/>
      <c r="Y778" s="68"/>
      <c r="Z778" s="68"/>
      <c r="AA778" s="68"/>
      <c r="AB778" s="68"/>
      <c r="AC778" s="68"/>
      <c r="AD778" s="68"/>
      <c r="AE778" s="68"/>
      <c r="AF778" s="68"/>
      <c r="AG778" s="68"/>
      <c r="AH778" s="68"/>
      <c r="AI778" s="68"/>
      <c r="AJ778" s="68"/>
      <c r="AK778" s="68"/>
      <c r="AL778" s="68"/>
    </row>
    <row r="779" spans="1:38" ht="12.75" customHeight="1" x14ac:dyDescent="0.2">
      <c r="A779" s="68"/>
      <c r="P779" s="68"/>
      <c r="Q779" s="68"/>
      <c r="R779" s="68"/>
      <c r="S779" s="68"/>
      <c r="T779" s="68"/>
      <c r="U779" s="68"/>
      <c r="V779" s="68"/>
      <c r="W779" s="68"/>
      <c r="X779" s="68"/>
      <c r="Y779" s="68"/>
      <c r="Z779" s="68"/>
      <c r="AA779" s="68"/>
      <c r="AB779" s="68"/>
      <c r="AC779" s="68"/>
      <c r="AD779" s="68"/>
      <c r="AE779" s="68"/>
      <c r="AF779" s="68"/>
      <c r="AG779" s="68"/>
      <c r="AH779" s="68"/>
      <c r="AI779" s="68"/>
      <c r="AJ779" s="68"/>
      <c r="AK779" s="68"/>
      <c r="AL779" s="68"/>
    </row>
    <row r="780" spans="1:38" ht="12.75" customHeight="1" x14ac:dyDescent="0.2">
      <c r="A780" s="68"/>
      <c r="P780" s="68"/>
      <c r="Q780" s="68"/>
      <c r="R780" s="68"/>
      <c r="S780" s="68"/>
      <c r="T780" s="68"/>
      <c r="U780" s="68"/>
      <c r="V780" s="68"/>
      <c r="W780" s="68"/>
      <c r="X780" s="68"/>
      <c r="Y780" s="68"/>
      <c r="Z780" s="68"/>
      <c r="AA780" s="68"/>
      <c r="AB780" s="68"/>
      <c r="AC780" s="68"/>
      <c r="AD780" s="68"/>
      <c r="AE780" s="68"/>
      <c r="AF780" s="68"/>
      <c r="AG780" s="68"/>
      <c r="AH780" s="68"/>
      <c r="AI780" s="68"/>
      <c r="AJ780" s="68"/>
      <c r="AK780" s="68"/>
      <c r="AL780" s="68"/>
    </row>
    <row r="781" spans="1:38" ht="12.75" customHeight="1" x14ac:dyDescent="0.2">
      <c r="A781" s="68"/>
      <c r="P781" s="68"/>
      <c r="Q781" s="68"/>
      <c r="R781" s="68"/>
      <c r="S781" s="68"/>
      <c r="T781" s="68"/>
      <c r="U781" s="68"/>
      <c r="V781" s="68"/>
      <c r="W781" s="68"/>
      <c r="X781" s="68"/>
      <c r="Y781" s="68"/>
      <c r="Z781" s="68"/>
      <c r="AA781" s="68"/>
      <c r="AB781" s="68"/>
      <c r="AC781" s="68"/>
      <c r="AD781" s="68"/>
      <c r="AE781" s="68"/>
      <c r="AF781" s="68"/>
      <c r="AG781" s="68"/>
      <c r="AH781" s="68"/>
      <c r="AI781" s="68"/>
      <c r="AJ781" s="68"/>
      <c r="AK781" s="68"/>
      <c r="AL781" s="68"/>
    </row>
    <row r="782" spans="1:38" ht="12.75" customHeight="1" x14ac:dyDescent="0.2">
      <c r="A782" s="68"/>
      <c r="P782" s="68"/>
      <c r="Q782" s="68"/>
      <c r="R782" s="68"/>
      <c r="S782" s="68"/>
      <c r="T782" s="68"/>
      <c r="U782" s="68"/>
      <c r="V782" s="68"/>
      <c r="W782" s="68"/>
      <c r="X782" s="68"/>
      <c r="Y782" s="68"/>
      <c r="Z782" s="68"/>
      <c r="AA782" s="68"/>
      <c r="AB782" s="68"/>
      <c r="AC782" s="68"/>
      <c r="AD782" s="68"/>
      <c r="AE782" s="68"/>
      <c r="AF782" s="68"/>
      <c r="AG782" s="68"/>
      <c r="AH782" s="68"/>
      <c r="AI782" s="68"/>
      <c r="AJ782" s="68"/>
      <c r="AK782" s="68"/>
      <c r="AL782" s="68"/>
    </row>
    <row r="783" spans="1:38" ht="12.75" customHeight="1" x14ac:dyDescent="0.2">
      <c r="A783" s="68"/>
      <c r="P783" s="68"/>
      <c r="Q783" s="68"/>
      <c r="R783" s="68"/>
      <c r="S783" s="68"/>
      <c r="T783" s="68"/>
      <c r="U783" s="68"/>
      <c r="V783" s="68"/>
      <c r="W783" s="68"/>
      <c r="X783" s="68"/>
      <c r="Y783" s="68"/>
      <c r="Z783" s="68"/>
      <c r="AA783" s="68"/>
      <c r="AB783" s="68"/>
      <c r="AC783" s="68"/>
      <c r="AD783" s="68"/>
      <c r="AE783" s="68"/>
      <c r="AF783" s="68"/>
      <c r="AG783" s="68"/>
      <c r="AH783" s="68"/>
      <c r="AI783" s="68"/>
      <c r="AJ783" s="68"/>
      <c r="AK783" s="68"/>
      <c r="AL783" s="68"/>
    </row>
    <row r="784" spans="1:38" ht="12.75" customHeight="1" x14ac:dyDescent="0.2">
      <c r="A784" s="68"/>
      <c r="P784" s="68"/>
      <c r="Q784" s="68"/>
      <c r="R784" s="68"/>
      <c r="S784" s="68"/>
      <c r="T784" s="68"/>
      <c r="U784" s="68"/>
      <c r="V784" s="68"/>
      <c r="W784" s="68"/>
      <c r="X784" s="68"/>
      <c r="Y784" s="68"/>
      <c r="Z784" s="68"/>
      <c r="AA784" s="68"/>
      <c r="AB784" s="68"/>
      <c r="AC784" s="68"/>
      <c r="AD784" s="68"/>
      <c r="AE784" s="68"/>
      <c r="AF784" s="68"/>
      <c r="AG784" s="68"/>
      <c r="AH784" s="68"/>
      <c r="AI784" s="68"/>
      <c r="AJ784" s="68"/>
      <c r="AK784" s="68"/>
      <c r="AL784" s="68"/>
    </row>
    <row r="785" spans="1:38" ht="12.75" customHeight="1" x14ac:dyDescent="0.2">
      <c r="A785" s="68"/>
      <c r="P785" s="68"/>
      <c r="Q785" s="68"/>
      <c r="R785" s="68"/>
      <c r="S785" s="68"/>
      <c r="T785" s="68"/>
      <c r="U785" s="68"/>
      <c r="V785" s="68"/>
      <c r="W785" s="68"/>
      <c r="X785" s="68"/>
      <c r="Y785" s="68"/>
      <c r="Z785" s="68"/>
      <c r="AA785" s="68"/>
      <c r="AB785" s="68"/>
      <c r="AC785" s="68"/>
      <c r="AD785" s="68"/>
      <c r="AE785" s="68"/>
      <c r="AF785" s="68"/>
      <c r="AG785" s="68"/>
      <c r="AH785" s="68"/>
      <c r="AI785" s="68"/>
      <c r="AJ785" s="68"/>
      <c r="AK785" s="68"/>
      <c r="AL785" s="68"/>
    </row>
    <row r="786" spans="1:38" ht="12.75" customHeight="1" x14ac:dyDescent="0.2">
      <c r="A786" s="68"/>
      <c r="P786" s="68"/>
      <c r="Q786" s="68"/>
      <c r="R786" s="68"/>
      <c r="S786" s="68"/>
      <c r="T786" s="68"/>
      <c r="U786" s="68"/>
      <c r="V786" s="68"/>
      <c r="W786" s="68"/>
      <c r="X786" s="68"/>
      <c r="Y786" s="68"/>
      <c r="Z786" s="68"/>
      <c r="AA786" s="68"/>
      <c r="AB786" s="68"/>
      <c r="AC786" s="68"/>
      <c r="AD786" s="68"/>
      <c r="AE786" s="68"/>
      <c r="AF786" s="68"/>
      <c r="AG786" s="68"/>
      <c r="AH786" s="68"/>
      <c r="AI786" s="68"/>
      <c r="AJ786" s="68"/>
      <c r="AK786" s="68"/>
      <c r="AL786" s="68"/>
    </row>
    <row r="787" spans="1:38" ht="12.75" customHeight="1" x14ac:dyDescent="0.2">
      <c r="A787" s="68"/>
      <c r="P787" s="68"/>
      <c r="Q787" s="68"/>
      <c r="R787" s="68"/>
      <c r="S787" s="68"/>
      <c r="T787" s="68"/>
      <c r="U787" s="68"/>
      <c r="V787" s="68"/>
      <c r="W787" s="68"/>
      <c r="X787" s="68"/>
      <c r="Y787" s="68"/>
      <c r="Z787" s="68"/>
      <c r="AA787" s="68"/>
      <c r="AB787" s="68"/>
      <c r="AC787" s="68"/>
      <c r="AD787" s="68"/>
      <c r="AE787" s="68"/>
      <c r="AF787" s="68"/>
      <c r="AG787" s="68"/>
      <c r="AH787" s="68"/>
      <c r="AI787" s="68"/>
      <c r="AJ787" s="68"/>
      <c r="AK787" s="68"/>
      <c r="AL787" s="68"/>
    </row>
    <row r="788" spans="1:38" ht="12.75" customHeight="1" x14ac:dyDescent="0.2">
      <c r="A788" s="68"/>
      <c r="P788" s="68"/>
      <c r="Q788" s="68"/>
      <c r="R788" s="68"/>
      <c r="S788" s="68"/>
      <c r="T788" s="68"/>
      <c r="U788" s="68"/>
      <c r="V788" s="68"/>
      <c r="W788" s="68"/>
      <c r="X788" s="68"/>
      <c r="Y788" s="68"/>
      <c r="Z788" s="68"/>
      <c r="AA788" s="68"/>
      <c r="AB788" s="68"/>
      <c r="AC788" s="68"/>
      <c r="AD788" s="68"/>
      <c r="AE788" s="68"/>
      <c r="AF788" s="68"/>
      <c r="AG788" s="68"/>
      <c r="AH788" s="68"/>
      <c r="AI788" s="68"/>
      <c r="AJ788" s="68"/>
      <c r="AK788" s="68"/>
      <c r="AL788" s="68"/>
    </row>
    <row r="789" spans="1:38" ht="12.75" customHeight="1" x14ac:dyDescent="0.2">
      <c r="A789" s="68"/>
      <c r="P789" s="68"/>
      <c r="Q789" s="68"/>
      <c r="R789" s="68"/>
      <c r="S789" s="68"/>
      <c r="T789" s="68"/>
      <c r="U789" s="68"/>
      <c r="V789" s="68"/>
      <c r="W789" s="68"/>
      <c r="X789" s="68"/>
      <c r="Y789" s="68"/>
      <c r="Z789" s="68"/>
      <c r="AA789" s="68"/>
      <c r="AB789" s="68"/>
      <c r="AC789" s="68"/>
      <c r="AD789" s="68"/>
      <c r="AE789" s="68"/>
      <c r="AF789" s="68"/>
      <c r="AG789" s="68"/>
      <c r="AH789" s="68"/>
      <c r="AI789" s="68"/>
      <c r="AJ789" s="68"/>
      <c r="AK789" s="68"/>
      <c r="AL789" s="68"/>
    </row>
    <row r="790" spans="1:38" ht="12.75" customHeight="1" x14ac:dyDescent="0.2">
      <c r="A790" s="68"/>
      <c r="P790" s="68"/>
      <c r="Q790" s="68"/>
      <c r="R790" s="68"/>
      <c r="S790" s="68"/>
      <c r="T790" s="68"/>
      <c r="U790" s="68"/>
      <c r="V790" s="68"/>
      <c r="W790" s="68"/>
      <c r="X790" s="68"/>
      <c r="Y790" s="68"/>
      <c r="Z790" s="68"/>
      <c r="AA790" s="68"/>
      <c r="AB790" s="68"/>
      <c r="AC790" s="68"/>
      <c r="AD790" s="68"/>
      <c r="AE790" s="68"/>
      <c r="AF790" s="68"/>
      <c r="AG790" s="68"/>
      <c r="AH790" s="68"/>
      <c r="AI790" s="68"/>
      <c r="AJ790" s="68"/>
      <c r="AK790" s="68"/>
      <c r="AL790" s="68"/>
    </row>
    <row r="791" spans="1:38" ht="12.75" customHeight="1" x14ac:dyDescent="0.2">
      <c r="A791" s="68"/>
      <c r="P791" s="68"/>
      <c r="Q791" s="68"/>
      <c r="R791" s="68"/>
      <c r="S791" s="68"/>
      <c r="T791" s="68"/>
      <c r="U791" s="68"/>
      <c r="V791" s="68"/>
      <c r="W791" s="68"/>
      <c r="X791" s="68"/>
      <c r="Y791" s="68"/>
      <c r="Z791" s="68"/>
      <c r="AA791" s="68"/>
      <c r="AB791" s="68"/>
      <c r="AC791" s="68"/>
      <c r="AD791" s="68"/>
      <c r="AE791" s="68"/>
      <c r="AF791" s="68"/>
      <c r="AG791" s="68"/>
      <c r="AH791" s="68"/>
      <c r="AI791" s="68"/>
      <c r="AJ791" s="68"/>
      <c r="AK791" s="68"/>
      <c r="AL791" s="68"/>
    </row>
    <row r="792" spans="1:38" ht="12.75" customHeight="1" x14ac:dyDescent="0.2">
      <c r="A792" s="68"/>
      <c r="P792" s="68"/>
      <c r="Q792" s="68"/>
      <c r="R792" s="68"/>
      <c r="S792" s="68"/>
      <c r="T792" s="68"/>
      <c r="U792" s="68"/>
      <c r="V792" s="68"/>
      <c r="W792" s="68"/>
      <c r="X792" s="68"/>
      <c r="Y792" s="68"/>
      <c r="Z792" s="68"/>
      <c r="AA792" s="68"/>
      <c r="AB792" s="68"/>
      <c r="AC792" s="68"/>
      <c r="AD792" s="68"/>
      <c r="AE792" s="68"/>
      <c r="AF792" s="68"/>
      <c r="AG792" s="68"/>
      <c r="AH792" s="68"/>
      <c r="AI792" s="68"/>
      <c r="AJ792" s="68"/>
      <c r="AK792" s="68"/>
      <c r="AL792" s="68"/>
    </row>
    <row r="793" spans="1:38" ht="12.75" customHeight="1" x14ac:dyDescent="0.2">
      <c r="A793" s="68"/>
      <c r="P793" s="68"/>
      <c r="Q793" s="68"/>
      <c r="R793" s="68"/>
      <c r="S793" s="68"/>
      <c r="T793" s="68"/>
      <c r="U793" s="68"/>
      <c r="V793" s="68"/>
      <c r="W793" s="68"/>
      <c r="X793" s="68"/>
      <c r="Y793" s="68"/>
      <c r="Z793" s="68"/>
      <c r="AA793" s="68"/>
      <c r="AB793" s="68"/>
      <c r="AC793" s="68"/>
      <c r="AD793" s="68"/>
      <c r="AE793" s="68"/>
      <c r="AF793" s="68"/>
      <c r="AG793" s="68"/>
      <c r="AH793" s="68"/>
      <c r="AI793" s="68"/>
      <c r="AJ793" s="68"/>
      <c r="AK793" s="68"/>
      <c r="AL793" s="68"/>
    </row>
    <row r="794" spans="1:38" ht="12.75" customHeight="1" x14ac:dyDescent="0.2">
      <c r="A794" s="68"/>
      <c r="P794" s="68"/>
      <c r="Q794" s="68"/>
      <c r="R794" s="68"/>
      <c r="S794" s="68"/>
      <c r="T794" s="68"/>
      <c r="U794" s="68"/>
      <c r="V794" s="68"/>
      <c r="W794" s="68"/>
      <c r="X794" s="68"/>
      <c r="Y794" s="68"/>
      <c r="Z794" s="68"/>
      <c r="AA794" s="68"/>
      <c r="AB794" s="68"/>
      <c r="AC794" s="68"/>
      <c r="AD794" s="68"/>
      <c r="AE794" s="68"/>
      <c r="AF794" s="68"/>
      <c r="AG794" s="68"/>
      <c r="AH794" s="68"/>
      <c r="AI794" s="68"/>
      <c r="AJ794" s="68"/>
      <c r="AK794" s="68"/>
      <c r="AL794" s="68"/>
    </row>
    <row r="795" spans="1:38" ht="12.75" customHeight="1" x14ac:dyDescent="0.2">
      <c r="A795" s="68"/>
      <c r="P795" s="68"/>
      <c r="Q795" s="68"/>
      <c r="R795" s="68"/>
      <c r="S795" s="68"/>
      <c r="T795" s="68"/>
      <c r="U795" s="68"/>
      <c r="V795" s="68"/>
      <c r="W795" s="68"/>
      <c r="X795" s="68"/>
      <c r="Y795" s="68"/>
      <c r="Z795" s="68"/>
      <c r="AA795" s="68"/>
      <c r="AB795" s="68"/>
      <c r="AC795" s="68"/>
      <c r="AD795" s="68"/>
      <c r="AE795" s="68"/>
      <c r="AF795" s="68"/>
      <c r="AG795" s="68"/>
      <c r="AH795" s="68"/>
      <c r="AI795" s="68"/>
      <c r="AJ795" s="68"/>
      <c r="AK795" s="68"/>
      <c r="AL795" s="68"/>
    </row>
    <row r="796" spans="1:38" ht="12.75" customHeight="1" x14ac:dyDescent="0.2">
      <c r="A796" s="68"/>
      <c r="P796" s="68"/>
      <c r="Q796" s="68"/>
      <c r="R796" s="68"/>
      <c r="S796" s="68"/>
      <c r="T796" s="68"/>
      <c r="U796" s="68"/>
      <c r="V796" s="68"/>
      <c r="W796" s="68"/>
      <c r="X796" s="68"/>
      <c r="Y796" s="68"/>
      <c r="Z796" s="68"/>
      <c r="AA796" s="68"/>
      <c r="AB796" s="68"/>
      <c r="AC796" s="68"/>
      <c r="AD796" s="68"/>
      <c r="AE796" s="68"/>
      <c r="AF796" s="68"/>
      <c r="AG796" s="68"/>
      <c r="AH796" s="68"/>
      <c r="AI796" s="68"/>
      <c r="AJ796" s="68"/>
      <c r="AK796" s="68"/>
      <c r="AL796" s="68"/>
    </row>
    <row r="797" spans="1:38" ht="12.75" customHeight="1" x14ac:dyDescent="0.2">
      <c r="A797" s="68"/>
      <c r="P797" s="68"/>
      <c r="Q797" s="68"/>
      <c r="R797" s="68"/>
      <c r="S797" s="68"/>
      <c r="T797" s="68"/>
      <c r="U797" s="68"/>
      <c r="V797" s="68"/>
      <c r="W797" s="68"/>
      <c r="X797" s="68"/>
      <c r="Y797" s="68"/>
      <c r="Z797" s="68"/>
      <c r="AA797" s="68"/>
      <c r="AB797" s="68"/>
      <c r="AC797" s="68"/>
      <c r="AD797" s="68"/>
      <c r="AE797" s="68"/>
      <c r="AF797" s="68"/>
      <c r="AG797" s="68"/>
      <c r="AH797" s="68"/>
      <c r="AI797" s="68"/>
      <c r="AJ797" s="68"/>
      <c r="AK797" s="68"/>
      <c r="AL797" s="68"/>
    </row>
    <row r="798" spans="1:38" ht="12.75" customHeight="1" x14ac:dyDescent="0.2">
      <c r="A798" s="68"/>
      <c r="P798" s="68"/>
      <c r="Q798" s="68"/>
      <c r="R798" s="68"/>
      <c r="S798" s="68"/>
      <c r="T798" s="68"/>
      <c r="U798" s="68"/>
      <c r="V798" s="68"/>
      <c r="W798" s="68"/>
      <c r="X798" s="68"/>
      <c r="Y798" s="68"/>
      <c r="Z798" s="68"/>
      <c r="AA798" s="68"/>
      <c r="AB798" s="68"/>
      <c r="AC798" s="68"/>
      <c r="AD798" s="68"/>
      <c r="AE798" s="68"/>
      <c r="AF798" s="68"/>
      <c r="AG798" s="68"/>
      <c r="AH798" s="68"/>
      <c r="AI798" s="68"/>
      <c r="AJ798" s="68"/>
      <c r="AK798" s="68"/>
      <c r="AL798" s="68"/>
    </row>
    <row r="799" spans="1:38" ht="12.75" customHeight="1" x14ac:dyDescent="0.2">
      <c r="A799" s="68"/>
      <c r="P799" s="68"/>
      <c r="Q799" s="68"/>
      <c r="R799" s="68"/>
      <c r="S799" s="68"/>
      <c r="T799" s="68"/>
      <c r="U799" s="68"/>
      <c r="V799" s="68"/>
      <c r="W799" s="68"/>
      <c r="X799" s="68"/>
      <c r="Y799" s="68"/>
      <c r="Z799" s="68"/>
      <c r="AA799" s="68"/>
      <c r="AB799" s="68"/>
      <c r="AC799" s="68"/>
      <c r="AD799" s="68"/>
      <c r="AE799" s="68"/>
      <c r="AF799" s="68"/>
      <c r="AG799" s="68"/>
      <c r="AH799" s="68"/>
      <c r="AI799" s="68"/>
      <c r="AJ799" s="68"/>
      <c r="AK799" s="68"/>
      <c r="AL799" s="68"/>
    </row>
    <row r="800" spans="1:38" ht="12.75" customHeight="1" x14ac:dyDescent="0.2">
      <c r="A800" s="68"/>
      <c r="P800" s="68"/>
      <c r="Q800" s="68"/>
      <c r="R800" s="68"/>
      <c r="S800" s="68"/>
      <c r="T800" s="68"/>
      <c r="U800" s="68"/>
      <c r="V800" s="68"/>
      <c r="W800" s="68"/>
      <c r="X800" s="68"/>
      <c r="Y800" s="68"/>
      <c r="Z800" s="68"/>
      <c r="AA800" s="68"/>
      <c r="AB800" s="68"/>
      <c r="AC800" s="68"/>
      <c r="AD800" s="68"/>
      <c r="AE800" s="68"/>
      <c r="AF800" s="68"/>
      <c r="AG800" s="68"/>
      <c r="AH800" s="68"/>
      <c r="AI800" s="68"/>
      <c r="AJ800" s="68"/>
      <c r="AK800" s="68"/>
      <c r="AL800" s="68"/>
    </row>
    <row r="801" spans="1:38" ht="12.75" customHeight="1" x14ac:dyDescent="0.2">
      <c r="A801" s="68"/>
      <c r="P801" s="68"/>
      <c r="Q801" s="68"/>
      <c r="R801" s="68"/>
      <c r="S801" s="68"/>
      <c r="T801" s="68"/>
      <c r="U801" s="68"/>
      <c r="V801" s="68"/>
      <c r="W801" s="68"/>
      <c r="X801" s="68"/>
      <c r="Y801" s="68"/>
      <c r="Z801" s="68"/>
      <c r="AA801" s="68"/>
      <c r="AB801" s="68"/>
      <c r="AC801" s="68"/>
      <c r="AD801" s="68"/>
      <c r="AE801" s="68"/>
      <c r="AF801" s="68"/>
      <c r="AG801" s="68"/>
      <c r="AH801" s="68"/>
      <c r="AI801" s="68"/>
      <c r="AJ801" s="68"/>
      <c r="AK801" s="68"/>
      <c r="AL801" s="68"/>
    </row>
    <row r="802" spans="1:38" ht="12.75" customHeight="1" x14ac:dyDescent="0.2">
      <c r="A802" s="68"/>
      <c r="P802" s="68"/>
      <c r="Q802" s="68"/>
      <c r="R802" s="68"/>
      <c r="S802" s="68"/>
      <c r="T802" s="68"/>
      <c r="U802" s="68"/>
      <c r="V802" s="68"/>
      <c r="W802" s="68"/>
      <c r="X802" s="68"/>
      <c r="Y802" s="68"/>
      <c r="Z802" s="68"/>
      <c r="AA802" s="68"/>
      <c r="AB802" s="68"/>
      <c r="AC802" s="68"/>
      <c r="AD802" s="68"/>
      <c r="AE802" s="68"/>
      <c r="AF802" s="68"/>
      <c r="AG802" s="68"/>
      <c r="AH802" s="68"/>
      <c r="AI802" s="68"/>
      <c r="AJ802" s="68"/>
      <c r="AK802" s="68"/>
      <c r="AL802" s="68"/>
    </row>
    <row r="803" spans="1:38" ht="12.75" customHeight="1" x14ac:dyDescent="0.2">
      <c r="A803" s="68"/>
      <c r="P803" s="68"/>
      <c r="Q803" s="68"/>
      <c r="R803" s="68"/>
      <c r="S803" s="68"/>
      <c r="T803" s="68"/>
      <c r="U803" s="68"/>
      <c r="V803" s="68"/>
      <c r="W803" s="68"/>
      <c r="X803" s="68"/>
      <c r="Y803" s="68"/>
      <c r="Z803" s="68"/>
      <c r="AA803" s="68"/>
      <c r="AB803" s="68"/>
      <c r="AC803" s="68"/>
      <c r="AD803" s="68"/>
      <c r="AE803" s="68"/>
      <c r="AF803" s="68"/>
      <c r="AG803" s="68"/>
      <c r="AH803" s="68"/>
      <c r="AI803" s="68"/>
      <c r="AJ803" s="68"/>
      <c r="AK803" s="68"/>
      <c r="AL803" s="68"/>
    </row>
    <row r="804" spans="1:38" ht="12.75" customHeight="1" x14ac:dyDescent="0.2">
      <c r="A804" s="68"/>
      <c r="P804" s="68"/>
      <c r="Q804" s="68"/>
      <c r="R804" s="68"/>
      <c r="S804" s="68"/>
      <c r="T804" s="68"/>
      <c r="U804" s="68"/>
      <c r="V804" s="68"/>
      <c r="W804" s="68"/>
      <c r="X804" s="68"/>
      <c r="Y804" s="68"/>
      <c r="Z804" s="68"/>
      <c r="AA804" s="68"/>
      <c r="AB804" s="68"/>
      <c r="AC804" s="68"/>
      <c r="AD804" s="68"/>
      <c r="AE804" s="68"/>
      <c r="AF804" s="68"/>
      <c r="AG804" s="68"/>
      <c r="AH804" s="68"/>
      <c r="AI804" s="68"/>
      <c r="AJ804" s="68"/>
      <c r="AK804" s="68"/>
      <c r="AL804" s="68"/>
    </row>
    <row r="805" spans="1:38" ht="12.75" customHeight="1" x14ac:dyDescent="0.2">
      <c r="A805" s="68"/>
      <c r="P805" s="68"/>
      <c r="Q805" s="68"/>
      <c r="R805" s="68"/>
      <c r="S805" s="68"/>
      <c r="T805" s="68"/>
      <c r="U805" s="68"/>
      <c r="V805" s="68"/>
      <c r="W805" s="68"/>
      <c r="X805" s="68"/>
      <c r="Y805" s="68"/>
      <c r="Z805" s="68"/>
      <c r="AA805" s="68"/>
      <c r="AB805" s="68"/>
      <c r="AC805" s="68"/>
      <c r="AD805" s="68"/>
      <c r="AE805" s="68"/>
      <c r="AF805" s="68"/>
      <c r="AG805" s="68"/>
      <c r="AH805" s="68"/>
      <c r="AI805" s="68"/>
      <c r="AJ805" s="68"/>
      <c r="AK805" s="68"/>
      <c r="AL805" s="68"/>
    </row>
    <row r="806" spans="1:38" ht="12.75" customHeight="1" x14ac:dyDescent="0.2">
      <c r="A806" s="68"/>
      <c r="P806" s="68"/>
      <c r="Q806" s="68"/>
      <c r="R806" s="68"/>
      <c r="S806" s="68"/>
      <c r="T806" s="68"/>
      <c r="U806" s="68"/>
      <c r="V806" s="68"/>
      <c r="W806" s="68"/>
      <c r="X806" s="68"/>
      <c r="Y806" s="68"/>
      <c r="Z806" s="68"/>
      <c r="AA806" s="68"/>
      <c r="AB806" s="68"/>
      <c r="AC806" s="68"/>
      <c r="AD806" s="68"/>
      <c r="AE806" s="68"/>
      <c r="AF806" s="68"/>
      <c r="AG806" s="68"/>
      <c r="AH806" s="68"/>
      <c r="AI806" s="68"/>
      <c r="AJ806" s="68"/>
      <c r="AK806" s="68"/>
      <c r="AL806" s="68"/>
    </row>
    <row r="807" spans="1:38" ht="12.75" customHeight="1" x14ac:dyDescent="0.2">
      <c r="A807" s="68"/>
      <c r="P807" s="68"/>
      <c r="Q807" s="68"/>
      <c r="R807" s="68"/>
      <c r="S807" s="68"/>
      <c r="T807" s="68"/>
      <c r="U807" s="68"/>
      <c r="V807" s="68"/>
      <c r="W807" s="68"/>
      <c r="X807" s="68"/>
      <c r="Y807" s="68"/>
      <c r="Z807" s="68"/>
      <c r="AA807" s="68"/>
      <c r="AB807" s="68"/>
      <c r="AC807" s="68"/>
      <c r="AD807" s="68"/>
      <c r="AE807" s="68"/>
      <c r="AF807" s="68"/>
      <c r="AG807" s="68"/>
      <c r="AH807" s="68"/>
      <c r="AI807" s="68"/>
      <c r="AJ807" s="68"/>
      <c r="AK807" s="68"/>
      <c r="AL807" s="68"/>
    </row>
    <row r="808" spans="1:38" ht="12.75" customHeight="1" x14ac:dyDescent="0.2">
      <c r="A808" s="68"/>
      <c r="P808" s="68"/>
      <c r="Q808" s="68"/>
      <c r="R808" s="68"/>
      <c r="S808" s="68"/>
      <c r="T808" s="68"/>
      <c r="U808" s="68"/>
      <c r="V808" s="68"/>
      <c r="W808" s="68"/>
      <c r="X808" s="68"/>
      <c r="Y808" s="68"/>
      <c r="Z808" s="68"/>
      <c r="AA808" s="68"/>
      <c r="AB808" s="68"/>
      <c r="AC808" s="68"/>
      <c r="AD808" s="68"/>
      <c r="AE808" s="68"/>
      <c r="AF808" s="68"/>
      <c r="AG808" s="68"/>
      <c r="AH808" s="68"/>
      <c r="AI808" s="68"/>
      <c r="AJ808" s="68"/>
      <c r="AK808" s="68"/>
      <c r="AL808" s="68"/>
    </row>
    <row r="809" spans="1:38" ht="12.75" customHeight="1" x14ac:dyDescent="0.2">
      <c r="A809" s="68"/>
      <c r="P809" s="68"/>
      <c r="Q809" s="68"/>
      <c r="R809" s="68"/>
      <c r="S809" s="68"/>
      <c r="T809" s="68"/>
      <c r="U809" s="68"/>
      <c r="V809" s="68"/>
      <c r="W809" s="68"/>
      <c r="X809" s="68"/>
      <c r="Y809" s="68"/>
      <c r="Z809" s="68"/>
      <c r="AA809" s="68"/>
      <c r="AB809" s="68"/>
      <c r="AC809" s="68"/>
      <c r="AD809" s="68"/>
      <c r="AE809" s="68"/>
      <c r="AF809" s="68"/>
      <c r="AG809" s="68"/>
      <c r="AH809" s="68"/>
      <c r="AI809" s="68"/>
      <c r="AJ809" s="68"/>
      <c r="AK809" s="68"/>
      <c r="AL809" s="68"/>
    </row>
    <row r="810" spans="1:38" ht="12.75" customHeight="1" x14ac:dyDescent="0.2">
      <c r="A810" s="68"/>
      <c r="P810" s="68"/>
      <c r="Q810" s="68"/>
      <c r="R810" s="68"/>
      <c r="S810" s="68"/>
      <c r="T810" s="68"/>
      <c r="U810" s="68"/>
      <c r="V810" s="68"/>
      <c r="W810" s="68"/>
      <c r="X810" s="68"/>
      <c r="Y810" s="68"/>
      <c r="Z810" s="68"/>
      <c r="AA810" s="68"/>
      <c r="AB810" s="68"/>
      <c r="AC810" s="68"/>
      <c r="AD810" s="68"/>
      <c r="AE810" s="68"/>
      <c r="AF810" s="68"/>
      <c r="AG810" s="68"/>
      <c r="AH810" s="68"/>
      <c r="AI810" s="68"/>
      <c r="AJ810" s="68"/>
      <c r="AK810" s="68"/>
      <c r="AL810" s="68"/>
    </row>
    <row r="811" spans="1:38" ht="12.75" customHeight="1" x14ac:dyDescent="0.2">
      <c r="A811" s="68"/>
      <c r="P811" s="68"/>
      <c r="Q811" s="68"/>
      <c r="R811" s="68"/>
      <c r="S811" s="68"/>
      <c r="T811" s="68"/>
      <c r="U811" s="68"/>
      <c r="V811" s="68"/>
      <c r="W811" s="68"/>
      <c r="X811" s="68"/>
      <c r="Y811" s="68"/>
      <c r="Z811" s="68"/>
      <c r="AA811" s="68"/>
      <c r="AB811" s="68"/>
      <c r="AC811" s="68"/>
      <c r="AD811" s="68"/>
      <c r="AE811" s="68"/>
      <c r="AF811" s="68"/>
      <c r="AG811" s="68"/>
      <c r="AH811" s="68"/>
      <c r="AI811" s="68"/>
      <c r="AJ811" s="68"/>
      <c r="AK811" s="68"/>
      <c r="AL811" s="68"/>
    </row>
    <row r="812" spans="1:38" ht="12.75" customHeight="1" x14ac:dyDescent="0.2">
      <c r="A812" s="68"/>
      <c r="P812" s="68"/>
      <c r="Q812" s="68"/>
      <c r="R812" s="68"/>
      <c r="S812" s="68"/>
      <c r="T812" s="68"/>
      <c r="U812" s="68"/>
      <c r="V812" s="68"/>
      <c r="W812" s="68"/>
      <c r="X812" s="68"/>
      <c r="Y812" s="68"/>
      <c r="Z812" s="68"/>
      <c r="AA812" s="68"/>
      <c r="AB812" s="68"/>
      <c r="AC812" s="68"/>
      <c r="AD812" s="68"/>
      <c r="AE812" s="68"/>
      <c r="AF812" s="68"/>
      <c r="AG812" s="68"/>
      <c r="AH812" s="68"/>
      <c r="AI812" s="68"/>
      <c r="AJ812" s="68"/>
      <c r="AK812" s="68"/>
      <c r="AL812" s="68"/>
    </row>
    <row r="813" spans="1:38" ht="12.75" customHeight="1" x14ac:dyDescent="0.2">
      <c r="A813" s="68"/>
      <c r="P813" s="68"/>
      <c r="Q813" s="68"/>
      <c r="R813" s="68"/>
      <c r="S813" s="68"/>
      <c r="T813" s="68"/>
      <c r="U813" s="68"/>
      <c r="V813" s="68"/>
      <c r="W813" s="68"/>
      <c r="X813" s="68"/>
      <c r="Y813" s="68"/>
      <c r="Z813" s="68"/>
      <c r="AA813" s="68"/>
      <c r="AB813" s="68"/>
      <c r="AC813" s="68"/>
      <c r="AD813" s="68"/>
      <c r="AE813" s="68"/>
      <c r="AF813" s="68"/>
      <c r="AG813" s="68"/>
      <c r="AH813" s="68"/>
      <c r="AI813" s="68"/>
      <c r="AJ813" s="68"/>
      <c r="AK813" s="68"/>
      <c r="AL813" s="68"/>
    </row>
    <row r="814" spans="1:38" ht="12.75" customHeight="1" x14ac:dyDescent="0.2">
      <c r="A814" s="68"/>
      <c r="P814" s="68"/>
      <c r="Q814" s="68"/>
      <c r="R814" s="68"/>
      <c r="S814" s="68"/>
      <c r="T814" s="68"/>
      <c r="U814" s="68"/>
      <c r="V814" s="68"/>
      <c r="W814" s="68"/>
      <c r="X814" s="68"/>
      <c r="Y814" s="68"/>
      <c r="Z814" s="68"/>
      <c r="AA814" s="68"/>
      <c r="AB814" s="68"/>
      <c r="AC814" s="68"/>
      <c r="AD814" s="68"/>
      <c r="AE814" s="68"/>
      <c r="AF814" s="68"/>
      <c r="AG814" s="68"/>
      <c r="AH814" s="68"/>
      <c r="AI814" s="68"/>
      <c r="AJ814" s="68"/>
      <c r="AK814" s="68"/>
      <c r="AL814" s="68"/>
    </row>
    <row r="815" spans="1:38" ht="12.75" customHeight="1" x14ac:dyDescent="0.2">
      <c r="A815" s="68"/>
      <c r="P815" s="68"/>
      <c r="Q815" s="68"/>
      <c r="R815" s="68"/>
      <c r="S815" s="68"/>
      <c r="T815" s="68"/>
      <c r="U815" s="68"/>
      <c r="V815" s="68"/>
      <c r="W815" s="68"/>
      <c r="X815" s="68"/>
      <c r="Y815" s="68"/>
      <c r="Z815" s="68"/>
      <c r="AA815" s="68"/>
      <c r="AB815" s="68"/>
      <c r="AC815" s="68"/>
      <c r="AD815" s="68"/>
      <c r="AE815" s="68"/>
      <c r="AF815" s="68"/>
      <c r="AG815" s="68"/>
      <c r="AH815" s="68"/>
      <c r="AI815" s="68"/>
      <c r="AJ815" s="68"/>
      <c r="AK815" s="68"/>
      <c r="AL815" s="68"/>
    </row>
    <row r="816" spans="1:38" ht="12.75" customHeight="1" x14ac:dyDescent="0.2">
      <c r="A816" s="68"/>
      <c r="P816" s="68"/>
      <c r="Q816" s="68"/>
      <c r="R816" s="68"/>
      <c r="S816" s="68"/>
      <c r="T816" s="68"/>
      <c r="U816" s="68"/>
      <c r="V816" s="68"/>
      <c r="W816" s="68"/>
      <c r="X816" s="68"/>
      <c r="Y816" s="68"/>
      <c r="Z816" s="68"/>
      <c r="AA816" s="68"/>
      <c r="AB816" s="68"/>
      <c r="AC816" s="68"/>
      <c r="AD816" s="68"/>
      <c r="AE816" s="68"/>
      <c r="AF816" s="68"/>
      <c r="AG816" s="68"/>
      <c r="AH816" s="68"/>
      <c r="AI816" s="68"/>
      <c r="AJ816" s="68"/>
      <c r="AK816" s="68"/>
      <c r="AL816" s="68"/>
    </row>
    <row r="817" spans="1:38" ht="12.75" customHeight="1" x14ac:dyDescent="0.2">
      <c r="A817" s="68"/>
      <c r="P817" s="68"/>
      <c r="Q817" s="68"/>
      <c r="R817" s="68"/>
      <c r="S817" s="68"/>
      <c r="T817" s="68"/>
      <c r="U817" s="68"/>
      <c r="V817" s="68"/>
      <c r="W817" s="68"/>
      <c r="X817" s="68"/>
      <c r="Y817" s="68"/>
      <c r="Z817" s="68"/>
      <c r="AA817" s="68"/>
      <c r="AB817" s="68"/>
      <c r="AC817" s="68"/>
      <c r="AD817" s="68"/>
      <c r="AE817" s="68"/>
      <c r="AF817" s="68"/>
      <c r="AG817" s="68"/>
      <c r="AH817" s="68"/>
      <c r="AI817" s="68"/>
      <c r="AJ817" s="68"/>
      <c r="AK817" s="68"/>
      <c r="AL817" s="68"/>
    </row>
    <row r="818" spans="1:38" ht="12.75" customHeight="1" x14ac:dyDescent="0.2">
      <c r="A818" s="68"/>
      <c r="P818" s="68"/>
      <c r="Q818" s="68"/>
      <c r="R818" s="68"/>
      <c r="S818" s="68"/>
      <c r="T818" s="68"/>
      <c r="U818" s="68"/>
      <c r="V818" s="68"/>
      <c r="W818" s="68"/>
      <c r="X818" s="68"/>
      <c r="Y818" s="68"/>
      <c r="Z818" s="68"/>
      <c r="AA818" s="68"/>
      <c r="AB818" s="68"/>
      <c r="AC818" s="68"/>
      <c r="AD818" s="68"/>
      <c r="AE818" s="68"/>
      <c r="AF818" s="68"/>
      <c r="AG818" s="68"/>
      <c r="AH818" s="68"/>
      <c r="AI818" s="68"/>
      <c r="AJ818" s="68"/>
      <c r="AK818" s="68"/>
      <c r="AL818" s="68"/>
    </row>
    <row r="819" spans="1:38" ht="12.75" customHeight="1" x14ac:dyDescent="0.2">
      <c r="A819" s="68"/>
      <c r="P819" s="68"/>
      <c r="Q819" s="68"/>
      <c r="R819" s="68"/>
      <c r="S819" s="68"/>
      <c r="T819" s="68"/>
      <c r="U819" s="68"/>
      <c r="V819" s="68"/>
      <c r="W819" s="68"/>
      <c r="X819" s="68"/>
      <c r="Y819" s="68"/>
      <c r="Z819" s="68"/>
      <c r="AA819" s="68"/>
      <c r="AB819" s="68"/>
      <c r="AC819" s="68"/>
      <c r="AD819" s="68"/>
      <c r="AE819" s="68"/>
      <c r="AF819" s="68"/>
      <c r="AG819" s="68"/>
      <c r="AH819" s="68"/>
      <c r="AI819" s="68"/>
      <c r="AJ819" s="68"/>
      <c r="AK819" s="68"/>
      <c r="AL819" s="68"/>
    </row>
    <row r="820" spans="1:38" ht="12.75" customHeight="1" x14ac:dyDescent="0.2">
      <c r="A820" s="68"/>
      <c r="P820" s="68"/>
      <c r="Q820" s="68"/>
      <c r="R820" s="68"/>
      <c r="S820" s="68"/>
      <c r="T820" s="68"/>
      <c r="U820" s="68"/>
      <c r="V820" s="68"/>
      <c r="W820" s="68"/>
      <c r="X820" s="68"/>
      <c r="Y820" s="68"/>
      <c r="Z820" s="68"/>
      <c r="AA820" s="68"/>
      <c r="AB820" s="68"/>
      <c r="AC820" s="68"/>
      <c r="AD820" s="68"/>
      <c r="AE820" s="68"/>
      <c r="AF820" s="68"/>
      <c r="AG820" s="68"/>
      <c r="AH820" s="68"/>
      <c r="AI820" s="68"/>
      <c r="AJ820" s="68"/>
      <c r="AK820" s="68"/>
      <c r="AL820" s="68"/>
    </row>
    <row r="821" spans="1:38" ht="12.75" customHeight="1" x14ac:dyDescent="0.2">
      <c r="A821" s="68"/>
      <c r="P821" s="68"/>
      <c r="Q821" s="68"/>
      <c r="R821" s="68"/>
      <c r="S821" s="68"/>
      <c r="T821" s="68"/>
      <c r="U821" s="68"/>
      <c r="V821" s="68"/>
      <c r="W821" s="68"/>
      <c r="X821" s="68"/>
      <c r="Y821" s="68"/>
      <c r="Z821" s="68"/>
      <c r="AA821" s="68"/>
      <c r="AB821" s="68"/>
      <c r="AC821" s="68"/>
      <c r="AD821" s="68"/>
      <c r="AE821" s="68"/>
      <c r="AF821" s="68"/>
      <c r="AG821" s="68"/>
      <c r="AH821" s="68"/>
      <c r="AI821" s="68"/>
      <c r="AJ821" s="68"/>
      <c r="AK821" s="68"/>
      <c r="AL821" s="68"/>
    </row>
    <row r="822" spans="1:38" ht="12.75" customHeight="1" x14ac:dyDescent="0.2">
      <c r="A822" s="68"/>
      <c r="P822" s="68"/>
      <c r="Q822" s="68"/>
      <c r="R822" s="68"/>
      <c r="S822" s="68"/>
      <c r="T822" s="68"/>
      <c r="U822" s="68"/>
      <c r="V822" s="68"/>
      <c r="W822" s="68"/>
      <c r="X822" s="68"/>
      <c r="Y822" s="68"/>
      <c r="Z822" s="68"/>
      <c r="AA822" s="68"/>
      <c r="AB822" s="68"/>
      <c r="AC822" s="68"/>
      <c r="AD822" s="68"/>
      <c r="AE822" s="68"/>
      <c r="AF822" s="68"/>
      <c r="AG822" s="68"/>
      <c r="AH822" s="68"/>
      <c r="AI822" s="68"/>
      <c r="AJ822" s="68"/>
      <c r="AK822" s="68"/>
      <c r="AL822" s="68"/>
    </row>
    <row r="823" spans="1:38" ht="12.75" customHeight="1" x14ac:dyDescent="0.2">
      <c r="A823" s="68"/>
      <c r="P823" s="68"/>
      <c r="Q823" s="68"/>
      <c r="R823" s="68"/>
      <c r="S823" s="68"/>
      <c r="T823" s="68"/>
      <c r="U823" s="68"/>
      <c r="V823" s="68"/>
      <c r="W823" s="68"/>
      <c r="X823" s="68"/>
      <c r="Y823" s="68"/>
      <c r="Z823" s="68"/>
      <c r="AA823" s="68"/>
      <c r="AB823" s="68"/>
      <c r="AC823" s="68"/>
      <c r="AD823" s="68"/>
      <c r="AE823" s="68"/>
      <c r="AF823" s="68"/>
      <c r="AG823" s="68"/>
      <c r="AH823" s="68"/>
      <c r="AI823" s="68"/>
      <c r="AJ823" s="68"/>
      <c r="AK823" s="68"/>
      <c r="AL823" s="68"/>
    </row>
    <row r="824" spans="1:38" ht="12.75" customHeight="1" x14ac:dyDescent="0.2">
      <c r="A824" s="68"/>
      <c r="P824" s="68"/>
      <c r="Q824" s="68"/>
      <c r="R824" s="68"/>
      <c r="S824" s="68"/>
      <c r="T824" s="68"/>
      <c r="U824" s="68"/>
      <c r="V824" s="68"/>
      <c r="W824" s="68"/>
      <c r="X824" s="68"/>
      <c r="Y824" s="68"/>
      <c r="Z824" s="68"/>
      <c r="AA824" s="68"/>
      <c r="AB824" s="68"/>
      <c r="AC824" s="68"/>
      <c r="AD824" s="68"/>
      <c r="AE824" s="68"/>
      <c r="AF824" s="68"/>
      <c r="AG824" s="68"/>
      <c r="AH824" s="68"/>
      <c r="AI824" s="68"/>
      <c r="AJ824" s="68"/>
      <c r="AK824" s="68"/>
      <c r="AL824" s="68"/>
    </row>
    <row r="825" spans="1:38" ht="12.75" customHeight="1" x14ac:dyDescent="0.2">
      <c r="A825" s="68"/>
      <c r="P825" s="68"/>
      <c r="Q825" s="68"/>
      <c r="R825" s="68"/>
      <c r="S825" s="68"/>
      <c r="T825" s="68"/>
      <c r="U825" s="68"/>
      <c r="V825" s="68"/>
      <c r="W825" s="68"/>
      <c r="X825" s="68"/>
      <c r="Y825" s="68"/>
      <c r="Z825" s="68"/>
      <c r="AA825" s="68"/>
      <c r="AB825" s="68"/>
      <c r="AC825" s="68"/>
      <c r="AD825" s="68"/>
      <c r="AE825" s="68"/>
      <c r="AF825" s="68"/>
      <c r="AG825" s="68"/>
      <c r="AH825" s="68"/>
      <c r="AI825" s="68"/>
      <c r="AJ825" s="68"/>
      <c r="AK825" s="68"/>
      <c r="AL825" s="68"/>
    </row>
    <row r="826" spans="1:38" ht="12.75" customHeight="1" x14ac:dyDescent="0.2">
      <c r="A826" s="68"/>
      <c r="P826" s="68"/>
      <c r="Q826" s="68"/>
      <c r="R826" s="68"/>
      <c r="S826" s="68"/>
      <c r="T826" s="68"/>
      <c r="U826" s="68"/>
      <c r="V826" s="68"/>
      <c r="W826" s="68"/>
      <c r="X826" s="68"/>
      <c r="Y826" s="68"/>
      <c r="Z826" s="68"/>
      <c r="AA826" s="68"/>
      <c r="AB826" s="68"/>
      <c r="AC826" s="68"/>
      <c r="AD826" s="68"/>
      <c r="AE826" s="68"/>
      <c r="AF826" s="68"/>
      <c r="AG826" s="68"/>
      <c r="AH826" s="68"/>
      <c r="AI826" s="68"/>
      <c r="AJ826" s="68"/>
      <c r="AK826" s="68"/>
      <c r="AL826" s="68"/>
    </row>
    <row r="827" spans="1:38" ht="12.75" customHeight="1" x14ac:dyDescent="0.2">
      <c r="A827" s="68"/>
      <c r="P827" s="68"/>
      <c r="Q827" s="68"/>
      <c r="R827" s="68"/>
      <c r="S827" s="68"/>
      <c r="T827" s="68"/>
      <c r="U827" s="68"/>
      <c r="V827" s="68"/>
      <c r="W827" s="68"/>
      <c r="X827" s="68"/>
      <c r="Y827" s="68"/>
      <c r="Z827" s="68"/>
      <c r="AA827" s="68"/>
      <c r="AB827" s="68"/>
      <c r="AC827" s="68"/>
      <c r="AD827" s="68"/>
      <c r="AE827" s="68"/>
      <c r="AF827" s="68"/>
      <c r="AG827" s="68"/>
      <c r="AH827" s="68"/>
      <c r="AI827" s="68"/>
      <c r="AJ827" s="68"/>
      <c r="AK827" s="68"/>
      <c r="AL827" s="68"/>
    </row>
    <row r="828" spans="1:38" ht="12.75" customHeight="1" x14ac:dyDescent="0.2">
      <c r="A828" s="68"/>
      <c r="P828" s="68"/>
      <c r="Q828" s="68"/>
      <c r="R828" s="68"/>
      <c r="S828" s="68"/>
      <c r="T828" s="68"/>
      <c r="U828" s="68"/>
      <c r="V828" s="68"/>
      <c r="W828" s="68"/>
      <c r="X828" s="68"/>
      <c r="Y828" s="68"/>
      <c r="Z828" s="68"/>
      <c r="AA828" s="68"/>
      <c r="AB828" s="68"/>
      <c r="AC828" s="68"/>
      <c r="AD828" s="68"/>
      <c r="AE828" s="68"/>
      <c r="AF828" s="68"/>
      <c r="AG828" s="68"/>
      <c r="AH828" s="68"/>
      <c r="AI828" s="68"/>
      <c r="AJ828" s="68"/>
      <c r="AK828" s="68"/>
      <c r="AL828" s="68"/>
    </row>
    <row r="829" spans="1:38" ht="12.75" customHeight="1" x14ac:dyDescent="0.2">
      <c r="A829" s="68"/>
      <c r="P829" s="68"/>
      <c r="Q829" s="68"/>
      <c r="R829" s="68"/>
      <c r="S829" s="68"/>
      <c r="T829" s="68"/>
      <c r="U829" s="68"/>
      <c r="V829" s="68"/>
      <c r="W829" s="68"/>
      <c r="X829" s="68"/>
      <c r="Y829" s="68"/>
      <c r="Z829" s="68"/>
      <c r="AA829" s="68"/>
      <c r="AB829" s="68"/>
      <c r="AC829" s="68"/>
      <c r="AD829" s="68"/>
      <c r="AE829" s="68"/>
      <c r="AF829" s="68"/>
      <c r="AG829" s="68"/>
      <c r="AH829" s="68"/>
      <c r="AI829" s="68"/>
      <c r="AJ829" s="68"/>
      <c r="AK829" s="68"/>
      <c r="AL829" s="68"/>
    </row>
    <row r="830" spans="1:38" ht="12.75" customHeight="1" x14ac:dyDescent="0.2">
      <c r="A830" s="68"/>
      <c r="P830" s="68"/>
      <c r="Q830" s="68"/>
      <c r="R830" s="68"/>
      <c r="S830" s="68"/>
      <c r="T830" s="68"/>
      <c r="U830" s="68"/>
      <c r="V830" s="68"/>
      <c r="W830" s="68"/>
      <c r="X830" s="68"/>
      <c r="Y830" s="68"/>
      <c r="Z830" s="68"/>
      <c r="AA830" s="68"/>
      <c r="AB830" s="68"/>
      <c r="AC830" s="68"/>
      <c r="AD830" s="68"/>
      <c r="AE830" s="68"/>
      <c r="AF830" s="68"/>
      <c r="AG830" s="68"/>
      <c r="AH830" s="68"/>
      <c r="AI830" s="68"/>
      <c r="AJ830" s="68"/>
      <c r="AK830" s="68"/>
      <c r="AL830" s="68"/>
    </row>
    <row r="831" spans="1:38" ht="12.75" customHeight="1" x14ac:dyDescent="0.2">
      <c r="A831" s="68"/>
      <c r="P831" s="68"/>
      <c r="Q831" s="68"/>
      <c r="R831" s="68"/>
      <c r="S831" s="68"/>
      <c r="T831" s="68"/>
      <c r="U831" s="68"/>
      <c r="V831" s="68"/>
      <c r="W831" s="68"/>
      <c r="X831" s="68"/>
      <c r="Y831" s="68"/>
      <c r="Z831" s="68"/>
      <c r="AA831" s="68"/>
      <c r="AB831" s="68"/>
      <c r="AC831" s="68"/>
      <c r="AD831" s="68"/>
      <c r="AE831" s="68"/>
      <c r="AF831" s="68"/>
      <c r="AG831" s="68"/>
      <c r="AH831" s="68"/>
      <c r="AI831" s="68"/>
      <c r="AJ831" s="68"/>
      <c r="AK831" s="68"/>
      <c r="AL831" s="68"/>
    </row>
    <row r="832" spans="1:38" ht="12.75" customHeight="1" x14ac:dyDescent="0.2">
      <c r="A832" s="68"/>
      <c r="P832" s="68"/>
      <c r="Q832" s="68"/>
      <c r="R832" s="68"/>
      <c r="S832" s="68"/>
      <c r="T832" s="68"/>
      <c r="U832" s="68"/>
      <c r="V832" s="68"/>
      <c r="W832" s="68"/>
      <c r="X832" s="68"/>
      <c r="Y832" s="68"/>
      <c r="Z832" s="68"/>
      <c r="AA832" s="68"/>
      <c r="AB832" s="68"/>
      <c r="AC832" s="68"/>
      <c r="AD832" s="68"/>
      <c r="AE832" s="68"/>
      <c r="AF832" s="68"/>
      <c r="AG832" s="68"/>
      <c r="AH832" s="68"/>
      <c r="AI832" s="68"/>
      <c r="AJ832" s="68"/>
      <c r="AK832" s="68"/>
      <c r="AL832" s="68"/>
    </row>
    <row r="833" spans="1:38" ht="12.75" customHeight="1" x14ac:dyDescent="0.2">
      <c r="A833" s="68"/>
      <c r="P833" s="68"/>
      <c r="Q833" s="68"/>
      <c r="R833" s="68"/>
      <c r="S833" s="68"/>
      <c r="T833" s="68"/>
      <c r="U833" s="68"/>
      <c r="V833" s="68"/>
      <c r="W833" s="68"/>
      <c r="X833" s="68"/>
      <c r="Y833" s="68"/>
      <c r="Z833" s="68"/>
      <c r="AA833" s="68"/>
      <c r="AB833" s="68"/>
      <c r="AC833" s="68"/>
      <c r="AD833" s="68"/>
      <c r="AE833" s="68"/>
      <c r="AF833" s="68"/>
      <c r="AG833" s="68"/>
      <c r="AH833" s="68"/>
      <c r="AI833" s="68"/>
      <c r="AJ833" s="68"/>
      <c r="AK833" s="68"/>
      <c r="AL833" s="68"/>
    </row>
    <row r="834" spans="1:38" ht="12.75" customHeight="1" x14ac:dyDescent="0.2">
      <c r="A834" s="68"/>
      <c r="P834" s="68"/>
      <c r="Q834" s="68"/>
      <c r="R834" s="68"/>
      <c r="S834" s="68"/>
      <c r="T834" s="68"/>
      <c r="U834" s="68"/>
      <c r="V834" s="68"/>
      <c r="W834" s="68"/>
      <c r="X834" s="68"/>
      <c r="Y834" s="68"/>
      <c r="Z834" s="68"/>
      <c r="AA834" s="68"/>
      <c r="AB834" s="68"/>
      <c r="AC834" s="68"/>
      <c r="AD834" s="68"/>
      <c r="AE834" s="68"/>
      <c r="AF834" s="68"/>
      <c r="AG834" s="68"/>
      <c r="AH834" s="68"/>
      <c r="AI834" s="68"/>
      <c r="AJ834" s="68"/>
      <c r="AK834" s="68"/>
      <c r="AL834" s="68"/>
    </row>
    <row r="835" spans="1:38" ht="12.75" customHeight="1" x14ac:dyDescent="0.2">
      <c r="A835" s="68"/>
      <c r="P835" s="68"/>
      <c r="Q835" s="68"/>
      <c r="R835" s="68"/>
      <c r="S835" s="68"/>
      <c r="T835" s="68"/>
      <c r="U835" s="68"/>
      <c r="V835" s="68"/>
      <c r="W835" s="68"/>
      <c r="X835" s="68"/>
      <c r="Y835" s="68"/>
      <c r="Z835" s="68"/>
      <c r="AA835" s="68"/>
      <c r="AB835" s="68"/>
      <c r="AC835" s="68"/>
      <c r="AD835" s="68"/>
      <c r="AE835" s="68"/>
      <c r="AF835" s="68"/>
      <c r="AG835" s="68"/>
      <c r="AH835" s="68"/>
      <c r="AI835" s="68"/>
      <c r="AJ835" s="68"/>
      <c r="AK835" s="68"/>
      <c r="AL835" s="68"/>
    </row>
    <row r="836" spans="1:38" ht="12.75" customHeight="1" x14ac:dyDescent="0.2">
      <c r="A836" s="68"/>
      <c r="P836" s="68"/>
      <c r="Q836" s="68"/>
      <c r="R836" s="68"/>
      <c r="S836" s="68"/>
      <c r="T836" s="68"/>
      <c r="U836" s="68"/>
      <c r="V836" s="68"/>
      <c r="W836" s="68"/>
      <c r="X836" s="68"/>
      <c r="Y836" s="68"/>
      <c r="Z836" s="68"/>
      <c r="AA836" s="68"/>
      <c r="AB836" s="68"/>
      <c r="AC836" s="68"/>
      <c r="AD836" s="68"/>
      <c r="AE836" s="68"/>
      <c r="AF836" s="68"/>
      <c r="AG836" s="68"/>
      <c r="AH836" s="68"/>
      <c r="AI836" s="68"/>
      <c r="AJ836" s="68"/>
      <c r="AK836" s="68"/>
      <c r="AL836" s="68"/>
    </row>
    <row r="837" spans="1:38" ht="12.75" customHeight="1" x14ac:dyDescent="0.2">
      <c r="A837" s="68"/>
      <c r="P837" s="68"/>
      <c r="Q837" s="68"/>
      <c r="R837" s="68"/>
      <c r="S837" s="68"/>
      <c r="T837" s="68"/>
      <c r="U837" s="68"/>
      <c r="V837" s="68"/>
      <c r="W837" s="68"/>
      <c r="X837" s="68"/>
      <c r="Y837" s="68"/>
      <c r="Z837" s="68"/>
      <c r="AA837" s="68"/>
      <c r="AB837" s="68"/>
      <c r="AC837" s="68"/>
      <c r="AD837" s="68"/>
      <c r="AE837" s="68"/>
      <c r="AF837" s="68"/>
      <c r="AG837" s="68"/>
      <c r="AH837" s="68"/>
      <c r="AI837" s="68"/>
      <c r="AJ837" s="68"/>
      <c r="AK837" s="68"/>
      <c r="AL837" s="68"/>
    </row>
    <row r="838" spans="1:38" ht="12.75" customHeight="1" x14ac:dyDescent="0.2">
      <c r="A838" s="68"/>
      <c r="P838" s="68"/>
      <c r="Q838" s="68"/>
      <c r="R838" s="68"/>
      <c r="S838" s="68"/>
      <c r="T838" s="68"/>
      <c r="U838" s="68"/>
      <c r="V838" s="68"/>
      <c r="W838" s="68"/>
      <c r="X838" s="68"/>
      <c r="Y838" s="68"/>
      <c r="Z838" s="68"/>
      <c r="AA838" s="68"/>
      <c r="AB838" s="68"/>
      <c r="AC838" s="68"/>
      <c r="AD838" s="68"/>
      <c r="AE838" s="68"/>
      <c r="AF838" s="68"/>
      <c r="AG838" s="68"/>
      <c r="AH838" s="68"/>
      <c r="AI838" s="68"/>
      <c r="AJ838" s="68"/>
      <c r="AK838" s="68"/>
      <c r="AL838" s="68"/>
    </row>
    <row r="839" spans="1:38" ht="12.75" customHeight="1" x14ac:dyDescent="0.2">
      <c r="A839" s="68"/>
      <c r="P839" s="68"/>
      <c r="Q839" s="68"/>
      <c r="R839" s="68"/>
      <c r="S839" s="68"/>
      <c r="T839" s="68"/>
      <c r="U839" s="68"/>
      <c r="V839" s="68"/>
      <c r="W839" s="68"/>
      <c r="X839" s="68"/>
      <c r="Y839" s="68"/>
      <c r="Z839" s="68"/>
      <c r="AA839" s="68"/>
      <c r="AB839" s="68"/>
      <c r="AC839" s="68"/>
      <c r="AD839" s="68"/>
      <c r="AE839" s="68"/>
      <c r="AF839" s="68"/>
      <c r="AG839" s="68"/>
      <c r="AH839" s="68"/>
      <c r="AI839" s="68"/>
      <c r="AJ839" s="68"/>
      <c r="AK839" s="68"/>
      <c r="AL839" s="68"/>
    </row>
    <row r="840" spans="1:38" ht="12.75" customHeight="1" x14ac:dyDescent="0.2">
      <c r="A840" s="68"/>
      <c r="P840" s="68"/>
      <c r="Q840" s="68"/>
      <c r="R840" s="68"/>
      <c r="S840" s="68"/>
      <c r="T840" s="68"/>
      <c r="U840" s="68"/>
      <c r="V840" s="68"/>
      <c r="W840" s="68"/>
      <c r="X840" s="68"/>
      <c r="Y840" s="68"/>
      <c r="Z840" s="68"/>
      <c r="AA840" s="68"/>
      <c r="AB840" s="68"/>
      <c r="AC840" s="68"/>
      <c r="AD840" s="68"/>
      <c r="AE840" s="68"/>
      <c r="AF840" s="68"/>
      <c r="AG840" s="68"/>
      <c r="AH840" s="68"/>
      <c r="AI840" s="68"/>
      <c r="AJ840" s="68"/>
      <c r="AK840" s="68"/>
      <c r="AL840" s="68"/>
    </row>
    <row r="841" spans="1:38" ht="12.75" customHeight="1" x14ac:dyDescent="0.2">
      <c r="A841" s="68"/>
      <c r="P841" s="68"/>
      <c r="Q841" s="68"/>
      <c r="R841" s="68"/>
      <c r="S841" s="68"/>
      <c r="T841" s="68"/>
      <c r="U841" s="68"/>
      <c r="V841" s="68"/>
      <c r="W841" s="68"/>
      <c r="X841" s="68"/>
      <c r="Y841" s="68"/>
      <c r="Z841" s="68"/>
      <c r="AA841" s="68"/>
      <c r="AB841" s="68"/>
      <c r="AC841" s="68"/>
      <c r="AD841" s="68"/>
      <c r="AE841" s="68"/>
      <c r="AF841" s="68"/>
      <c r="AG841" s="68"/>
      <c r="AH841" s="68"/>
      <c r="AI841" s="68"/>
      <c r="AJ841" s="68"/>
      <c r="AK841" s="68"/>
      <c r="AL841" s="68"/>
    </row>
    <row r="842" spans="1:38" ht="12.75" customHeight="1" x14ac:dyDescent="0.2">
      <c r="A842" s="68"/>
      <c r="P842" s="68"/>
      <c r="Q842" s="68"/>
      <c r="R842" s="68"/>
      <c r="S842" s="68"/>
      <c r="T842" s="68"/>
      <c r="U842" s="68"/>
      <c r="V842" s="68"/>
      <c r="W842" s="68"/>
      <c r="X842" s="68"/>
      <c r="Y842" s="68"/>
      <c r="Z842" s="68"/>
      <c r="AA842" s="68"/>
      <c r="AB842" s="68"/>
      <c r="AC842" s="68"/>
      <c r="AD842" s="68"/>
      <c r="AE842" s="68"/>
      <c r="AF842" s="68"/>
      <c r="AG842" s="68"/>
      <c r="AH842" s="68"/>
      <c r="AI842" s="68"/>
      <c r="AJ842" s="68"/>
      <c r="AK842" s="68"/>
      <c r="AL842" s="68"/>
    </row>
    <row r="843" spans="1:38" ht="12.75" customHeight="1" x14ac:dyDescent="0.2">
      <c r="A843" s="68"/>
      <c r="P843" s="68"/>
      <c r="Q843" s="68"/>
      <c r="R843" s="68"/>
      <c r="S843" s="68"/>
      <c r="T843" s="68"/>
      <c r="U843" s="68"/>
      <c r="V843" s="68"/>
      <c r="W843" s="68"/>
      <c r="X843" s="68"/>
      <c r="Y843" s="68"/>
      <c r="Z843" s="68"/>
      <c r="AA843" s="68"/>
      <c r="AB843" s="68"/>
      <c r="AC843" s="68"/>
      <c r="AD843" s="68"/>
      <c r="AE843" s="68"/>
      <c r="AF843" s="68"/>
      <c r="AG843" s="68"/>
      <c r="AH843" s="68"/>
      <c r="AI843" s="68"/>
      <c r="AJ843" s="68"/>
      <c r="AK843" s="68"/>
      <c r="AL843" s="68"/>
    </row>
    <row r="844" spans="1:38" ht="12.75" customHeight="1" x14ac:dyDescent="0.2">
      <c r="A844" s="68"/>
      <c r="P844" s="68"/>
      <c r="Q844" s="68"/>
      <c r="R844" s="68"/>
      <c r="S844" s="68"/>
      <c r="T844" s="68"/>
      <c r="U844" s="68"/>
      <c r="V844" s="68"/>
      <c r="W844" s="68"/>
      <c r="X844" s="68"/>
      <c r="Y844" s="68"/>
      <c r="Z844" s="68"/>
      <c r="AA844" s="68"/>
      <c r="AB844" s="68"/>
      <c r="AC844" s="68"/>
      <c r="AD844" s="68"/>
      <c r="AE844" s="68"/>
      <c r="AF844" s="68"/>
      <c r="AG844" s="68"/>
      <c r="AH844" s="68"/>
      <c r="AI844" s="68"/>
      <c r="AJ844" s="68"/>
      <c r="AK844" s="68"/>
      <c r="AL844" s="68"/>
    </row>
    <row r="845" spans="1:38" ht="12.75" customHeight="1" x14ac:dyDescent="0.2">
      <c r="A845" s="68"/>
      <c r="P845" s="68"/>
      <c r="Q845" s="68"/>
      <c r="R845" s="68"/>
      <c r="S845" s="68"/>
      <c r="T845" s="68"/>
      <c r="U845" s="68"/>
      <c r="V845" s="68"/>
      <c r="W845" s="68"/>
      <c r="X845" s="68"/>
      <c r="Y845" s="68"/>
      <c r="Z845" s="68"/>
      <c r="AA845" s="68"/>
      <c r="AB845" s="68"/>
      <c r="AC845" s="68"/>
      <c r="AD845" s="68"/>
      <c r="AE845" s="68"/>
      <c r="AF845" s="68"/>
      <c r="AG845" s="68"/>
      <c r="AH845" s="68"/>
      <c r="AI845" s="68"/>
      <c r="AJ845" s="68"/>
      <c r="AK845" s="68"/>
      <c r="AL845" s="68"/>
    </row>
    <row r="846" spans="1:38" ht="12.75" customHeight="1" x14ac:dyDescent="0.2">
      <c r="A846" s="68"/>
      <c r="P846" s="68"/>
      <c r="Q846" s="68"/>
      <c r="R846" s="68"/>
      <c r="S846" s="68"/>
      <c r="T846" s="68"/>
      <c r="U846" s="68"/>
      <c r="V846" s="68"/>
      <c r="W846" s="68"/>
      <c r="X846" s="68"/>
      <c r="Y846" s="68"/>
      <c r="Z846" s="68"/>
      <c r="AA846" s="68"/>
      <c r="AB846" s="68"/>
      <c r="AC846" s="68"/>
      <c r="AD846" s="68"/>
      <c r="AE846" s="68"/>
      <c r="AF846" s="68"/>
      <c r="AG846" s="68"/>
      <c r="AH846" s="68"/>
      <c r="AI846" s="68"/>
      <c r="AJ846" s="68"/>
      <c r="AK846" s="68"/>
      <c r="AL846" s="68"/>
    </row>
    <row r="847" spans="1:38" ht="12.75" customHeight="1" x14ac:dyDescent="0.2">
      <c r="A847" s="68"/>
      <c r="P847" s="68"/>
      <c r="Q847" s="68"/>
      <c r="R847" s="68"/>
      <c r="S847" s="68"/>
      <c r="T847" s="68"/>
      <c r="U847" s="68"/>
      <c r="V847" s="68"/>
      <c r="W847" s="68"/>
      <c r="X847" s="68"/>
      <c r="Y847" s="68"/>
      <c r="Z847" s="68"/>
      <c r="AA847" s="68"/>
      <c r="AB847" s="68"/>
      <c r="AC847" s="68"/>
      <c r="AD847" s="68"/>
      <c r="AE847" s="68"/>
      <c r="AF847" s="68"/>
      <c r="AG847" s="68"/>
      <c r="AH847" s="68"/>
      <c r="AI847" s="68"/>
      <c r="AJ847" s="68"/>
      <c r="AK847" s="68"/>
      <c r="AL847" s="68"/>
    </row>
    <row r="848" spans="1:38" ht="12.75" customHeight="1" x14ac:dyDescent="0.2">
      <c r="A848" s="68"/>
      <c r="P848" s="68"/>
      <c r="Q848" s="68"/>
      <c r="R848" s="68"/>
      <c r="S848" s="68"/>
      <c r="T848" s="68"/>
      <c r="U848" s="68"/>
      <c r="V848" s="68"/>
      <c r="W848" s="68"/>
      <c r="X848" s="68"/>
      <c r="Y848" s="68"/>
      <c r="Z848" s="68"/>
      <c r="AA848" s="68"/>
      <c r="AB848" s="68"/>
      <c r="AC848" s="68"/>
      <c r="AD848" s="68"/>
      <c r="AE848" s="68"/>
      <c r="AF848" s="68"/>
      <c r="AG848" s="68"/>
      <c r="AH848" s="68"/>
      <c r="AI848" s="68"/>
      <c r="AJ848" s="68"/>
      <c r="AK848" s="68"/>
      <c r="AL848" s="68"/>
    </row>
    <row r="849" spans="1:38" ht="12.75" customHeight="1" x14ac:dyDescent="0.2">
      <c r="A849" s="68"/>
      <c r="P849" s="68"/>
      <c r="Q849" s="68"/>
      <c r="R849" s="68"/>
      <c r="S849" s="68"/>
      <c r="T849" s="68"/>
      <c r="U849" s="68"/>
      <c r="V849" s="68"/>
      <c r="W849" s="68"/>
      <c r="X849" s="68"/>
      <c r="Y849" s="68"/>
      <c r="Z849" s="68"/>
      <c r="AA849" s="68"/>
      <c r="AB849" s="68"/>
      <c r="AC849" s="68"/>
      <c r="AD849" s="68"/>
      <c r="AE849" s="68"/>
      <c r="AF849" s="68"/>
      <c r="AG849" s="68"/>
      <c r="AH849" s="68"/>
      <c r="AI849" s="68"/>
      <c r="AJ849" s="68"/>
      <c r="AK849" s="68"/>
      <c r="AL849" s="68"/>
    </row>
    <row r="850" spans="1:38" ht="12.75" customHeight="1" x14ac:dyDescent="0.2">
      <c r="A850" s="68"/>
      <c r="P850" s="68"/>
      <c r="Q850" s="68"/>
      <c r="R850" s="68"/>
      <c r="S850" s="68"/>
      <c r="T850" s="68"/>
      <c r="U850" s="68"/>
      <c r="V850" s="68"/>
      <c r="W850" s="68"/>
      <c r="X850" s="68"/>
      <c r="Y850" s="68"/>
      <c r="Z850" s="68"/>
      <c r="AA850" s="68"/>
      <c r="AB850" s="68"/>
      <c r="AC850" s="68"/>
      <c r="AD850" s="68"/>
      <c r="AE850" s="68"/>
      <c r="AF850" s="68"/>
      <c r="AG850" s="68"/>
      <c r="AH850" s="68"/>
      <c r="AI850" s="68"/>
      <c r="AJ850" s="68"/>
      <c r="AK850" s="68"/>
      <c r="AL850" s="68"/>
    </row>
    <row r="851" spans="1:38" ht="12.75" customHeight="1" x14ac:dyDescent="0.2">
      <c r="A851" s="68"/>
      <c r="P851" s="68"/>
      <c r="Q851" s="68"/>
      <c r="R851" s="68"/>
      <c r="S851" s="68"/>
      <c r="T851" s="68"/>
      <c r="U851" s="68"/>
      <c r="V851" s="68"/>
      <c r="W851" s="68"/>
      <c r="X851" s="68"/>
      <c r="Y851" s="68"/>
      <c r="Z851" s="68"/>
      <c r="AA851" s="68"/>
      <c r="AB851" s="68"/>
      <c r="AC851" s="68"/>
      <c r="AD851" s="68"/>
      <c r="AE851" s="68"/>
      <c r="AF851" s="68"/>
      <c r="AG851" s="68"/>
      <c r="AH851" s="68"/>
      <c r="AI851" s="68"/>
      <c r="AJ851" s="68"/>
      <c r="AK851" s="68"/>
      <c r="AL851" s="68"/>
    </row>
    <row r="852" spans="1:38" ht="12.75" customHeight="1" x14ac:dyDescent="0.2">
      <c r="A852" s="68"/>
      <c r="P852" s="68"/>
      <c r="Q852" s="68"/>
      <c r="R852" s="68"/>
      <c r="S852" s="68"/>
      <c r="T852" s="68"/>
      <c r="U852" s="68"/>
      <c r="V852" s="68"/>
      <c r="W852" s="68"/>
      <c r="X852" s="68"/>
      <c r="Y852" s="68"/>
      <c r="Z852" s="68"/>
      <c r="AA852" s="68"/>
      <c r="AB852" s="68"/>
      <c r="AC852" s="68"/>
      <c r="AD852" s="68"/>
      <c r="AE852" s="68"/>
      <c r="AF852" s="68"/>
      <c r="AG852" s="68"/>
      <c r="AH852" s="68"/>
      <c r="AI852" s="68"/>
      <c r="AJ852" s="68"/>
      <c r="AK852" s="68"/>
      <c r="AL852" s="68"/>
    </row>
    <row r="853" spans="1:38" ht="12.75" customHeight="1" x14ac:dyDescent="0.2">
      <c r="A853" s="68"/>
      <c r="P853" s="68"/>
      <c r="Q853" s="68"/>
      <c r="R853" s="68"/>
      <c r="S853" s="68"/>
      <c r="T853" s="68"/>
      <c r="U853" s="68"/>
      <c r="V853" s="68"/>
      <c r="W853" s="68"/>
      <c r="X853" s="68"/>
      <c r="Y853" s="68"/>
      <c r="Z853" s="68"/>
      <c r="AA853" s="68"/>
      <c r="AB853" s="68"/>
      <c r="AC853" s="68"/>
      <c r="AD853" s="68"/>
      <c r="AE853" s="68"/>
      <c r="AF853" s="68"/>
      <c r="AG853" s="68"/>
      <c r="AH853" s="68"/>
      <c r="AI853" s="68"/>
      <c r="AJ853" s="68"/>
      <c r="AK853" s="68"/>
      <c r="AL853" s="68"/>
    </row>
    <row r="854" spans="1:38" ht="12.75" customHeight="1" x14ac:dyDescent="0.2">
      <c r="A854" s="68"/>
      <c r="P854" s="68"/>
      <c r="Q854" s="68"/>
      <c r="R854" s="68"/>
      <c r="S854" s="68"/>
      <c r="T854" s="68"/>
      <c r="U854" s="68"/>
      <c r="V854" s="68"/>
      <c r="W854" s="68"/>
      <c r="X854" s="68"/>
      <c r="Y854" s="68"/>
      <c r="Z854" s="68"/>
      <c r="AA854" s="68"/>
      <c r="AB854" s="68"/>
      <c r="AC854" s="68"/>
      <c r="AD854" s="68"/>
      <c r="AE854" s="68"/>
      <c r="AF854" s="68"/>
      <c r="AG854" s="68"/>
      <c r="AH854" s="68"/>
      <c r="AI854" s="68"/>
      <c r="AJ854" s="68"/>
      <c r="AK854" s="68"/>
      <c r="AL854" s="68"/>
    </row>
    <row r="855" spans="1:38" ht="12.75" customHeight="1" x14ac:dyDescent="0.2">
      <c r="A855" s="68"/>
      <c r="P855" s="68"/>
      <c r="Q855" s="68"/>
      <c r="R855" s="68"/>
      <c r="S855" s="68"/>
      <c r="T855" s="68"/>
      <c r="U855" s="68"/>
      <c r="V855" s="68"/>
      <c r="W855" s="68"/>
      <c r="X855" s="68"/>
      <c r="Y855" s="68"/>
      <c r="Z855" s="68"/>
      <c r="AA855" s="68"/>
      <c r="AB855" s="68"/>
      <c r="AC855" s="68"/>
      <c r="AD855" s="68"/>
      <c r="AE855" s="68"/>
      <c r="AF855" s="68"/>
      <c r="AG855" s="68"/>
      <c r="AH855" s="68"/>
      <c r="AI855" s="68"/>
      <c r="AJ855" s="68"/>
      <c r="AK855" s="68"/>
      <c r="AL855" s="68"/>
    </row>
    <row r="856" spans="1:38" ht="12.75" customHeight="1" x14ac:dyDescent="0.2">
      <c r="A856" s="68"/>
      <c r="P856" s="68"/>
      <c r="Q856" s="68"/>
      <c r="R856" s="68"/>
      <c r="S856" s="68"/>
      <c r="T856" s="68"/>
      <c r="U856" s="68"/>
      <c r="V856" s="68"/>
      <c r="W856" s="68"/>
      <c r="X856" s="68"/>
      <c r="Y856" s="68"/>
      <c r="Z856" s="68"/>
      <c r="AA856" s="68"/>
      <c r="AB856" s="68"/>
      <c r="AC856" s="68"/>
      <c r="AD856" s="68"/>
      <c r="AE856" s="68"/>
      <c r="AF856" s="68"/>
      <c r="AG856" s="68"/>
      <c r="AH856" s="68"/>
      <c r="AI856" s="68"/>
      <c r="AJ856" s="68"/>
      <c r="AK856" s="68"/>
      <c r="AL856" s="68"/>
    </row>
    <row r="857" spans="1:38" ht="12.75" customHeight="1" x14ac:dyDescent="0.2">
      <c r="A857" s="68"/>
      <c r="P857" s="68"/>
      <c r="Q857" s="68"/>
      <c r="R857" s="68"/>
      <c r="S857" s="68"/>
      <c r="T857" s="68"/>
      <c r="U857" s="68"/>
      <c r="V857" s="68"/>
      <c r="W857" s="68"/>
      <c r="X857" s="68"/>
      <c r="Y857" s="68"/>
      <c r="Z857" s="68"/>
      <c r="AA857" s="68"/>
      <c r="AB857" s="68"/>
      <c r="AC857" s="68"/>
      <c r="AD857" s="68"/>
      <c r="AE857" s="68"/>
      <c r="AF857" s="68"/>
      <c r="AG857" s="68"/>
      <c r="AH857" s="68"/>
      <c r="AI857" s="68"/>
      <c r="AJ857" s="68"/>
      <c r="AK857" s="68"/>
      <c r="AL857" s="68"/>
    </row>
    <row r="858" spans="1:38" ht="12.75" customHeight="1" x14ac:dyDescent="0.2">
      <c r="A858" s="68"/>
      <c r="P858" s="68"/>
      <c r="Q858" s="68"/>
      <c r="R858" s="68"/>
      <c r="S858" s="68"/>
      <c r="T858" s="68"/>
      <c r="U858" s="68"/>
      <c r="V858" s="68"/>
      <c r="W858" s="68"/>
      <c r="X858" s="68"/>
      <c r="Y858" s="68"/>
      <c r="Z858" s="68"/>
      <c r="AA858" s="68"/>
      <c r="AB858" s="68"/>
      <c r="AC858" s="68"/>
      <c r="AD858" s="68"/>
      <c r="AE858" s="68"/>
      <c r="AF858" s="68"/>
      <c r="AG858" s="68"/>
      <c r="AH858" s="68"/>
      <c r="AI858" s="68"/>
      <c r="AJ858" s="68"/>
      <c r="AK858" s="68"/>
      <c r="AL858" s="68"/>
    </row>
    <row r="859" spans="1:38" ht="12.75" customHeight="1" x14ac:dyDescent="0.2">
      <c r="A859" s="68"/>
      <c r="P859" s="68"/>
      <c r="Q859" s="68"/>
      <c r="R859" s="68"/>
      <c r="S859" s="68"/>
      <c r="T859" s="68"/>
      <c r="U859" s="68"/>
      <c r="V859" s="68"/>
      <c r="W859" s="68"/>
      <c r="X859" s="68"/>
      <c r="Y859" s="68"/>
      <c r="Z859" s="68"/>
      <c r="AA859" s="68"/>
      <c r="AB859" s="68"/>
      <c r="AC859" s="68"/>
      <c r="AD859" s="68"/>
      <c r="AE859" s="68"/>
      <c r="AF859" s="68"/>
      <c r="AG859" s="68"/>
      <c r="AH859" s="68"/>
      <c r="AI859" s="68"/>
      <c r="AJ859" s="68"/>
      <c r="AK859" s="68"/>
      <c r="AL859" s="68"/>
    </row>
    <row r="860" spans="1:38" ht="12.75" customHeight="1" x14ac:dyDescent="0.2">
      <c r="A860" s="68"/>
      <c r="P860" s="68"/>
      <c r="Q860" s="68"/>
      <c r="R860" s="68"/>
      <c r="S860" s="68"/>
      <c r="T860" s="68"/>
      <c r="U860" s="68"/>
      <c r="V860" s="68"/>
      <c r="W860" s="68"/>
      <c r="X860" s="68"/>
      <c r="Y860" s="68"/>
      <c r="Z860" s="68"/>
      <c r="AA860" s="68"/>
      <c r="AB860" s="68"/>
      <c r="AC860" s="68"/>
      <c r="AD860" s="68"/>
      <c r="AE860" s="68"/>
      <c r="AF860" s="68"/>
      <c r="AG860" s="68"/>
      <c r="AH860" s="68"/>
      <c r="AI860" s="68"/>
      <c r="AJ860" s="68"/>
      <c r="AK860" s="68"/>
      <c r="AL860" s="68"/>
    </row>
    <row r="861" spans="1:38" ht="12.75" customHeight="1" x14ac:dyDescent="0.2">
      <c r="A861" s="68"/>
      <c r="P861" s="68"/>
      <c r="Q861" s="68"/>
      <c r="R861" s="68"/>
      <c r="S861" s="68"/>
      <c r="T861" s="68"/>
      <c r="U861" s="68"/>
      <c r="V861" s="68"/>
      <c r="W861" s="68"/>
      <c r="X861" s="68"/>
      <c r="Y861" s="68"/>
      <c r="Z861" s="68"/>
      <c r="AA861" s="68"/>
      <c r="AB861" s="68"/>
      <c r="AC861" s="68"/>
      <c r="AD861" s="68"/>
      <c r="AE861" s="68"/>
      <c r="AF861" s="68"/>
      <c r="AG861" s="68"/>
      <c r="AH861" s="68"/>
      <c r="AI861" s="68"/>
      <c r="AJ861" s="68"/>
      <c r="AK861" s="68"/>
      <c r="AL861" s="68"/>
    </row>
    <row r="862" spans="1:38" ht="12.75" customHeight="1" x14ac:dyDescent="0.2">
      <c r="A862" s="68"/>
      <c r="P862" s="68"/>
      <c r="Q862" s="68"/>
      <c r="R862" s="68"/>
      <c r="S862" s="68"/>
      <c r="T862" s="68"/>
      <c r="U862" s="68"/>
      <c r="V862" s="68"/>
      <c r="W862" s="68"/>
      <c r="X862" s="68"/>
      <c r="Y862" s="68"/>
      <c r="Z862" s="68"/>
      <c r="AA862" s="68"/>
      <c r="AB862" s="68"/>
      <c r="AC862" s="68"/>
      <c r="AD862" s="68"/>
      <c r="AE862" s="68"/>
      <c r="AF862" s="68"/>
      <c r="AG862" s="68"/>
      <c r="AH862" s="68"/>
      <c r="AI862" s="68"/>
      <c r="AJ862" s="68"/>
      <c r="AK862" s="68"/>
      <c r="AL862" s="68"/>
    </row>
    <row r="863" spans="1:38" ht="12.75" customHeight="1" x14ac:dyDescent="0.2">
      <c r="A863" s="68"/>
      <c r="P863" s="68"/>
      <c r="Q863" s="68"/>
      <c r="R863" s="68"/>
      <c r="S863" s="68"/>
      <c r="T863" s="68"/>
      <c r="U863" s="68"/>
      <c r="V863" s="68"/>
      <c r="W863" s="68"/>
      <c r="X863" s="68"/>
      <c r="Y863" s="68"/>
      <c r="Z863" s="68"/>
      <c r="AA863" s="68"/>
      <c r="AB863" s="68"/>
      <c r="AC863" s="68"/>
      <c r="AD863" s="68"/>
      <c r="AE863" s="68"/>
      <c r="AF863" s="68"/>
      <c r="AG863" s="68"/>
      <c r="AH863" s="68"/>
      <c r="AI863" s="68"/>
      <c r="AJ863" s="68"/>
      <c r="AK863" s="68"/>
      <c r="AL863" s="68"/>
    </row>
    <row r="864" spans="1:38" ht="12.75" customHeight="1" x14ac:dyDescent="0.2">
      <c r="A864" s="68"/>
      <c r="P864" s="68"/>
      <c r="Q864" s="68"/>
      <c r="R864" s="68"/>
      <c r="S864" s="68"/>
      <c r="T864" s="68"/>
      <c r="U864" s="68"/>
      <c r="V864" s="68"/>
      <c r="W864" s="68"/>
      <c r="X864" s="68"/>
      <c r="Y864" s="68"/>
      <c r="Z864" s="68"/>
      <c r="AA864" s="68"/>
      <c r="AB864" s="68"/>
      <c r="AC864" s="68"/>
      <c r="AD864" s="68"/>
      <c r="AE864" s="68"/>
      <c r="AF864" s="68"/>
      <c r="AG864" s="68"/>
      <c r="AH864" s="68"/>
      <c r="AI864" s="68"/>
      <c r="AJ864" s="68"/>
      <c r="AK864" s="68"/>
      <c r="AL864" s="68"/>
    </row>
    <row r="865" spans="1:38" ht="12.75" customHeight="1" x14ac:dyDescent="0.2">
      <c r="A865" s="68"/>
      <c r="P865" s="68"/>
      <c r="Q865" s="68"/>
      <c r="R865" s="68"/>
      <c r="S865" s="68"/>
      <c r="T865" s="68"/>
      <c r="U865" s="68"/>
      <c r="V865" s="68"/>
      <c r="W865" s="68"/>
      <c r="X865" s="68"/>
      <c r="Y865" s="68"/>
      <c r="Z865" s="68"/>
      <c r="AA865" s="68"/>
      <c r="AB865" s="68"/>
      <c r="AC865" s="68"/>
      <c r="AD865" s="68"/>
      <c r="AE865" s="68"/>
      <c r="AF865" s="68"/>
      <c r="AG865" s="68"/>
      <c r="AH865" s="68"/>
      <c r="AI865" s="68"/>
      <c r="AJ865" s="68"/>
      <c r="AK865" s="68"/>
      <c r="AL865" s="68"/>
    </row>
    <row r="866" spans="1:38" ht="12.75" customHeight="1" x14ac:dyDescent="0.2">
      <c r="A866" s="68"/>
      <c r="P866" s="68"/>
      <c r="Q866" s="68"/>
      <c r="R866" s="68"/>
      <c r="S866" s="68"/>
      <c r="T866" s="68"/>
      <c r="U866" s="68"/>
      <c r="V866" s="68"/>
      <c r="W866" s="68"/>
      <c r="X866" s="68"/>
      <c r="Y866" s="68"/>
      <c r="Z866" s="68"/>
      <c r="AA866" s="68"/>
      <c r="AB866" s="68"/>
      <c r="AC866" s="68"/>
      <c r="AD866" s="68"/>
      <c r="AE866" s="68"/>
      <c r="AF866" s="68"/>
      <c r="AG866" s="68"/>
      <c r="AH866" s="68"/>
      <c r="AI866" s="68"/>
      <c r="AJ866" s="68"/>
      <c r="AK866" s="68"/>
      <c r="AL866" s="68"/>
    </row>
    <row r="867" spans="1:38" ht="12.75" customHeight="1" x14ac:dyDescent="0.2">
      <c r="A867" s="68"/>
      <c r="P867" s="68"/>
      <c r="Q867" s="68"/>
      <c r="R867" s="68"/>
      <c r="S867" s="68"/>
      <c r="T867" s="68"/>
      <c r="U867" s="68"/>
      <c r="V867" s="68"/>
      <c r="W867" s="68"/>
      <c r="X867" s="68"/>
      <c r="Y867" s="68"/>
      <c r="Z867" s="68"/>
      <c r="AA867" s="68"/>
      <c r="AB867" s="68"/>
      <c r="AC867" s="68"/>
      <c r="AD867" s="68"/>
      <c r="AE867" s="68"/>
      <c r="AF867" s="68"/>
      <c r="AG867" s="68"/>
      <c r="AH867" s="68"/>
      <c r="AI867" s="68"/>
      <c r="AJ867" s="68"/>
      <c r="AK867" s="68"/>
      <c r="AL867" s="68"/>
    </row>
    <row r="868" spans="1:38" ht="12.75" customHeight="1" x14ac:dyDescent="0.2">
      <c r="A868" s="68"/>
      <c r="P868" s="68"/>
      <c r="Q868" s="68"/>
      <c r="R868" s="68"/>
      <c r="S868" s="68"/>
      <c r="T868" s="68"/>
      <c r="U868" s="68"/>
      <c r="V868" s="68"/>
      <c r="W868" s="68"/>
      <c r="X868" s="68"/>
      <c r="Y868" s="68"/>
      <c r="Z868" s="68"/>
      <c r="AA868" s="68"/>
      <c r="AB868" s="68"/>
      <c r="AC868" s="68"/>
      <c r="AD868" s="68"/>
      <c r="AE868" s="68"/>
      <c r="AF868" s="68"/>
      <c r="AG868" s="68"/>
      <c r="AH868" s="68"/>
      <c r="AI868" s="68"/>
      <c r="AJ868" s="68"/>
      <c r="AK868" s="68"/>
      <c r="AL868" s="68"/>
    </row>
    <row r="869" spans="1:38" ht="12.75" customHeight="1" x14ac:dyDescent="0.2">
      <c r="A869" s="68"/>
      <c r="P869" s="68"/>
      <c r="Q869" s="68"/>
      <c r="R869" s="68"/>
      <c r="S869" s="68"/>
      <c r="T869" s="68"/>
      <c r="U869" s="68"/>
      <c r="V869" s="68"/>
      <c r="W869" s="68"/>
      <c r="X869" s="68"/>
      <c r="Y869" s="68"/>
      <c r="Z869" s="68"/>
      <c r="AA869" s="68"/>
      <c r="AB869" s="68"/>
      <c r="AC869" s="68"/>
      <c r="AD869" s="68"/>
      <c r="AE869" s="68"/>
      <c r="AF869" s="68"/>
      <c r="AG869" s="68"/>
      <c r="AH869" s="68"/>
      <c r="AI869" s="68"/>
      <c r="AJ869" s="68"/>
      <c r="AK869" s="68"/>
      <c r="AL869" s="68"/>
    </row>
    <row r="870" spans="1:38" ht="12.75" customHeight="1" x14ac:dyDescent="0.2">
      <c r="A870" s="68"/>
      <c r="P870" s="68"/>
      <c r="Q870" s="68"/>
      <c r="R870" s="68"/>
      <c r="S870" s="68"/>
      <c r="T870" s="68"/>
      <c r="U870" s="68"/>
      <c r="V870" s="68"/>
      <c r="W870" s="68"/>
      <c r="X870" s="68"/>
      <c r="Y870" s="68"/>
      <c r="Z870" s="68"/>
      <c r="AA870" s="68"/>
      <c r="AB870" s="68"/>
      <c r="AC870" s="68"/>
      <c r="AD870" s="68"/>
      <c r="AE870" s="68"/>
      <c r="AF870" s="68"/>
      <c r="AG870" s="68"/>
      <c r="AH870" s="68"/>
      <c r="AI870" s="68"/>
      <c r="AJ870" s="68"/>
      <c r="AK870" s="68"/>
      <c r="AL870" s="68"/>
    </row>
    <row r="871" spans="1:38" ht="12.75" customHeight="1" x14ac:dyDescent="0.2">
      <c r="A871" s="68"/>
      <c r="P871" s="68"/>
      <c r="Q871" s="68"/>
      <c r="R871" s="68"/>
      <c r="S871" s="68"/>
      <c r="T871" s="68"/>
      <c r="U871" s="68"/>
      <c r="V871" s="68"/>
      <c r="W871" s="68"/>
      <c r="X871" s="68"/>
      <c r="Y871" s="68"/>
      <c r="Z871" s="68"/>
      <c r="AA871" s="68"/>
      <c r="AB871" s="68"/>
      <c r="AC871" s="68"/>
      <c r="AD871" s="68"/>
      <c r="AE871" s="68"/>
      <c r="AF871" s="68"/>
      <c r="AG871" s="68"/>
      <c r="AH871" s="68"/>
      <c r="AI871" s="68"/>
      <c r="AJ871" s="68"/>
      <c r="AK871" s="68"/>
      <c r="AL871" s="68"/>
    </row>
    <row r="872" spans="1:38" ht="12.75" customHeight="1" x14ac:dyDescent="0.2">
      <c r="A872" s="68"/>
      <c r="P872" s="68"/>
      <c r="Q872" s="68"/>
      <c r="R872" s="68"/>
      <c r="S872" s="68"/>
      <c r="T872" s="68"/>
      <c r="U872" s="68"/>
      <c r="V872" s="68"/>
      <c r="W872" s="68"/>
      <c r="X872" s="68"/>
      <c r="Y872" s="68"/>
      <c r="Z872" s="68"/>
      <c r="AA872" s="68"/>
      <c r="AB872" s="68"/>
      <c r="AC872" s="68"/>
      <c r="AD872" s="68"/>
      <c r="AE872" s="68"/>
      <c r="AF872" s="68"/>
      <c r="AG872" s="68"/>
      <c r="AH872" s="68"/>
      <c r="AI872" s="68"/>
      <c r="AJ872" s="68"/>
      <c r="AK872" s="68"/>
      <c r="AL872" s="68"/>
    </row>
    <row r="873" spans="1:38" ht="12.75" customHeight="1" x14ac:dyDescent="0.2">
      <c r="A873" s="68"/>
      <c r="P873" s="68"/>
      <c r="Q873" s="68"/>
      <c r="R873" s="68"/>
      <c r="S873" s="68"/>
      <c r="T873" s="68"/>
      <c r="U873" s="68"/>
      <c r="V873" s="68"/>
      <c r="W873" s="68"/>
      <c r="X873" s="68"/>
      <c r="Y873" s="68"/>
      <c r="Z873" s="68"/>
      <c r="AA873" s="68"/>
      <c r="AB873" s="68"/>
      <c r="AC873" s="68"/>
      <c r="AD873" s="68"/>
      <c r="AE873" s="68"/>
      <c r="AF873" s="68"/>
      <c r="AG873" s="68"/>
      <c r="AH873" s="68"/>
      <c r="AI873" s="68"/>
      <c r="AJ873" s="68"/>
      <c r="AK873" s="68"/>
      <c r="AL873" s="68"/>
    </row>
    <row r="874" spans="1:38" ht="12.75" customHeight="1" x14ac:dyDescent="0.2">
      <c r="A874" s="68"/>
      <c r="P874" s="68"/>
      <c r="Q874" s="68"/>
      <c r="R874" s="68"/>
      <c r="S874" s="68"/>
      <c r="T874" s="68"/>
      <c r="U874" s="68"/>
      <c r="V874" s="68"/>
      <c r="W874" s="68"/>
      <c r="X874" s="68"/>
      <c r="Y874" s="68"/>
      <c r="Z874" s="68"/>
      <c r="AA874" s="68"/>
      <c r="AB874" s="68"/>
      <c r="AC874" s="68"/>
      <c r="AD874" s="68"/>
      <c r="AE874" s="68"/>
      <c r="AF874" s="68"/>
      <c r="AG874" s="68"/>
      <c r="AH874" s="68"/>
      <c r="AI874" s="68"/>
      <c r="AJ874" s="68"/>
      <c r="AK874" s="68"/>
      <c r="AL874" s="68"/>
    </row>
    <row r="875" spans="1:38" ht="12.75" customHeight="1" x14ac:dyDescent="0.2">
      <c r="A875" s="68"/>
      <c r="P875" s="68"/>
      <c r="Q875" s="68"/>
      <c r="R875" s="68"/>
      <c r="S875" s="68"/>
      <c r="T875" s="68"/>
      <c r="U875" s="68"/>
      <c r="V875" s="68"/>
      <c r="W875" s="68"/>
      <c r="X875" s="68"/>
      <c r="Y875" s="68"/>
      <c r="Z875" s="68"/>
      <c r="AA875" s="68"/>
      <c r="AB875" s="68"/>
      <c r="AC875" s="68"/>
      <c r="AD875" s="68"/>
      <c r="AE875" s="68"/>
      <c r="AF875" s="68"/>
      <c r="AG875" s="68"/>
      <c r="AH875" s="68"/>
      <c r="AI875" s="68"/>
      <c r="AJ875" s="68"/>
      <c r="AK875" s="68"/>
      <c r="AL875" s="68"/>
    </row>
    <row r="876" spans="1:38" ht="12.75" customHeight="1" x14ac:dyDescent="0.2">
      <c r="A876" s="68"/>
      <c r="P876" s="68"/>
      <c r="Q876" s="68"/>
      <c r="R876" s="68"/>
      <c r="S876" s="68"/>
      <c r="T876" s="68"/>
      <c r="U876" s="68"/>
      <c r="V876" s="68"/>
      <c r="W876" s="68"/>
      <c r="X876" s="68"/>
      <c r="Y876" s="68"/>
      <c r="Z876" s="68"/>
      <c r="AA876" s="68"/>
      <c r="AB876" s="68"/>
      <c r="AC876" s="68"/>
      <c r="AD876" s="68"/>
      <c r="AE876" s="68"/>
      <c r="AF876" s="68"/>
      <c r="AG876" s="68"/>
      <c r="AH876" s="68"/>
      <c r="AI876" s="68"/>
      <c r="AJ876" s="68"/>
      <c r="AK876" s="68"/>
      <c r="AL876" s="68"/>
    </row>
    <row r="877" spans="1:38" ht="12.75" customHeight="1" x14ac:dyDescent="0.2">
      <c r="A877" s="68"/>
      <c r="P877" s="68"/>
      <c r="Q877" s="68"/>
      <c r="R877" s="68"/>
      <c r="S877" s="68"/>
      <c r="T877" s="68"/>
      <c r="U877" s="68"/>
      <c r="V877" s="68"/>
      <c r="W877" s="68"/>
      <c r="X877" s="68"/>
      <c r="Y877" s="68"/>
      <c r="Z877" s="68"/>
      <c r="AA877" s="68"/>
      <c r="AB877" s="68"/>
      <c r="AC877" s="68"/>
      <c r="AD877" s="68"/>
      <c r="AE877" s="68"/>
      <c r="AF877" s="68"/>
      <c r="AG877" s="68"/>
      <c r="AH877" s="68"/>
      <c r="AI877" s="68"/>
      <c r="AJ877" s="68"/>
      <c r="AK877" s="68"/>
      <c r="AL877" s="68"/>
    </row>
    <row r="878" spans="1:38" ht="12.75" customHeight="1" x14ac:dyDescent="0.2">
      <c r="A878" s="68"/>
      <c r="P878" s="68"/>
      <c r="Q878" s="68"/>
      <c r="R878" s="68"/>
      <c r="S878" s="68"/>
      <c r="T878" s="68"/>
      <c r="U878" s="68"/>
      <c r="V878" s="68"/>
      <c r="W878" s="68"/>
      <c r="X878" s="68"/>
      <c r="Y878" s="68"/>
      <c r="Z878" s="68"/>
      <c r="AA878" s="68"/>
      <c r="AB878" s="68"/>
      <c r="AC878" s="68"/>
      <c r="AD878" s="68"/>
      <c r="AE878" s="68"/>
      <c r="AF878" s="68"/>
      <c r="AG878" s="68"/>
      <c r="AH878" s="68"/>
      <c r="AI878" s="68"/>
      <c r="AJ878" s="68"/>
      <c r="AK878" s="68"/>
      <c r="AL878" s="68"/>
    </row>
    <row r="879" spans="1:38" ht="12.75" customHeight="1" x14ac:dyDescent="0.2">
      <c r="A879" s="68"/>
      <c r="P879" s="68"/>
      <c r="Q879" s="68"/>
      <c r="R879" s="68"/>
      <c r="S879" s="68"/>
      <c r="T879" s="68"/>
      <c r="U879" s="68"/>
      <c r="V879" s="68"/>
      <c r="W879" s="68"/>
      <c r="X879" s="68"/>
      <c r="Y879" s="68"/>
      <c r="Z879" s="68"/>
      <c r="AA879" s="68"/>
      <c r="AB879" s="68"/>
      <c r="AC879" s="68"/>
      <c r="AD879" s="68"/>
      <c r="AE879" s="68"/>
      <c r="AF879" s="68"/>
      <c r="AG879" s="68"/>
      <c r="AH879" s="68"/>
      <c r="AI879" s="68"/>
      <c r="AJ879" s="68"/>
      <c r="AK879" s="68"/>
      <c r="AL879" s="68"/>
    </row>
    <row r="880" spans="1:38" ht="12.75" customHeight="1" x14ac:dyDescent="0.2">
      <c r="A880" s="68"/>
      <c r="P880" s="68"/>
      <c r="Q880" s="68"/>
      <c r="R880" s="68"/>
      <c r="S880" s="68"/>
      <c r="T880" s="68"/>
      <c r="U880" s="68"/>
      <c r="V880" s="68"/>
      <c r="W880" s="68"/>
      <c r="X880" s="68"/>
      <c r="Y880" s="68"/>
      <c r="Z880" s="68"/>
      <c r="AA880" s="68"/>
      <c r="AB880" s="68"/>
      <c r="AC880" s="68"/>
      <c r="AD880" s="68"/>
      <c r="AE880" s="68"/>
      <c r="AF880" s="68"/>
      <c r="AG880" s="68"/>
      <c r="AH880" s="68"/>
      <c r="AI880" s="68"/>
      <c r="AJ880" s="68"/>
      <c r="AK880" s="68"/>
      <c r="AL880" s="68"/>
    </row>
    <row r="881" spans="1:38" ht="12.75" customHeight="1" x14ac:dyDescent="0.2">
      <c r="A881" s="68"/>
      <c r="P881" s="68"/>
      <c r="Q881" s="68"/>
      <c r="R881" s="68"/>
      <c r="S881" s="68"/>
      <c r="T881" s="68"/>
      <c r="U881" s="68"/>
      <c r="V881" s="68"/>
      <c r="W881" s="68"/>
      <c r="X881" s="68"/>
      <c r="Y881" s="68"/>
      <c r="Z881" s="68"/>
      <c r="AA881" s="68"/>
      <c r="AB881" s="68"/>
      <c r="AC881" s="68"/>
      <c r="AD881" s="68"/>
      <c r="AE881" s="68"/>
      <c r="AF881" s="68"/>
      <c r="AG881" s="68"/>
      <c r="AH881" s="68"/>
      <c r="AI881" s="68"/>
      <c r="AJ881" s="68"/>
      <c r="AK881" s="68"/>
      <c r="AL881" s="68"/>
    </row>
    <row r="882" spans="1:38" ht="12.75" customHeight="1" x14ac:dyDescent="0.2">
      <c r="A882" s="68"/>
      <c r="P882" s="68"/>
      <c r="Q882" s="68"/>
      <c r="R882" s="68"/>
      <c r="S882" s="68"/>
      <c r="T882" s="68"/>
      <c r="U882" s="68"/>
      <c r="V882" s="68"/>
      <c r="W882" s="68"/>
      <c r="X882" s="68"/>
      <c r="Y882" s="68"/>
      <c r="Z882" s="68"/>
      <c r="AA882" s="68"/>
      <c r="AB882" s="68"/>
      <c r="AC882" s="68"/>
      <c r="AD882" s="68"/>
      <c r="AE882" s="68"/>
      <c r="AF882" s="68"/>
      <c r="AG882" s="68"/>
      <c r="AH882" s="68"/>
      <c r="AI882" s="68"/>
      <c r="AJ882" s="68"/>
      <c r="AK882" s="68"/>
      <c r="AL882" s="68"/>
    </row>
    <row r="883" spans="1:38" ht="12.75" customHeight="1" x14ac:dyDescent="0.2">
      <c r="A883" s="68"/>
      <c r="P883" s="68"/>
      <c r="Q883" s="68"/>
      <c r="R883" s="68"/>
      <c r="S883" s="68"/>
      <c r="T883" s="68"/>
      <c r="U883" s="68"/>
      <c r="V883" s="68"/>
      <c r="W883" s="68"/>
      <c r="X883" s="68"/>
      <c r="Y883" s="68"/>
      <c r="Z883" s="68"/>
      <c r="AA883" s="68"/>
      <c r="AB883" s="68"/>
      <c r="AC883" s="68"/>
      <c r="AD883" s="68"/>
      <c r="AE883" s="68"/>
      <c r="AF883" s="68"/>
      <c r="AG883" s="68"/>
      <c r="AH883" s="68"/>
      <c r="AI883" s="68"/>
      <c r="AJ883" s="68"/>
      <c r="AK883" s="68"/>
      <c r="AL883" s="68"/>
    </row>
    <row r="884" spans="1:38" ht="12.75" customHeight="1" x14ac:dyDescent="0.2">
      <c r="A884" s="68"/>
      <c r="P884" s="68"/>
      <c r="Q884" s="68"/>
      <c r="R884" s="68"/>
      <c r="S884" s="68"/>
      <c r="T884" s="68"/>
      <c r="U884" s="68"/>
      <c r="V884" s="68"/>
      <c r="W884" s="68"/>
      <c r="X884" s="68"/>
      <c r="Y884" s="68"/>
      <c r="Z884" s="68"/>
      <c r="AA884" s="68"/>
      <c r="AB884" s="68"/>
      <c r="AC884" s="68"/>
      <c r="AD884" s="68"/>
      <c r="AE884" s="68"/>
      <c r="AF884" s="68"/>
      <c r="AG884" s="68"/>
      <c r="AH884" s="68"/>
      <c r="AI884" s="68"/>
      <c r="AJ884" s="68"/>
      <c r="AK884" s="68"/>
      <c r="AL884" s="68"/>
    </row>
    <row r="885" spans="1:38" ht="12.75" customHeight="1" x14ac:dyDescent="0.2">
      <c r="A885" s="68"/>
      <c r="P885" s="68"/>
      <c r="Q885" s="68"/>
      <c r="R885" s="68"/>
      <c r="S885" s="68"/>
      <c r="T885" s="68"/>
      <c r="U885" s="68"/>
      <c r="V885" s="68"/>
      <c r="W885" s="68"/>
      <c r="X885" s="68"/>
      <c r="Y885" s="68"/>
      <c r="Z885" s="68"/>
      <c r="AA885" s="68"/>
      <c r="AB885" s="68"/>
      <c r="AC885" s="68"/>
      <c r="AD885" s="68"/>
      <c r="AE885" s="68"/>
      <c r="AF885" s="68"/>
      <c r="AG885" s="68"/>
      <c r="AH885" s="68"/>
      <c r="AI885" s="68"/>
      <c r="AJ885" s="68"/>
      <c r="AK885" s="68"/>
      <c r="AL885" s="68"/>
    </row>
    <row r="886" spans="1:38" ht="12.75" customHeight="1" x14ac:dyDescent="0.2">
      <c r="A886" s="68"/>
      <c r="P886" s="68"/>
      <c r="Q886" s="68"/>
      <c r="R886" s="68"/>
      <c r="S886" s="68"/>
      <c r="T886" s="68"/>
      <c r="U886" s="68"/>
      <c r="V886" s="68"/>
      <c r="W886" s="68"/>
      <c r="X886" s="68"/>
      <c r="Y886" s="68"/>
      <c r="Z886" s="68"/>
      <c r="AA886" s="68"/>
      <c r="AB886" s="68"/>
      <c r="AC886" s="68"/>
      <c r="AD886" s="68"/>
      <c r="AE886" s="68"/>
      <c r="AF886" s="68"/>
      <c r="AG886" s="68"/>
      <c r="AH886" s="68"/>
      <c r="AI886" s="68"/>
      <c r="AJ886" s="68"/>
      <c r="AK886" s="68"/>
      <c r="AL886" s="68"/>
    </row>
    <row r="887" spans="1:38" ht="12.75" customHeight="1" x14ac:dyDescent="0.2">
      <c r="A887" s="68"/>
      <c r="P887" s="68"/>
      <c r="Q887" s="68"/>
      <c r="R887" s="68"/>
      <c r="S887" s="68"/>
      <c r="T887" s="68"/>
      <c r="U887" s="68"/>
      <c r="V887" s="68"/>
      <c r="W887" s="68"/>
      <c r="X887" s="68"/>
      <c r="Y887" s="68"/>
      <c r="Z887" s="68"/>
      <c r="AA887" s="68"/>
      <c r="AB887" s="68"/>
      <c r="AC887" s="68"/>
      <c r="AD887" s="68"/>
      <c r="AE887" s="68"/>
      <c r="AF887" s="68"/>
      <c r="AG887" s="68"/>
      <c r="AH887" s="68"/>
      <c r="AI887" s="68"/>
      <c r="AJ887" s="68"/>
      <c r="AK887" s="68"/>
      <c r="AL887" s="68"/>
    </row>
    <row r="888" spans="1:38" ht="12.75" customHeight="1" x14ac:dyDescent="0.2">
      <c r="A888" s="68"/>
      <c r="P888" s="68"/>
      <c r="Q888" s="68"/>
      <c r="R888" s="68"/>
      <c r="S888" s="68"/>
      <c r="T888" s="68"/>
      <c r="U888" s="68"/>
      <c r="V888" s="68"/>
      <c r="W888" s="68"/>
      <c r="X888" s="68"/>
      <c r="Y888" s="68"/>
      <c r="Z888" s="68"/>
      <c r="AA888" s="68"/>
      <c r="AB888" s="68"/>
      <c r="AC888" s="68"/>
      <c r="AD888" s="68"/>
      <c r="AE888" s="68"/>
      <c r="AF888" s="68"/>
      <c r="AG888" s="68"/>
      <c r="AH888" s="68"/>
      <c r="AI888" s="68"/>
      <c r="AJ888" s="68"/>
      <c r="AK888" s="68"/>
      <c r="AL888" s="68"/>
    </row>
    <row r="889" spans="1:38" ht="12.75" customHeight="1" x14ac:dyDescent="0.2">
      <c r="A889" s="68"/>
      <c r="P889" s="68"/>
      <c r="Q889" s="68"/>
      <c r="R889" s="68"/>
      <c r="S889" s="68"/>
      <c r="T889" s="68"/>
      <c r="U889" s="68"/>
      <c r="V889" s="68"/>
      <c r="W889" s="68"/>
      <c r="X889" s="68"/>
      <c r="Y889" s="68"/>
      <c r="Z889" s="68"/>
      <c r="AA889" s="68"/>
      <c r="AB889" s="68"/>
      <c r="AC889" s="68"/>
      <c r="AD889" s="68"/>
      <c r="AE889" s="68"/>
      <c r="AF889" s="68"/>
      <c r="AG889" s="68"/>
      <c r="AH889" s="68"/>
      <c r="AI889" s="68"/>
      <c r="AJ889" s="68"/>
      <c r="AK889" s="68"/>
      <c r="AL889" s="68"/>
    </row>
    <row r="890" spans="1:38" ht="12.75" customHeight="1" x14ac:dyDescent="0.2">
      <c r="A890" s="68"/>
      <c r="P890" s="68"/>
      <c r="Q890" s="68"/>
      <c r="R890" s="68"/>
      <c r="S890" s="68"/>
      <c r="T890" s="68"/>
      <c r="U890" s="68"/>
      <c r="V890" s="68"/>
      <c r="W890" s="68"/>
      <c r="X890" s="68"/>
      <c r="Y890" s="68"/>
      <c r="Z890" s="68"/>
      <c r="AA890" s="68"/>
      <c r="AB890" s="68"/>
      <c r="AC890" s="68"/>
      <c r="AD890" s="68"/>
      <c r="AE890" s="68"/>
      <c r="AF890" s="68"/>
      <c r="AG890" s="68"/>
      <c r="AH890" s="68"/>
      <c r="AI890" s="68"/>
      <c r="AJ890" s="68"/>
      <c r="AK890" s="68"/>
      <c r="AL890" s="68"/>
    </row>
    <row r="891" spans="1:38" ht="12.75" customHeight="1" x14ac:dyDescent="0.2">
      <c r="A891" s="68"/>
      <c r="P891" s="68"/>
      <c r="Q891" s="68"/>
      <c r="R891" s="68"/>
      <c r="S891" s="68"/>
      <c r="T891" s="68"/>
      <c r="U891" s="68"/>
      <c r="V891" s="68"/>
      <c r="W891" s="68"/>
      <c r="X891" s="68"/>
      <c r="Y891" s="68"/>
      <c r="Z891" s="68"/>
      <c r="AA891" s="68"/>
      <c r="AB891" s="68"/>
      <c r="AC891" s="68"/>
      <c r="AD891" s="68"/>
      <c r="AE891" s="68"/>
      <c r="AF891" s="68"/>
      <c r="AG891" s="68"/>
      <c r="AH891" s="68"/>
      <c r="AI891" s="68"/>
      <c r="AJ891" s="68"/>
      <c r="AK891" s="68"/>
      <c r="AL891" s="68"/>
    </row>
    <row r="892" spans="1:38" ht="12.75" customHeight="1" x14ac:dyDescent="0.2">
      <c r="A892" s="68"/>
      <c r="P892" s="68"/>
      <c r="Q892" s="68"/>
      <c r="R892" s="68"/>
      <c r="S892" s="68"/>
      <c r="T892" s="68"/>
      <c r="U892" s="68"/>
      <c r="V892" s="68"/>
      <c r="W892" s="68"/>
      <c r="X892" s="68"/>
      <c r="Y892" s="68"/>
      <c r="Z892" s="68"/>
      <c r="AA892" s="68"/>
      <c r="AB892" s="68"/>
      <c r="AC892" s="68"/>
      <c r="AD892" s="68"/>
      <c r="AE892" s="68"/>
      <c r="AF892" s="68"/>
      <c r="AG892" s="68"/>
      <c r="AH892" s="68"/>
      <c r="AI892" s="68"/>
      <c r="AJ892" s="68"/>
      <c r="AK892" s="68"/>
      <c r="AL892" s="68"/>
    </row>
    <row r="893" spans="1:38" ht="12.75" customHeight="1" x14ac:dyDescent="0.2">
      <c r="A893" s="68"/>
      <c r="P893" s="68"/>
      <c r="Q893" s="68"/>
      <c r="R893" s="68"/>
      <c r="S893" s="68"/>
      <c r="T893" s="68"/>
      <c r="U893" s="68"/>
      <c r="V893" s="68"/>
      <c r="W893" s="68"/>
      <c r="X893" s="68"/>
      <c r="Y893" s="68"/>
      <c r="Z893" s="68"/>
      <c r="AA893" s="68"/>
      <c r="AB893" s="68"/>
      <c r="AC893" s="68"/>
      <c r="AD893" s="68"/>
      <c r="AE893" s="68"/>
      <c r="AF893" s="68"/>
      <c r="AG893" s="68"/>
      <c r="AH893" s="68"/>
      <c r="AI893" s="68"/>
      <c r="AJ893" s="68"/>
      <c r="AK893" s="68"/>
      <c r="AL893" s="68"/>
    </row>
    <row r="894" spans="1:38" ht="12.75" customHeight="1" x14ac:dyDescent="0.2">
      <c r="A894" s="68"/>
      <c r="P894" s="68"/>
      <c r="Q894" s="68"/>
      <c r="R894" s="68"/>
      <c r="S894" s="68"/>
      <c r="T894" s="68"/>
      <c r="U894" s="68"/>
      <c r="V894" s="68"/>
      <c r="W894" s="68"/>
      <c r="X894" s="68"/>
      <c r="Y894" s="68"/>
      <c r="Z894" s="68"/>
      <c r="AA894" s="68"/>
      <c r="AB894" s="68"/>
      <c r="AC894" s="68"/>
      <c r="AD894" s="68"/>
      <c r="AE894" s="68"/>
      <c r="AF894" s="68"/>
      <c r="AG894" s="68"/>
      <c r="AH894" s="68"/>
      <c r="AI894" s="68"/>
      <c r="AJ894" s="68"/>
      <c r="AK894" s="68"/>
      <c r="AL894" s="68"/>
    </row>
    <row r="895" spans="1:38" ht="12.75" customHeight="1" x14ac:dyDescent="0.2">
      <c r="A895" s="68"/>
      <c r="P895" s="68"/>
      <c r="Q895" s="68"/>
      <c r="R895" s="68"/>
      <c r="S895" s="68"/>
      <c r="T895" s="68"/>
      <c r="U895" s="68"/>
      <c r="V895" s="68"/>
      <c r="W895" s="68"/>
      <c r="X895" s="68"/>
      <c r="Y895" s="68"/>
      <c r="Z895" s="68"/>
      <c r="AA895" s="68"/>
      <c r="AB895" s="68"/>
      <c r="AC895" s="68"/>
      <c r="AD895" s="68"/>
      <c r="AE895" s="68"/>
      <c r="AF895" s="68"/>
      <c r="AG895" s="68"/>
      <c r="AH895" s="68"/>
      <c r="AI895" s="68"/>
      <c r="AJ895" s="68"/>
      <c r="AK895" s="68"/>
      <c r="AL895" s="68"/>
    </row>
    <row r="896" spans="1:38" ht="12.75" customHeight="1" x14ac:dyDescent="0.2">
      <c r="A896" s="68"/>
      <c r="P896" s="68"/>
      <c r="Q896" s="68"/>
      <c r="R896" s="68"/>
      <c r="S896" s="68"/>
      <c r="T896" s="68"/>
      <c r="U896" s="68"/>
      <c r="V896" s="68"/>
      <c r="W896" s="68"/>
      <c r="X896" s="68"/>
      <c r="Y896" s="68"/>
      <c r="Z896" s="68"/>
      <c r="AA896" s="68"/>
      <c r="AB896" s="68"/>
      <c r="AC896" s="68"/>
      <c r="AD896" s="68"/>
      <c r="AE896" s="68"/>
      <c r="AF896" s="68"/>
      <c r="AG896" s="68"/>
      <c r="AH896" s="68"/>
      <c r="AI896" s="68"/>
      <c r="AJ896" s="68"/>
      <c r="AK896" s="68"/>
      <c r="AL896" s="68"/>
    </row>
    <row r="897" spans="1:38" ht="12.75" customHeight="1" x14ac:dyDescent="0.2">
      <c r="A897" s="68"/>
      <c r="P897" s="68"/>
      <c r="Q897" s="68"/>
      <c r="R897" s="68"/>
      <c r="S897" s="68"/>
      <c r="T897" s="68"/>
      <c r="U897" s="68"/>
      <c r="V897" s="68"/>
      <c r="W897" s="68"/>
      <c r="X897" s="68"/>
      <c r="Y897" s="68"/>
      <c r="Z897" s="68"/>
      <c r="AA897" s="68"/>
      <c r="AB897" s="68"/>
      <c r="AC897" s="68"/>
      <c r="AD897" s="68"/>
      <c r="AE897" s="68"/>
      <c r="AF897" s="68"/>
      <c r="AG897" s="68"/>
      <c r="AH897" s="68"/>
      <c r="AI897" s="68"/>
      <c r="AJ897" s="68"/>
      <c r="AK897" s="68"/>
      <c r="AL897" s="68"/>
    </row>
    <row r="898" spans="1:38" ht="12.75" customHeight="1" x14ac:dyDescent="0.2">
      <c r="A898" s="68"/>
      <c r="P898" s="68"/>
      <c r="Q898" s="68"/>
      <c r="R898" s="68"/>
      <c r="S898" s="68"/>
      <c r="T898" s="68"/>
      <c r="U898" s="68"/>
      <c r="V898" s="68"/>
      <c r="W898" s="68"/>
      <c r="X898" s="68"/>
      <c r="Y898" s="68"/>
      <c r="Z898" s="68"/>
      <c r="AA898" s="68"/>
      <c r="AB898" s="68"/>
      <c r="AC898" s="68"/>
      <c r="AD898" s="68"/>
      <c r="AE898" s="68"/>
      <c r="AF898" s="68"/>
      <c r="AG898" s="68"/>
      <c r="AH898" s="68"/>
      <c r="AI898" s="68"/>
      <c r="AJ898" s="68"/>
      <c r="AK898" s="68"/>
      <c r="AL898" s="68"/>
    </row>
    <row r="899" spans="1:38" ht="12.75" customHeight="1" x14ac:dyDescent="0.2">
      <c r="A899" s="68"/>
      <c r="P899" s="68"/>
      <c r="Q899" s="68"/>
      <c r="R899" s="68"/>
      <c r="S899" s="68"/>
      <c r="T899" s="68"/>
      <c r="U899" s="68"/>
      <c r="V899" s="68"/>
      <c r="W899" s="68"/>
      <c r="X899" s="68"/>
      <c r="Y899" s="68"/>
      <c r="Z899" s="68"/>
      <c r="AA899" s="68"/>
      <c r="AB899" s="68"/>
      <c r="AC899" s="68"/>
      <c r="AD899" s="68"/>
      <c r="AE899" s="68"/>
      <c r="AF899" s="68"/>
      <c r="AG899" s="68"/>
      <c r="AH899" s="68"/>
      <c r="AI899" s="68"/>
      <c r="AJ899" s="68"/>
      <c r="AK899" s="68"/>
      <c r="AL899" s="68"/>
    </row>
    <row r="900" spans="1:38" ht="12.75" customHeight="1" x14ac:dyDescent="0.2">
      <c r="A900" s="68"/>
      <c r="P900" s="68"/>
      <c r="Q900" s="68"/>
      <c r="R900" s="68"/>
      <c r="S900" s="68"/>
      <c r="T900" s="68"/>
      <c r="U900" s="68"/>
      <c r="V900" s="68"/>
      <c r="W900" s="68"/>
      <c r="X900" s="68"/>
      <c r="Y900" s="68"/>
      <c r="Z900" s="68"/>
      <c r="AA900" s="68"/>
      <c r="AB900" s="68"/>
      <c r="AC900" s="68"/>
      <c r="AD900" s="68"/>
      <c r="AE900" s="68"/>
      <c r="AF900" s="68"/>
      <c r="AG900" s="68"/>
      <c r="AH900" s="68"/>
      <c r="AI900" s="68"/>
      <c r="AJ900" s="68"/>
      <c r="AK900" s="68"/>
      <c r="AL900" s="68"/>
    </row>
    <row r="901" spans="1:38" ht="12.75" customHeight="1" x14ac:dyDescent="0.2">
      <c r="A901" s="68"/>
      <c r="P901" s="68"/>
      <c r="Q901" s="68"/>
      <c r="R901" s="68"/>
      <c r="S901" s="68"/>
      <c r="T901" s="68"/>
      <c r="U901" s="68"/>
      <c r="V901" s="68"/>
      <c r="W901" s="68"/>
      <c r="X901" s="68"/>
      <c r="Y901" s="68"/>
      <c r="Z901" s="68"/>
      <c r="AA901" s="68"/>
      <c r="AB901" s="68"/>
      <c r="AC901" s="68"/>
      <c r="AD901" s="68"/>
      <c r="AE901" s="68"/>
      <c r="AF901" s="68"/>
      <c r="AG901" s="68"/>
      <c r="AH901" s="68"/>
      <c r="AI901" s="68"/>
      <c r="AJ901" s="68"/>
      <c r="AK901" s="68"/>
      <c r="AL901" s="68"/>
    </row>
    <row r="902" spans="1:38" ht="12.75" customHeight="1" x14ac:dyDescent="0.2">
      <c r="A902" s="68"/>
      <c r="P902" s="68"/>
      <c r="Q902" s="68"/>
      <c r="R902" s="68"/>
      <c r="S902" s="68"/>
      <c r="T902" s="68"/>
      <c r="U902" s="68"/>
      <c r="V902" s="68"/>
      <c r="W902" s="68"/>
      <c r="X902" s="68"/>
      <c r="Y902" s="68"/>
      <c r="Z902" s="68"/>
      <c r="AA902" s="68"/>
      <c r="AB902" s="68"/>
      <c r="AC902" s="68"/>
      <c r="AD902" s="68"/>
      <c r="AE902" s="68"/>
      <c r="AF902" s="68"/>
      <c r="AG902" s="68"/>
      <c r="AH902" s="68"/>
      <c r="AI902" s="68"/>
      <c r="AJ902" s="68"/>
      <c r="AK902" s="68"/>
      <c r="AL902" s="68"/>
    </row>
    <row r="903" spans="1:38" ht="12.75" customHeight="1" x14ac:dyDescent="0.2">
      <c r="A903" s="68"/>
      <c r="P903" s="68"/>
      <c r="Q903" s="68"/>
      <c r="R903" s="68"/>
      <c r="S903" s="68"/>
      <c r="T903" s="68"/>
      <c r="U903" s="68"/>
      <c r="V903" s="68"/>
      <c r="W903" s="68"/>
      <c r="X903" s="68"/>
      <c r="Y903" s="68"/>
      <c r="Z903" s="68"/>
      <c r="AA903" s="68"/>
      <c r="AB903" s="68"/>
      <c r="AC903" s="68"/>
      <c r="AD903" s="68"/>
      <c r="AE903" s="68"/>
      <c r="AF903" s="68"/>
      <c r="AG903" s="68"/>
      <c r="AH903" s="68"/>
      <c r="AI903" s="68"/>
      <c r="AJ903" s="68"/>
      <c r="AK903" s="68"/>
      <c r="AL903" s="68"/>
    </row>
    <row r="904" spans="1:38" ht="12.75" customHeight="1" x14ac:dyDescent="0.2">
      <c r="A904" s="68"/>
      <c r="P904" s="68"/>
      <c r="Q904" s="68"/>
      <c r="R904" s="68"/>
      <c r="S904" s="68"/>
      <c r="T904" s="68"/>
      <c r="U904" s="68"/>
      <c r="V904" s="68"/>
      <c r="W904" s="68"/>
      <c r="X904" s="68"/>
      <c r="Y904" s="68"/>
      <c r="Z904" s="68"/>
      <c r="AA904" s="68"/>
      <c r="AB904" s="68"/>
      <c r="AC904" s="68"/>
      <c r="AD904" s="68"/>
      <c r="AE904" s="68"/>
      <c r="AF904" s="68"/>
      <c r="AG904" s="68"/>
      <c r="AH904" s="68"/>
      <c r="AI904" s="68"/>
      <c r="AJ904" s="68"/>
      <c r="AK904" s="68"/>
      <c r="AL904" s="68"/>
    </row>
    <row r="905" spans="1:38" ht="12.75" customHeight="1" x14ac:dyDescent="0.2">
      <c r="A905" s="68"/>
      <c r="P905" s="68"/>
      <c r="Q905" s="68"/>
      <c r="R905" s="68"/>
      <c r="S905" s="68"/>
      <c r="T905" s="68"/>
      <c r="U905" s="68"/>
      <c r="V905" s="68"/>
      <c r="W905" s="68"/>
      <c r="X905" s="68"/>
      <c r="Y905" s="68"/>
      <c r="Z905" s="68"/>
      <c r="AA905" s="68"/>
      <c r="AB905" s="68"/>
      <c r="AC905" s="68"/>
      <c r="AD905" s="68"/>
      <c r="AE905" s="68"/>
      <c r="AF905" s="68"/>
      <c r="AG905" s="68"/>
      <c r="AH905" s="68"/>
      <c r="AI905" s="68"/>
      <c r="AJ905" s="68"/>
      <c r="AK905" s="68"/>
      <c r="AL905" s="68"/>
    </row>
    <row r="906" spans="1:38" ht="12.75" customHeight="1" x14ac:dyDescent="0.2">
      <c r="A906" s="68"/>
      <c r="P906" s="68"/>
      <c r="Q906" s="68"/>
      <c r="R906" s="68"/>
      <c r="S906" s="68"/>
      <c r="T906" s="68"/>
      <c r="U906" s="68"/>
      <c r="V906" s="68"/>
      <c r="W906" s="68"/>
      <c r="X906" s="68"/>
      <c r="Y906" s="68"/>
      <c r="Z906" s="68"/>
      <c r="AA906" s="68"/>
      <c r="AB906" s="68"/>
      <c r="AC906" s="68"/>
      <c r="AD906" s="68"/>
      <c r="AE906" s="68"/>
      <c r="AF906" s="68"/>
      <c r="AG906" s="68"/>
      <c r="AH906" s="68"/>
      <c r="AI906" s="68"/>
      <c r="AJ906" s="68"/>
      <c r="AK906" s="68"/>
      <c r="AL906" s="68"/>
    </row>
    <row r="907" spans="1:38" ht="12.75" customHeight="1" x14ac:dyDescent="0.2">
      <c r="A907" s="68"/>
      <c r="P907" s="68"/>
      <c r="Q907" s="68"/>
      <c r="R907" s="68"/>
      <c r="S907" s="68"/>
      <c r="T907" s="68"/>
      <c r="U907" s="68"/>
      <c r="V907" s="68"/>
      <c r="W907" s="68"/>
      <c r="X907" s="68"/>
      <c r="Y907" s="68"/>
      <c r="Z907" s="68"/>
      <c r="AA907" s="68"/>
      <c r="AB907" s="68"/>
      <c r="AC907" s="68"/>
      <c r="AD907" s="68"/>
      <c r="AE907" s="68"/>
      <c r="AF907" s="68"/>
      <c r="AG907" s="68"/>
      <c r="AH907" s="68"/>
      <c r="AI907" s="68"/>
      <c r="AJ907" s="68"/>
      <c r="AK907" s="68"/>
      <c r="AL907" s="68"/>
    </row>
    <row r="908" spans="1:38" ht="12.75" customHeight="1" x14ac:dyDescent="0.2">
      <c r="A908" s="68"/>
      <c r="P908" s="68"/>
      <c r="Q908" s="68"/>
      <c r="R908" s="68"/>
      <c r="S908" s="68"/>
      <c r="T908" s="68"/>
      <c r="U908" s="68"/>
      <c r="V908" s="68"/>
      <c r="W908" s="68"/>
      <c r="X908" s="68"/>
      <c r="Y908" s="68"/>
      <c r="Z908" s="68"/>
      <c r="AA908" s="68"/>
      <c r="AB908" s="68"/>
      <c r="AC908" s="68"/>
      <c r="AD908" s="68"/>
      <c r="AE908" s="68"/>
      <c r="AF908" s="68"/>
      <c r="AG908" s="68"/>
      <c r="AH908" s="68"/>
      <c r="AI908" s="68"/>
      <c r="AJ908" s="68"/>
      <c r="AK908" s="68"/>
      <c r="AL908" s="68"/>
    </row>
    <row r="909" spans="1:38" ht="12.75" customHeight="1" x14ac:dyDescent="0.2">
      <c r="A909" s="68"/>
      <c r="P909" s="68"/>
      <c r="Q909" s="68"/>
      <c r="R909" s="68"/>
      <c r="S909" s="68"/>
      <c r="T909" s="68"/>
      <c r="U909" s="68"/>
      <c r="V909" s="68"/>
      <c r="W909" s="68"/>
      <c r="X909" s="68"/>
      <c r="Y909" s="68"/>
      <c r="Z909" s="68"/>
      <c r="AA909" s="68"/>
      <c r="AB909" s="68"/>
      <c r="AC909" s="68"/>
      <c r="AD909" s="68"/>
      <c r="AE909" s="68"/>
      <c r="AF909" s="68"/>
      <c r="AG909" s="68"/>
      <c r="AH909" s="68"/>
      <c r="AI909" s="68"/>
      <c r="AJ909" s="68"/>
      <c r="AK909" s="68"/>
      <c r="AL909" s="68"/>
    </row>
    <row r="910" spans="1:38" ht="12.75" customHeight="1" x14ac:dyDescent="0.2">
      <c r="A910" s="68"/>
      <c r="P910" s="68"/>
      <c r="Q910" s="68"/>
      <c r="R910" s="68"/>
      <c r="S910" s="68"/>
      <c r="T910" s="68"/>
      <c r="U910" s="68"/>
      <c r="V910" s="68"/>
      <c r="W910" s="68"/>
      <c r="X910" s="68"/>
      <c r="Y910" s="68"/>
      <c r="Z910" s="68"/>
      <c r="AA910" s="68"/>
      <c r="AB910" s="68"/>
      <c r="AC910" s="68"/>
      <c r="AD910" s="68"/>
      <c r="AE910" s="68"/>
      <c r="AF910" s="68"/>
      <c r="AG910" s="68"/>
      <c r="AH910" s="68"/>
      <c r="AI910" s="68"/>
      <c r="AJ910" s="68"/>
      <c r="AK910" s="68"/>
      <c r="AL910" s="68"/>
    </row>
    <row r="911" spans="1:38" ht="12.75" customHeight="1" x14ac:dyDescent="0.2">
      <c r="A911" s="68"/>
      <c r="P911" s="68"/>
      <c r="Q911" s="68"/>
      <c r="R911" s="68"/>
      <c r="S911" s="68"/>
      <c r="T911" s="68"/>
      <c r="U911" s="68"/>
      <c r="V911" s="68"/>
      <c r="W911" s="68"/>
      <c r="X911" s="68"/>
      <c r="Y911" s="68"/>
      <c r="Z911" s="68"/>
      <c r="AA911" s="68"/>
      <c r="AB911" s="68"/>
      <c r="AC911" s="68"/>
      <c r="AD911" s="68"/>
      <c r="AE911" s="68"/>
      <c r="AF911" s="68"/>
      <c r="AG911" s="68"/>
      <c r="AH911" s="68"/>
      <c r="AI911" s="68"/>
      <c r="AJ911" s="68"/>
      <c r="AK911" s="68"/>
      <c r="AL911" s="68"/>
    </row>
    <row r="912" spans="1:38" ht="12.75" customHeight="1" x14ac:dyDescent="0.2">
      <c r="A912" s="68"/>
      <c r="P912" s="68"/>
      <c r="Q912" s="68"/>
      <c r="R912" s="68"/>
      <c r="S912" s="68"/>
      <c r="T912" s="68"/>
      <c r="U912" s="68"/>
      <c r="V912" s="68"/>
      <c r="W912" s="68"/>
      <c r="X912" s="68"/>
      <c r="Y912" s="68"/>
      <c r="Z912" s="68"/>
      <c r="AA912" s="68"/>
      <c r="AB912" s="68"/>
      <c r="AC912" s="68"/>
      <c r="AD912" s="68"/>
      <c r="AE912" s="68"/>
      <c r="AF912" s="68"/>
      <c r="AG912" s="68"/>
      <c r="AH912" s="68"/>
      <c r="AI912" s="68"/>
      <c r="AJ912" s="68"/>
      <c r="AK912" s="68"/>
      <c r="AL912" s="68"/>
    </row>
    <row r="913" spans="1:38" ht="12.75" customHeight="1" x14ac:dyDescent="0.2">
      <c r="A913" s="68"/>
      <c r="P913" s="68"/>
      <c r="Q913" s="68"/>
      <c r="R913" s="68"/>
      <c r="S913" s="68"/>
      <c r="T913" s="68"/>
      <c r="U913" s="68"/>
      <c r="V913" s="68"/>
      <c r="W913" s="68"/>
      <c r="X913" s="68"/>
      <c r="Y913" s="68"/>
      <c r="Z913" s="68"/>
      <c r="AA913" s="68"/>
      <c r="AB913" s="68"/>
      <c r="AC913" s="68"/>
      <c r="AD913" s="68"/>
      <c r="AE913" s="68"/>
      <c r="AF913" s="68"/>
      <c r="AG913" s="68"/>
      <c r="AH913" s="68"/>
      <c r="AI913" s="68"/>
      <c r="AJ913" s="68"/>
      <c r="AK913" s="68"/>
      <c r="AL913" s="68"/>
    </row>
    <row r="914" spans="1:38" ht="12.75" customHeight="1" x14ac:dyDescent="0.2">
      <c r="A914" s="68"/>
      <c r="P914" s="68"/>
      <c r="Q914" s="68"/>
      <c r="R914" s="68"/>
      <c r="S914" s="68"/>
      <c r="T914" s="68"/>
      <c r="U914" s="68"/>
      <c r="V914" s="68"/>
      <c r="W914" s="68"/>
      <c r="X914" s="68"/>
      <c r="Y914" s="68"/>
      <c r="Z914" s="68"/>
      <c r="AA914" s="68"/>
      <c r="AB914" s="68"/>
      <c r="AC914" s="68"/>
      <c r="AD914" s="68"/>
      <c r="AE914" s="68"/>
      <c r="AF914" s="68"/>
      <c r="AG914" s="68"/>
      <c r="AH914" s="68"/>
      <c r="AI914" s="68"/>
      <c r="AJ914" s="68"/>
      <c r="AK914" s="68"/>
      <c r="AL914" s="68"/>
    </row>
    <row r="915" spans="1:38" ht="12.75" customHeight="1" x14ac:dyDescent="0.2">
      <c r="A915" s="68"/>
      <c r="P915" s="68"/>
      <c r="Q915" s="68"/>
      <c r="R915" s="68"/>
      <c r="S915" s="68"/>
      <c r="T915" s="68"/>
      <c r="U915" s="68"/>
      <c r="V915" s="68"/>
      <c r="W915" s="68"/>
      <c r="X915" s="68"/>
      <c r="Y915" s="68"/>
      <c r="Z915" s="68"/>
      <c r="AA915" s="68"/>
      <c r="AB915" s="68"/>
      <c r="AC915" s="68"/>
      <c r="AD915" s="68"/>
      <c r="AE915" s="68"/>
      <c r="AF915" s="68"/>
      <c r="AG915" s="68"/>
      <c r="AH915" s="68"/>
      <c r="AI915" s="68"/>
      <c r="AJ915" s="68"/>
      <c r="AK915" s="68"/>
      <c r="AL915" s="68"/>
    </row>
    <row r="916" spans="1:38" ht="12.75" customHeight="1" x14ac:dyDescent="0.2">
      <c r="A916" s="68"/>
      <c r="P916" s="68"/>
      <c r="Q916" s="68"/>
      <c r="R916" s="68"/>
      <c r="S916" s="68"/>
      <c r="T916" s="68"/>
      <c r="U916" s="68"/>
      <c r="V916" s="68"/>
      <c r="W916" s="68"/>
      <c r="X916" s="68"/>
      <c r="Y916" s="68"/>
      <c r="Z916" s="68"/>
      <c r="AA916" s="68"/>
      <c r="AB916" s="68"/>
      <c r="AC916" s="68"/>
      <c r="AD916" s="68"/>
      <c r="AE916" s="68"/>
      <c r="AF916" s="68"/>
      <c r="AG916" s="68"/>
      <c r="AH916" s="68"/>
      <c r="AI916" s="68"/>
      <c r="AJ916" s="68"/>
      <c r="AK916" s="68"/>
      <c r="AL916" s="68"/>
    </row>
    <row r="917" spans="1:38" ht="12.75" customHeight="1" x14ac:dyDescent="0.2">
      <c r="A917" s="68"/>
      <c r="P917" s="68"/>
      <c r="Q917" s="68"/>
      <c r="R917" s="68"/>
      <c r="S917" s="68"/>
      <c r="T917" s="68"/>
      <c r="U917" s="68"/>
      <c r="V917" s="68"/>
      <c r="W917" s="68"/>
      <c r="X917" s="68"/>
      <c r="Y917" s="68"/>
      <c r="Z917" s="68"/>
      <c r="AA917" s="68"/>
      <c r="AB917" s="68"/>
      <c r="AC917" s="68"/>
      <c r="AD917" s="68"/>
      <c r="AE917" s="68"/>
      <c r="AF917" s="68"/>
      <c r="AG917" s="68"/>
      <c r="AH917" s="68"/>
      <c r="AI917" s="68"/>
      <c r="AJ917" s="68"/>
      <c r="AK917" s="68"/>
      <c r="AL917" s="68"/>
    </row>
    <row r="918" spans="1:38" ht="12.75" customHeight="1" x14ac:dyDescent="0.2">
      <c r="A918" s="68"/>
      <c r="P918" s="68"/>
      <c r="Q918" s="68"/>
      <c r="R918" s="68"/>
      <c r="S918" s="68"/>
      <c r="T918" s="68"/>
      <c r="U918" s="68"/>
      <c r="V918" s="68"/>
      <c r="W918" s="68"/>
      <c r="X918" s="68"/>
      <c r="Y918" s="68"/>
      <c r="Z918" s="68"/>
      <c r="AA918" s="68"/>
      <c r="AB918" s="68"/>
      <c r="AC918" s="68"/>
      <c r="AD918" s="68"/>
      <c r="AE918" s="68"/>
      <c r="AF918" s="68"/>
      <c r="AG918" s="68"/>
      <c r="AH918" s="68"/>
      <c r="AI918" s="68"/>
      <c r="AJ918" s="68"/>
      <c r="AK918" s="68"/>
      <c r="AL918" s="68"/>
    </row>
    <row r="919" spans="1:38" ht="12.75" customHeight="1" x14ac:dyDescent="0.2">
      <c r="A919" s="68"/>
      <c r="P919" s="68"/>
      <c r="Q919" s="68"/>
      <c r="R919" s="68"/>
      <c r="S919" s="68"/>
      <c r="T919" s="68"/>
      <c r="U919" s="68"/>
      <c r="V919" s="68"/>
      <c r="W919" s="68"/>
      <c r="X919" s="68"/>
      <c r="Y919" s="68"/>
      <c r="Z919" s="68"/>
      <c r="AA919" s="68"/>
      <c r="AB919" s="68"/>
      <c r="AC919" s="68"/>
      <c r="AD919" s="68"/>
      <c r="AE919" s="68"/>
      <c r="AF919" s="68"/>
      <c r="AG919" s="68"/>
      <c r="AH919" s="68"/>
      <c r="AI919" s="68"/>
      <c r="AJ919" s="68"/>
      <c r="AK919" s="68"/>
      <c r="AL919" s="68"/>
    </row>
    <row r="920" spans="1:38" ht="12.75" customHeight="1" x14ac:dyDescent="0.2">
      <c r="A920" s="68"/>
      <c r="P920" s="68"/>
      <c r="Q920" s="68"/>
      <c r="R920" s="68"/>
      <c r="S920" s="68"/>
      <c r="T920" s="68"/>
      <c r="U920" s="68"/>
      <c r="V920" s="68"/>
      <c r="W920" s="68"/>
      <c r="X920" s="68"/>
      <c r="Y920" s="68"/>
      <c r="Z920" s="68"/>
      <c r="AA920" s="68"/>
      <c r="AB920" s="68"/>
      <c r="AC920" s="68"/>
      <c r="AD920" s="68"/>
      <c r="AE920" s="68"/>
      <c r="AF920" s="68"/>
      <c r="AG920" s="68"/>
      <c r="AH920" s="68"/>
      <c r="AI920" s="68"/>
      <c r="AJ920" s="68"/>
      <c r="AK920" s="68"/>
      <c r="AL920" s="68"/>
    </row>
    <row r="921" spans="1:38" ht="12.75" customHeight="1" x14ac:dyDescent="0.2">
      <c r="A921" s="68"/>
      <c r="P921" s="68"/>
      <c r="Q921" s="68"/>
      <c r="R921" s="68"/>
      <c r="S921" s="68"/>
      <c r="T921" s="68"/>
      <c r="U921" s="68"/>
      <c r="V921" s="68"/>
      <c r="W921" s="68"/>
      <c r="X921" s="68"/>
      <c r="Y921" s="68"/>
      <c r="Z921" s="68"/>
      <c r="AA921" s="68"/>
      <c r="AB921" s="68"/>
      <c r="AC921" s="68"/>
      <c r="AD921" s="68"/>
      <c r="AE921" s="68"/>
      <c r="AF921" s="68"/>
      <c r="AG921" s="68"/>
      <c r="AH921" s="68"/>
      <c r="AI921" s="68"/>
      <c r="AJ921" s="68"/>
      <c r="AK921" s="68"/>
      <c r="AL921" s="68"/>
    </row>
    <row r="922" spans="1:38" ht="12.75" customHeight="1" x14ac:dyDescent="0.2">
      <c r="A922" s="68"/>
      <c r="P922" s="68"/>
      <c r="Q922" s="68"/>
      <c r="R922" s="68"/>
      <c r="S922" s="68"/>
      <c r="T922" s="68"/>
      <c r="U922" s="68"/>
      <c r="V922" s="68"/>
      <c r="W922" s="68"/>
      <c r="X922" s="68"/>
      <c r="Y922" s="68"/>
      <c r="Z922" s="68"/>
      <c r="AA922" s="68"/>
      <c r="AB922" s="68"/>
      <c r="AC922" s="68"/>
      <c r="AD922" s="68"/>
      <c r="AE922" s="68"/>
      <c r="AF922" s="68"/>
      <c r="AG922" s="68"/>
      <c r="AH922" s="68"/>
      <c r="AI922" s="68"/>
      <c r="AJ922" s="68"/>
      <c r="AK922" s="68"/>
      <c r="AL922" s="68"/>
    </row>
    <row r="923" spans="1:38" ht="12.75" customHeight="1" x14ac:dyDescent="0.2">
      <c r="A923" s="68"/>
      <c r="P923" s="68"/>
      <c r="Q923" s="68"/>
      <c r="R923" s="68"/>
      <c r="S923" s="68"/>
      <c r="T923" s="68"/>
      <c r="U923" s="68"/>
      <c r="V923" s="68"/>
      <c r="W923" s="68"/>
      <c r="X923" s="68"/>
      <c r="Y923" s="68"/>
      <c r="Z923" s="68"/>
      <c r="AA923" s="68"/>
      <c r="AB923" s="68"/>
      <c r="AC923" s="68"/>
      <c r="AD923" s="68"/>
      <c r="AE923" s="68"/>
      <c r="AF923" s="68"/>
      <c r="AG923" s="68"/>
      <c r="AH923" s="68"/>
      <c r="AI923" s="68"/>
      <c r="AJ923" s="68"/>
      <c r="AK923" s="68"/>
      <c r="AL923" s="68"/>
    </row>
    <row r="924" spans="1:38" ht="12.75" customHeight="1" x14ac:dyDescent="0.2">
      <c r="A924" s="68"/>
      <c r="P924" s="68"/>
      <c r="Q924" s="68"/>
      <c r="R924" s="68"/>
      <c r="S924" s="68"/>
      <c r="T924" s="68"/>
      <c r="U924" s="68"/>
      <c r="V924" s="68"/>
      <c r="W924" s="68"/>
      <c r="X924" s="68"/>
      <c r="Y924" s="68"/>
      <c r="Z924" s="68"/>
      <c r="AA924" s="68"/>
      <c r="AB924" s="68"/>
      <c r="AC924" s="68"/>
      <c r="AD924" s="68"/>
      <c r="AE924" s="68"/>
      <c r="AF924" s="68"/>
      <c r="AG924" s="68"/>
      <c r="AH924" s="68"/>
      <c r="AI924" s="68"/>
      <c r="AJ924" s="68"/>
      <c r="AK924" s="68"/>
      <c r="AL924" s="68"/>
    </row>
    <row r="925" spans="1:38" ht="12.75" customHeight="1" x14ac:dyDescent="0.2">
      <c r="A925" s="68"/>
      <c r="P925" s="68"/>
      <c r="Q925" s="68"/>
      <c r="R925" s="68"/>
      <c r="S925" s="68"/>
      <c r="T925" s="68"/>
      <c r="U925" s="68"/>
      <c r="V925" s="68"/>
      <c r="W925" s="68"/>
      <c r="X925" s="68"/>
      <c r="Y925" s="68"/>
      <c r="Z925" s="68"/>
      <c r="AA925" s="68"/>
      <c r="AB925" s="68"/>
      <c r="AC925" s="68"/>
      <c r="AD925" s="68"/>
      <c r="AE925" s="68"/>
      <c r="AF925" s="68"/>
      <c r="AG925" s="68"/>
      <c r="AH925" s="68"/>
      <c r="AI925" s="68"/>
      <c r="AJ925" s="68"/>
      <c r="AK925" s="68"/>
      <c r="AL925" s="68"/>
    </row>
    <row r="926" spans="1:38" ht="12.75" customHeight="1" x14ac:dyDescent="0.2">
      <c r="A926" s="68"/>
      <c r="P926" s="68"/>
      <c r="Q926" s="68"/>
      <c r="R926" s="68"/>
      <c r="S926" s="68"/>
      <c r="T926" s="68"/>
      <c r="U926" s="68"/>
      <c r="V926" s="68"/>
      <c r="W926" s="68"/>
      <c r="X926" s="68"/>
      <c r="Y926" s="68"/>
      <c r="Z926" s="68"/>
      <c r="AA926" s="68"/>
      <c r="AB926" s="68"/>
      <c r="AC926" s="68"/>
      <c r="AD926" s="68"/>
      <c r="AE926" s="68"/>
      <c r="AF926" s="68"/>
      <c r="AG926" s="68"/>
      <c r="AH926" s="68"/>
      <c r="AI926" s="68"/>
      <c r="AJ926" s="68"/>
      <c r="AK926" s="68"/>
      <c r="AL926" s="68"/>
    </row>
    <row r="927" spans="1:38" ht="12.75" customHeight="1" x14ac:dyDescent="0.2">
      <c r="A927" s="68"/>
      <c r="P927" s="68"/>
      <c r="Q927" s="68"/>
      <c r="R927" s="68"/>
      <c r="S927" s="68"/>
      <c r="T927" s="68"/>
      <c r="U927" s="68"/>
      <c r="V927" s="68"/>
      <c r="W927" s="68"/>
      <c r="X927" s="68"/>
      <c r="Y927" s="68"/>
      <c r="Z927" s="68"/>
      <c r="AA927" s="68"/>
      <c r="AB927" s="68"/>
      <c r="AC927" s="68"/>
      <c r="AD927" s="68"/>
      <c r="AE927" s="68"/>
      <c r="AF927" s="68"/>
      <c r="AG927" s="68"/>
      <c r="AH927" s="68"/>
      <c r="AI927" s="68"/>
      <c r="AJ927" s="68"/>
      <c r="AK927" s="68"/>
      <c r="AL927" s="68"/>
    </row>
    <row r="928" spans="1:38" ht="12.75" customHeight="1" x14ac:dyDescent="0.2">
      <c r="A928" s="68"/>
      <c r="P928" s="68"/>
      <c r="Q928" s="68"/>
      <c r="R928" s="68"/>
      <c r="S928" s="68"/>
      <c r="T928" s="68"/>
      <c r="U928" s="68"/>
      <c r="V928" s="68"/>
      <c r="W928" s="68"/>
      <c r="X928" s="68"/>
      <c r="Y928" s="68"/>
      <c r="Z928" s="68"/>
      <c r="AA928" s="68"/>
      <c r="AB928" s="68"/>
      <c r="AC928" s="68"/>
      <c r="AD928" s="68"/>
      <c r="AE928" s="68"/>
      <c r="AF928" s="68"/>
      <c r="AG928" s="68"/>
      <c r="AH928" s="68"/>
      <c r="AI928" s="68"/>
      <c r="AJ928" s="68"/>
      <c r="AK928" s="68"/>
      <c r="AL928" s="68"/>
    </row>
    <row r="929" spans="1:38" ht="12.75" customHeight="1" x14ac:dyDescent="0.2">
      <c r="A929" s="68"/>
      <c r="P929" s="68"/>
      <c r="Q929" s="68"/>
      <c r="R929" s="68"/>
      <c r="S929" s="68"/>
      <c r="T929" s="68"/>
      <c r="U929" s="68"/>
      <c r="V929" s="68"/>
      <c r="W929" s="68"/>
      <c r="X929" s="68"/>
      <c r="Y929" s="68"/>
      <c r="Z929" s="68"/>
      <c r="AA929" s="68"/>
      <c r="AB929" s="68"/>
      <c r="AC929" s="68"/>
      <c r="AD929" s="68"/>
      <c r="AE929" s="68"/>
      <c r="AF929" s="68"/>
      <c r="AG929" s="68"/>
      <c r="AH929" s="68"/>
      <c r="AI929" s="68"/>
      <c r="AJ929" s="68"/>
      <c r="AK929" s="68"/>
      <c r="AL929" s="68"/>
    </row>
    <row r="930" spans="1:38" ht="12.75" customHeight="1" x14ac:dyDescent="0.2">
      <c r="A930" s="68"/>
      <c r="P930" s="68"/>
      <c r="Q930" s="68"/>
      <c r="R930" s="68"/>
      <c r="S930" s="68"/>
      <c r="T930" s="68"/>
      <c r="U930" s="68"/>
      <c r="V930" s="68"/>
      <c r="W930" s="68"/>
      <c r="X930" s="68"/>
      <c r="Y930" s="68"/>
      <c r="Z930" s="68"/>
      <c r="AA930" s="68"/>
      <c r="AB930" s="68"/>
      <c r="AC930" s="68"/>
      <c r="AD930" s="68"/>
      <c r="AE930" s="68"/>
      <c r="AF930" s="68"/>
      <c r="AG930" s="68"/>
      <c r="AH930" s="68"/>
      <c r="AI930" s="68"/>
      <c r="AJ930" s="68"/>
      <c r="AK930" s="68"/>
      <c r="AL930" s="68"/>
    </row>
    <row r="931" spans="1:38" ht="12.75" customHeight="1" x14ac:dyDescent="0.2">
      <c r="A931" s="68"/>
      <c r="P931" s="68"/>
      <c r="Q931" s="68"/>
      <c r="R931" s="68"/>
      <c r="S931" s="68"/>
      <c r="T931" s="68"/>
      <c r="U931" s="68"/>
      <c r="V931" s="68"/>
      <c r="W931" s="68"/>
      <c r="X931" s="68"/>
      <c r="Y931" s="68"/>
      <c r="Z931" s="68"/>
      <c r="AA931" s="68"/>
      <c r="AB931" s="68"/>
      <c r="AC931" s="68"/>
      <c r="AD931" s="68"/>
      <c r="AE931" s="68"/>
      <c r="AF931" s="68"/>
      <c r="AG931" s="68"/>
      <c r="AH931" s="68"/>
      <c r="AI931" s="68"/>
      <c r="AJ931" s="68"/>
      <c r="AK931" s="68"/>
      <c r="AL931" s="68"/>
    </row>
    <row r="932" spans="1:38" ht="12.75" customHeight="1" x14ac:dyDescent="0.2">
      <c r="A932" s="68"/>
      <c r="P932" s="68"/>
      <c r="Q932" s="68"/>
      <c r="R932" s="68"/>
      <c r="S932" s="68"/>
      <c r="T932" s="68"/>
      <c r="U932" s="68"/>
      <c r="V932" s="68"/>
      <c r="W932" s="68"/>
      <c r="X932" s="68"/>
      <c r="Y932" s="68"/>
      <c r="Z932" s="68"/>
      <c r="AA932" s="68"/>
      <c r="AB932" s="68"/>
      <c r="AC932" s="68"/>
      <c r="AD932" s="68"/>
      <c r="AE932" s="68"/>
      <c r="AF932" s="68"/>
      <c r="AG932" s="68"/>
      <c r="AH932" s="68"/>
      <c r="AI932" s="68"/>
      <c r="AJ932" s="68"/>
      <c r="AK932" s="68"/>
      <c r="AL932" s="68"/>
    </row>
    <row r="933" spans="1:38" ht="12.75" customHeight="1" x14ac:dyDescent="0.2">
      <c r="A933" s="68"/>
      <c r="P933" s="68"/>
      <c r="Q933" s="68"/>
      <c r="R933" s="68"/>
      <c r="S933" s="68"/>
      <c r="T933" s="68"/>
      <c r="U933" s="68"/>
      <c r="V933" s="68"/>
      <c r="W933" s="68"/>
      <c r="X933" s="68"/>
      <c r="Y933" s="68"/>
      <c r="Z933" s="68"/>
      <c r="AA933" s="68"/>
      <c r="AB933" s="68"/>
      <c r="AC933" s="68"/>
      <c r="AD933" s="68"/>
      <c r="AE933" s="68"/>
      <c r="AF933" s="68"/>
      <c r="AG933" s="68"/>
      <c r="AH933" s="68"/>
      <c r="AI933" s="68"/>
      <c r="AJ933" s="68"/>
      <c r="AK933" s="68"/>
      <c r="AL933" s="68"/>
    </row>
    <row r="934" spans="1:38" ht="12.75" customHeight="1" x14ac:dyDescent="0.2">
      <c r="A934" s="68"/>
      <c r="P934" s="68"/>
      <c r="Q934" s="68"/>
      <c r="R934" s="68"/>
      <c r="S934" s="68"/>
      <c r="T934" s="68"/>
      <c r="U934" s="68"/>
      <c r="V934" s="68"/>
      <c r="W934" s="68"/>
      <c r="X934" s="68"/>
      <c r="Y934" s="68"/>
      <c r="Z934" s="68"/>
      <c r="AA934" s="68"/>
      <c r="AB934" s="68"/>
      <c r="AC934" s="68"/>
      <c r="AD934" s="68"/>
      <c r="AE934" s="68"/>
      <c r="AF934" s="68"/>
      <c r="AG934" s="68"/>
      <c r="AH934" s="68"/>
      <c r="AI934" s="68"/>
      <c r="AJ934" s="68"/>
      <c r="AK934" s="68"/>
      <c r="AL934" s="68"/>
    </row>
    <row r="935" spans="1:38" ht="12.75" customHeight="1" x14ac:dyDescent="0.2">
      <c r="A935" s="68"/>
      <c r="P935" s="68"/>
      <c r="Q935" s="68"/>
      <c r="R935" s="68"/>
      <c r="S935" s="68"/>
      <c r="T935" s="68"/>
      <c r="U935" s="68"/>
      <c r="V935" s="68"/>
      <c r="W935" s="68"/>
      <c r="X935" s="68"/>
      <c r="Y935" s="68"/>
      <c r="Z935" s="68"/>
      <c r="AA935" s="68"/>
      <c r="AB935" s="68"/>
      <c r="AC935" s="68"/>
      <c r="AD935" s="68"/>
      <c r="AE935" s="68"/>
      <c r="AF935" s="68"/>
      <c r="AG935" s="68"/>
      <c r="AH935" s="68"/>
      <c r="AI935" s="68"/>
      <c r="AJ935" s="68"/>
      <c r="AK935" s="68"/>
      <c r="AL935" s="68"/>
    </row>
    <row r="936" spans="1:38" ht="12.75" customHeight="1" x14ac:dyDescent="0.2">
      <c r="A936" s="68"/>
      <c r="P936" s="68"/>
      <c r="Q936" s="68"/>
      <c r="R936" s="68"/>
      <c r="S936" s="68"/>
      <c r="T936" s="68"/>
      <c r="U936" s="68"/>
      <c r="V936" s="68"/>
      <c r="W936" s="68"/>
      <c r="X936" s="68"/>
      <c r="Y936" s="68"/>
      <c r="Z936" s="68"/>
      <c r="AA936" s="68"/>
      <c r="AB936" s="68"/>
      <c r="AC936" s="68"/>
      <c r="AD936" s="68"/>
      <c r="AE936" s="68"/>
      <c r="AF936" s="68"/>
      <c r="AG936" s="68"/>
      <c r="AH936" s="68"/>
      <c r="AI936" s="68"/>
      <c r="AJ936" s="68"/>
      <c r="AK936" s="68"/>
      <c r="AL936" s="68"/>
    </row>
    <row r="937" spans="1:38" ht="12.75" customHeight="1" x14ac:dyDescent="0.2">
      <c r="A937" s="68"/>
      <c r="P937" s="68"/>
      <c r="Q937" s="68"/>
      <c r="R937" s="68"/>
      <c r="S937" s="68"/>
      <c r="T937" s="68"/>
      <c r="U937" s="68"/>
      <c r="V937" s="68"/>
      <c r="W937" s="68"/>
      <c r="X937" s="68"/>
      <c r="Y937" s="68"/>
      <c r="Z937" s="68"/>
      <c r="AA937" s="68"/>
      <c r="AB937" s="68"/>
      <c r="AC937" s="68"/>
      <c r="AD937" s="68"/>
      <c r="AE937" s="68"/>
      <c r="AF937" s="68"/>
      <c r="AG937" s="68"/>
      <c r="AH937" s="68"/>
      <c r="AI937" s="68"/>
      <c r="AJ937" s="68"/>
      <c r="AK937" s="68"/>
      <c r="AL937" s="68"/>
    </row>
    <row r="938" spans="1:38" ht="12.75" customHeight="1" x14ac:dyDescent="0.2">
      <c r="A938" s="68"/>
      <c r="P938" s="68"/>
      <c r="Q938" s="68"/>
      <c r="R938" s="68"/>
      <c r="S938" s="68"/>
      <c r="T938" s="68"/>
      <c r="U938" s="68"/>
      <c r="V938" s="68"/>
      <c r="W938" s="68"/>
      <c r="X938" s="68"/>
      <c r="Y938" s="68"/>
      <c r="Z938" s="68"/>
      <c r="AA938" s="68"/>
      <c r="AB938" s="68"/>
      <c r="AC938" s="68"/>
      <c r="AD938" s="68"/>
      <c r="AE938" s="68"/>
      <c r="AF938" s="68"/>
      <c r="AG938" s="68"/>
      <c r="AH938" s="68"/>
      <c r="AI938" s="68"/>
      <c r="AJ938" s="68"/>
      <c r="AK938" s="68"/>
      <c r="AL938" s="68"/>
    </row>
    <row r="939" spans="1:38" ht="12.75" customHeight="1" x14ac:dyDescent="0.2">
      <c r="A939" s="68"/>
      <c r="P939" s="68"/>
      <c r="Q939" s="68"/>
      <c r="R939" s="68"/>
      <c r="S939" s="68"/>
      <c r="T939" s="68"/>
      <c r="U939" s="68"/>
      <c r="V939" s="68"/>
      <c r="W939" s="68"/>
      <c r="X939" s="68"/>
      <c r="Y939" s="68"/>
      <c r="Z939" s="68"/>
      <c r="AA939" s="68"/>
      <c r="AB939" s="68"/>
      <c r="AC939" s="68"/>
      <c r="AD939" s="68"/>
      <c r="AE939" s="68"/>
      <c r="AF939" s="68"/>
      <c r="AG939" s="68"/>
      <c r="AH939" s="68"/>
      <c r="AI939" s="68"/>
      <c r="AJ939" s="68"/>
      <c r="AK939" s="68"/>
      <c r="AL939" s="68"/>
    </row>
    <row r="940" spans="1:38" ht="12.75" customHeight="1" x14ac:dyDescent="0.2">
      <c r="A940" s="68"/>
      <c r="P940" s="68"/>
      <c r="Q940" s="68"/>
      <c r="R940" s="68"/>
      <c r="S940" s="68"/>
      <c r="T940" s="68"/>
      <c r="U940" s="68"/>
      <c r="V940" s="68"/>
      <c r="W940" s="68"/>
      <c r="X940" s="68"/>
      <c r="Y940" s="68"/>
      <c r="Z940" s="68"/>
      <c r="AA940" s="68"/>
      <c r="AB940" s="68"/>
      <c r="AC940" s="68"/>
      <c r="AD940" s="68"/>
      <c r="AE940" s="68"/>
      <c r="AF940" s="68"/>
      <c r="AG940" s="68"/>
      <c r="AH940" s="68"/>
      <c r="AI940" s="68"/>
      <c r="AJ940" s="68"/>
      <c r="AK940" s="68"/>
      <c r="AL940" s="68"/>
    </row>
    <row r="941" spans="1:38" ht="12.75" customHeight="1" x14ac:dyDescent="0.2">
      <c r="A941" s="68"/>
      <c r="P941" s="68"/>
      <c r="Q941" s="68"/>
      <c r="R941" s="68"/>
      <c r="S941" s="68"/>
      <c r="T941" s="68"/>
      <c r="U941" s="68"/>
      <c r="V941" s="68"/>
      <c r="W941" s="68"/>
      <c r="X941" s="68"/>
      <c r="Y941" s="68"/>
      <c r="Z941" s="68"/>
      <c r="AA941" s="68"/>
      <c r="AB941" s="68"/>
      <c r="AC941" s="68"/>
      <c r="AD941" s="68"/>
      <c r="AE941" s="68"/>
      <c r="AF941" s="68"/>
      <c r="AG941" s="68"/>
      <c r="AH941" s="68"/>
      <c r="AI941" s="68"/>
      <c r="AJ941" s="68"/>
      <c r="AK941" s="68"/>
      <c r="AL941" s="68"/>
    </row>
    <row r="942" spans="1:38" ht="12.75" customHeight="1" x14ac:dyDescent="0.2">
      <c r="A942" s="68"/>
      <c r="P942" s="68"/>
      <c r="Q942" s="68"/>
      <c r="R942" s="68"/>
      <c r="S942" s="68"/>
      <c r="T942" s="68"/>
      <c r="U942" s="68"/>
      <c r="V942" s="68"/>
      <c r="W942" s="68"/>
      <c r="X942" s="68"/>
      <c r="Y942" s="68"/>
      <c r="Z942" s="68"/>
      <c r="AA942" s="68"/>
      <c r="AB942" s="68"/>
      <c r="AC942" s="68"/>
      <c r="AD942" s="68"/>
      <c r="AE942" s="68"/>
      <c r="AF942" s="68"/>
      <c r="AG942" s="68"/>
      <c r="AH942" s="68"/>
      <c r="AI942" s="68"/>
      <c r="AJ942" s="68"/>
      <c r="AK942" s="68"/>
      <c r="AL942" s="68"/>
    </row>
    <row r="943" spans="1:38" ht="12.75" customHeight="1" x14ac:dyDescent="0.2">
      <c r="A943" s="68"/>
      <c r="P943" s="68"/>
      <c r="Q943" s="68"/>
      <c r="R943" s="68"/>
      <c r="S943" s="68"/>
      <c r="T943" s="68"/>
      <c r="U943" s="68"/>
      <c r="V943" s="68"/>
      <c r="W943" s="68"/>
      <c r="X943" s="68"/>
      <c r="Y943" s="68"/>
      <c r="Z943" s="68"/>
      <c r="AA943" s="68"/>
      <c r="AB943" s="68"/>
      <c r="AC943" s="68"/>
      <c r="AD943" s="68"/>
      <c r="AE943" s="68"/>
      <c r="AF943" s="68"/>
      <c r="AG943" s="68"/>
      <c r="AH943" s="68"/>
      <c r="AI943" s="68"/>
      <c r="AJ943" s="68"/>
      <c r="AK943" s="68"/>
      <c r="AL943" s="68"/>
    </row>
    <row r="944" spans="1:38" ht="12.75" customHeight="1" x14ac:dyDescent="0.2">
      <c r="A944" s="68"/>
      <c r="P944" s="68"/>
      <c r="Q944" s="68"/>
      <c r="R944" s="68"/>
      <c r="S944" s="68"/>
      <c r="T944" s="68"/>
      <c r="U944" s="68"/>
      <c r="V944" s="68"/>
      <c r="W944" s="68"/>
      <c r="X944" s="68"/>
      <c r="Y944" s="68"/>
      <c r="Z944" s="68"/>
      <c r="AA944" s="68"/>
      <c r="AB944" s="68"/>
      <c r="AC944" s="68"/>
      <c r="AD944" s="68"/>
      <c r="AE944" s="68"/>
      <c r="AF944" s="68"/>
      <c r="AG944" s="68"/>
      <c r="AH944" s="68"/>
      <c r="AI944" s="68"/>
      <c r="AJ944" s="68"/>
      <c r="AK944" s="68"/>
      <c r="AL944" s="68"/>
    </row>
    <row r="945" spans="1:38" ht="12.75" customHeight="1" x14ac:dyDescent="0.2">
      <c r="A945" s="68"/>
      <c r="P945" s="68"/>
      <c r="Q945" s="68"/>
      <c r="R945" s="68"/>
      <c r="S945" s="68"/>
      <c r="T945" s="68"/>
      <c r="U945" s="68"/>
      <c r="V945" s="68"/>
      <c r="W945" s="68"/>
      <c r="X945" s="68"/>
      <c r="Y945" s="68"/>
      <c r="Z945" s="68"/>
      <c r="AA945" s="68"/>
      <c r="AB945" s="68"/>
      <c r="AC945" s="68"/>
      <c r="AD945" s="68"/>
      <c r="AE945" s="68"/>
      <c r="AF945" s="68"/>
      <c r="AG945" s="68"/>
      <c r="AH945" s="68"/>
      <c r="AI945" s="68"/>
      <c r="AJ945" s="68"/>
      <c r="AK945" s="68"/>
      <c r="AL945" s="68"/>
    </row>
    <row r="946" spans="1:38" ht="12.75" customHeight="1" x14ac:dyDescent="0.2">
      <c r="A946" s="68"/>
      <c r="P946" s="68"/>
      <c r="Q946" s="68"/>
      <c r="R946" s="68"/>
      <c r="S946" s="68"/>
      <c r="T946" s="68"/>
      <c r="U946" s="68"/>
      <c r="V946" s="68"/>
      <c r="W946" s="68"/>
      <c r="X946" s="68"/>
      <c r="Y946" s="68"/>
      <c r="Z946" s="68"/>
      <c r="AA946" s="68"/>
      <c r="AB946" s="68"/>
      <c r="AC946" s="68"/>
      <c r="AD946" s="68"/>
      <c r="AE946" s="68"/>
      <c r="AF946" s="68"/>
      <c r="AG946" s="68"/>
      <c r="AH946" s="68"/>
      <c r="AI946" s="68"/>
      <c r="AJ946" s="68"/>
      <c r="AK946" s="68"/>
      <c r="AL946" s="68"/>
    </row>
    <row r="947" spans="1:38" ht="12.75" customHeight="1" x14ac:dyDescent="0.2">
      <c r="A947" s="68"/>
      <c r="P947" s="68"/>
      <c r="Q947" s="68"/>
      <c r="R947" s="68"/>
      <c r="S947" s="68"/>
      <c r="T947" s="68"/>
      <c r="U947" s="68"/>
      <c r="V947" s="68"/>
      <c r="W947" s="68"/>
      <c r="X947" s="68"/>
      <c r="Y947" s="68"/>
      <c r="Z947" s="68"/>
      <c r="AA947" s="68"/>
      <c r="AB947" s="68"/>
      <c r="AC947" s="68"/>
      <c r="AD947" s="68"/>
      <c r="AE947" s="68"/>
      <c r="AF947" s="68"/>
      <c r="AG947" s="68"/>
      <c r="AH947" s="68"/>
      <c r="AI947" s="68"/>
      <c r="AJ947" s="68"/>
      <c r="AK947" s="68"/>
      <c r="AL947" s="68"/>
    </row>
    <row r="948" spans="1:38" ht="12.75" customHeight="1" x14ac:dyDescent="0.2">
      <c r="A948" s="68"/>
      <c r="P948" s="68"/>
      <c r="Q948" s="68"/>
      <c r="R948" s="68"/>
      <c r="S948" s="68"/>
      <c r="T948" s="68"/>
      <c r="U948" s="68"/>
      <c r="V948" s="68"/>
      <c r="W948" s="68"/>
      <c r="X948" s="68"/>
      <c r="Y948" s="68"/>
      <c r="Z948" s="68"/>
      <c r="AA948" s="68"/>
      <c r="AB948" s="68"/>
      <c r="AC948" s="68"/>
      <c r="AD948" s="68"/>
      <c r="AE948" s="68"/>
      <c r="AF948" s="68"/>
      <c r="AG948" s="68"/>
      <c r="AH948" s="68"/>
      <c r="AI948" s="68"/>
      <c r="AJ948" s="68"/>
      <c r="AK948" s="68"/>
      <c r="AL948" s="68"/>
    </row>
    <row r="949" spans="1:38" ht="12.75" customHeight="1" x14ac:dyDescent="0.2">
      <c r="A949" s="68"/>
      <c r="P949" s="68"/>
      <c r="Q949" s="68"/>
      <c r="R949" s="68"/>
      <c r="S949" s="68"/>
      <c r="T949" s="68"/>
      <c r="U949" s="68"/>
      <c r="V949" s="68"/>
      <c r="W949" s="68"/>
      <c r="X949" s="68"/>
      <c r="Y949" s="68"/>
      <c r="Z949" s="68"/>
      <c r="AA949" s="68"/>
      <c r="AB949" s="68"/>
      <c r="AC949" s="68"/>
      <c r="AD949" s="68"/>
      <c r="AE949" s="68"/>
      <c r="AF949" s="68"/>
      <c r="AG949" s="68"/>
      <c r="AH949" s="68"/>
      <c r="AI949" s="68"/>
      <c r="AJ949" s="68"/>
      <c r="AK949" s="68"/>
      <c r="AL949" s="68"/>
    </row>
    <row r="950" spans="1:38" ht="12.75" customHeight="1" x14ac:dyDescent="0.2">
      <c r="A950" s="68"/>
      <c r="P950" s="68"/>
      <c r="Q950" s="68"/>
      <c r="R950" s="68"/>
      <c r="S950" s="68"/>
      <c r="T950" s="68"/>
      <c r="U950" s="68"/>
      <c r="V950" s="68"/>
      <c r="W950" s="68"/>
      <c r="X950" s="68"/>
      <c r="Y950" s="68"/>
      <c r="Z950" s="68"/>
      <c r="AA950" s="68"/>
      <c r="AB950" s="68"/>
      <c r="AC950" s="68"/>
      <c r="AD950" s="68"/>
      <c r="AE950" s="68"/>
      <c r="AF950" s="68"/>
      <c r="AG950" s="68"/>
      <c r="AH950" s="68"/>
      <c r="AI950" s="68"/>
      <c r="AJ950" s="68"/>
      <c r="AK950" s="68"/>
      <c r="AL950" s="68"/>
    </row>
    <row r="951" spans="1:38" ht="12.75" customHeight="1" x14ac:dyDescent="0.2">
      <c r="A951" s="68"/>
      <c r="P951" s="68"/>
      <c r="Q951" s="68"/>
      <c r="R951" s="68"/>
      <c r="S951" s="68"/>
      <c r="T951" s="68"/>
      <c r="U951" s="68"/>
      <c r="V951" s="68"/>
      <c r="W951" s="68"/>
      <c r="X951" s="68"/>
      <c r="Y951" s="68"/>
      <c r="Z951" s="68"/>
      <c r="AA951" s="68"/>
      <c r="AB951" s="68"/>
      <c r="AC951" s="68"/>
      <c r="AD951" s="68"/>
      <c r="AE951" s="68"/>
      <c r="AF951" s="68"/>
      <c r="AG951" s="68"/>
      <c r="AH951" s="68"/>
      <c r="AI951" s="68"/>
      <c r="AJ951" s="68"/>
      <c r="AK951" s="68"/>
      <c r="AL951" s="68"/>
    </row>
    <row r="952" spans="1:38" ht="12.75" customHeight="1" x14ac:dyDescent="0.2">
      <c r="A952" s="68"/>
      <c r="P952" s="68"/>
      <c r="Q952" s="68"/>
      <c r="R952" s="68"/>
      <c r="S952" s="68"/>
      <c r="T952" s="68"/>
      <c r="U952" s="68"/>
      <c r="V952" s="68"/>
      <c r="W952" s="68"/>
      <c r="X952" s="68"/>
      <c r="Y952" s="68"/>
      <c r="Z952" s="68"/>
      <c r="AA952" s="68"/>
      <c r="AB952" s="68"/>
      <c r="AC952" s="68"/>
      <c r="AD952" s="68"/>
      <c r="AE952" s="68"/>
      <c r="AF952" s="68"/>
      <c r="AG952" s="68"/>
      <c r="AH952" s="68"/>
      <c r="AI952" s="68"/>
      <c r="AJ952" s="68"/>
      <c r="AK952" s="68"/>
      <c r="AL952" s="68"/>
    </row>
    <row r="953" spans="1:38" ht="12.75" customHeight="1" x14ac:dyDescent="0.2">
      <c r="A953" s="68"/>
      <c r="P953" s="68"/>
      <c r="Q953" s="68"/>
      <c r="R953" s="68"/>
      <c r="S953" s="68"/>
      <c r="T953" s="68"/>
      <c r="U953" s="68"/>
      <c r="V953" s="68"/>
      <c r="W953" s="68"/>
      <c r="X953" s="68"/>
      <c r="Y953" s="68"/>
      <c r="Z953" s="68"/>
      <c r="AA953" s="68"/>
      <c r="AB953" s="68"/>
      <c r="AC953" s="68"/>
      <c r="AD953" s="68"/>
      <c r="AE953" s="68"/>
      <c r="AF953" s="68"/>
      <c r="AG953" s="68"/>
      <c r="AH953" s="68"/>
      <c r="AI953" s="68"/>
      <c r="AJ953" s="68"/>
      <c r="AK953" s="68"/>
      <c r="AL953" s="68"/>
    </row>
    <row r="954" spans="1:38" ht="12.75" customHeight="1" x14ac:dyDescent="0.2">
      <c r="A954" s="68"/>
      <c r="P954" s="68"/>
      <c r="Q954" s="68"/>
      <c r="R954" s="68"/>
      <c r="S954" s="68"/>
      <c r="T954" s="68"/>
      <c r="U954" s="68"/>
      <c r="V954" s="68"/>
      <c r="W954" s="68"/>
      <c r="X954" s="68"/>
      <c r="Y954" s="68"/>
      <c r="Z954" s="68"/>
      <c r="AA954" s="68"/>
      <c r="AB954" s="68"/>
      <c r="AC954" s="68"/>
      <c r="AD954" s="68"/>
      <c r="AE954" s="68"/>
      <c r="AF954" s="68"/>
      <c r="AG954" s="68"/>
      <c r="AH954" s="68"/>
      <c r="AI954" s="68"/>
      <c r="AJ954" s="68"/>
      <c r="AK954" s="68"/>
      <c r="AL954" s="68"/>
    </row>
    <row r="955" spans="1:38" ht="12.75" customHeight="1" x14ac:dyDescent="0.2">
      <c r="A955" s="68"/>
      <c r="P955" s="68"/>
      <c r="Q955" s="68"/>
      <c r="R955" s="68"/>
      <c r="S955" s="68"/>
      <c r="T955" s="68"/>
      <c r="U955" s="68"/>
      <c r="V955" s="68"/>
      <c r="W955" s="68"/>
      <c r="X955" s="68"/>
      <c r="Y955" s="68"/>
      <c r="Z955" s="68"/>
      <c r="AA955" s="68"/>
      <c r="AB955" s="68"/>
      <c r="AC955" s="68"/>
      <c r="AD955" s="68"/>
      <c r="AE955" s="68"/>
      <c r="AF955" s="68"/>
      <c r="AG955" s="68"/>
      <c r="AH955" s="68"/>
      <c r="AI955" s="68"/>
      <c r="AJ955" s="68"/>
      <c r="AK955" s="68"/>
      <c r="AL955" s="68"/>
    </row>
    <row r="956" spans="1:38" ht="12.75" customHeight="1" x14ac:dyDescent="0.2">
      <c r="A956" s="68"/>
      <c r="P956" s="68"/>
      <c r="Q956" s="68"/>
      <c r="R956" s="68"/>
      <c r="S956" s="68"/>
      <c r="T956" s="68"/>
      <c r="U956" s="68"/>
      <c r="V956" s="68"/>
      <c r="W956" s="68"/>
      <c r="X956" s="68"/>
      <c r="Y956" s="68"/>
      <c r="Z956" s="68"/>
      <c r="AA956" s="68"/>
      <c r="AB956" s="68"/>
      <c r="AC956" s="68"/>
      <c r="AD956" s="68"/>
      <c r="AE956" s="68"/>
      <c r="AF956" s="68"/>
      <c r="AG956" s="68"/>
      <c r="AH956" s="68"/>
      <c r="AI956" s="68"/>
      <c r="AJ956" s="68"/>
      <c r="AK956" s="68"/>
      <c r="AL956" s="68"/>
    </row>
    <row r="957" spans="1:38" ht="12.75" customHeight="1" x14ac:dyDescent="0.2">
      <c r="A957" s="68"/>
      <c r="P957" s="68"/>
      <c r="Q957" s="68"/>
      <c r="R957" s="68"/>
      <c r="S957" s="68"/>
      <c r="T957" s="68"/>
      <c r="U957" s="68"/>
      <c r="V957" s="68"/>
      <c r="W957" s="68"/>
      <c r="X957" s="68"/>
      <c r="Y957" s="68"/>
      <c r="Z957" s="68"/>
      <c r="AA957" s="68"/>
      <c r="AB957" s="68"/>
      <c r="AC957" s="68"/>
      <c r="AD957" s="68"/>
      <c r="AE957" s="68"/>
      <c r="AF957" s="68"/>
      <c r="AG957" s="68"/>
      <c r="AH957" s="68"/>
      <c r="AI957" s="68"/>
      <c r="AJ957" s="68"/>
      <c r="AK957" s="68"/>
      <c r="AL957" s="68"/>
    </row>
    <row r="958" spans="1:38" ht="12.75" customHeight="1" x14ac:dyDescent="0.2">
      <c r="A958" s="68"/>
      <c r="P958" s="68"/>
      <c r="Q958" s="68"/>
      <c r="R958" s="68"/>
      <c r="S958" s="68"/>
      <c r="T958" s="68"/>
      <c r="U958" s="68"/>
      <c r="V958" s="68"/>
      <c r="W958" s="68"/>
      <c r="X958" s="68"/>
      <c r="Y958" s="68"/>
      <c r="Z958" s="68"/>
      <c r="AA958" s="68"/>
      <c r="AB958" s="68"/>
      <c r="AC958" s="68"/>
      <c r="AD958" s="68"/>
      <c r="AE958" s="68"/>
      <c r="AF958" s="68"/>
      <c r="AG958" s="68"/>
      <c r="AH958" s="68"/>
      <c r="AI958" s="68"/>
      <c r="AJ958" s="68"/>
      <c r="AK958" s="68"/>
      <c r="AL958" s="68"/>
    </row>
    <row r="959" spans="1:38" ht="12.75" customHeight="1" x14ac:dyDescent="0.2">
      <c r="A959" s="68"/>
      <c r="P959" s="68"/>
      <c r="Q959" s="68"/>
      <c r="R959" s="68"/>
      <c r="S959" s="68"/>
      <c r="T959" s="68"/>
      <c r="U959" s="68"/>
      <c r="V959" s="68"/>
      <c r="W959" s="68"/>
      <c r="X959" s="68"/>
      <c r="Y959" s="68"/>
      <c r="Z959" s="68"/>
      <c r="AA959" s="68"/>
      <c r="AB959" s="68"/>
      <c r="AC959" s="68"/>
      <c r="AD959" s="68"/>
      <c r="AE959" s="68"/>
      <c r="AF959" s="68"/>
      <c r="AG959" s="68"/>
      <c r="AH959" s="68"/>
      <c r="AI959" s="68"/>
      <c r="AJ959" s="68"/>
      <c r="AK959" s="68"/>
      <c r="AL959" s="68"/>
    </row>
    <row r="960" spans="1:38" ht="12.75" customHeight="1" x14ac:dyDescent="0.2">
      <c r="A960" s="68"/>
      <c r="P960" s="68"/>
      <c r="Q960" s="68"/>
      <c r="R960" s="68"/>
      <c r="S960" s="68"/>
      <c r="T960" s="68"/>
      <c r="U960" s="68"/>
      <c r="V960" s="68"/>
      <c r="W960" s="68"/>
      <c r="X960" s="68"/>
      <c r="Y960" s="68"/>
      <c r="Z960" s="68"/>
      <c r="AA960" s="68"/>
      <c r="AB960" s="68"/>
      <c r="AC960" s="68"/>
      <c r="AD960" s="68"/>
      <c r="AE960" s="68"/>
      <c r="AF960" s="68"/>
      <c r="AG960" s="68"/>
      <c r="AH960" s="68"/>
      <c r="AI960" s="68"/>
      <c r="AJ960" s="68"/>
      <c r="AK960" s="68"/>
      <c r="AL960" s="68"/>
    </row>
    <row r="961" spans="1:38" ht="12.75" customHeight="1" x14ac:dyDescent="0.2">
      <c r="A961" s="68"/>
      <c r="P961" s="68"/>
      <c r="Q961" s="68"/>
      <c r="R961" s="68"/>
      <c r="S961" s="68"/>
      <c r="T961" s="68"/>
      <c r="U961" s="68"/>
      <c r="V961" s="68"/>
      <c r="W961" s="68"/>
      <c r="X961" s="68"/>
      <c r="Y961" s="68"/>
      <c r="Z961" s="68"/>
      <c r="AA961" s="68"/>
      <c r="AB961" s="68"/>
      <c r="AC961" s="68"/>
      <c r="AD961" s="68"/>
      <c r="AE961" s="68"/>
      <c r="AF961" s="68"/>
      <c r="AG961" s="68"/>
      <c r="AH961" s="68"/>
      <c r="AI961" s="68"/>
      <c r="AJ961" s="68"/>
      <c r="AK961" s="68"/>
      <c r="AL961" s="68"/>
    </row>
    <row r="962" spans="1:38" ht="12.75" customHeight="1" x14ac:dyDescent="0.2">
      <c r="A962" s="68"/>
      <c r="P962" s="68"/>
      <c r="Q962" s="68"/>
      <c r="R962" s="68"/>
      <c r="S962" s="68"/>
      <c r="T962" s="68"/>
      <c r="U962" s="68"/>
      <c r="V962" s="68"/>
      <c r="W962" s="68"/>
      <c r="X962" s="68"/>
      <c r="Y962" s="68"/>
      <c r="Z962" s="68"/>
      <c r="AA962" s="68"/>
      <c r="AB962" s="68"/>
      <c r="AC962" s="68"/>
      <c r="AD962" s="68"/>
      <c r="AE962" s="68"/>
      <c r="AF962" s="68"/>
      <c r="AG962" s="68"/>
      <c r="AH962" s="68"/>
      <c r="AI962" s="68"/>
      <c r="AJ962" s="68"/>
      <c r="AK962" s="68"/>
      <c r="AL962" s="68"/>
    </row>
    <row r="963" spans="1:38" ht="12.75" customHeight="1" x14ac:dyDescent="0.2">
      <c r="A963" s="68"/>
      <c r="P963" s="68"/>
      <c r="Q963" s="68"/>
      <c r="R963" s="68"/>
      <c r="S963" s="68"/>
      <c r="T963" s="68"/>
      <c r="U963" s="68"/>
      <c r="V963" s="68"/>
      <c r="W963" s="68"/>
      <c r="X963" s="68"/>
      <c r="Y963" s="68"/>
      <c r="Z963" s="68"/>
      <c r="AA963" s="68"/>
      <c r="AB963" s="68"/>
      <c r="AC963" s="68"/>
      <c r="AD963" s="68"/>
      <c r="AE963" s="68"/>
      <c r="AF963" s="68"/>
      <c r="AG963" s="68"/>
      <c r="AH963" s="68"/>
      <c r="AI963" s="68"/>
      <c r="AJ963" s="68"/>
      <c r="AK963" s="68"/>
      <c r="AL963" s="68"/>
    </row>
    <row r="964" spans="1:38" ht="12.75" customHeight="1" x14ac:dyDescent="0.2">
      <c r="A964" s="68"/>
      <c r="P964" s="68"/>
      <c r="Q964" s="68"/>
      <c r="R964" s="68"/>
      <c r="S964" s="68"/>
      <c r="T964" s="68"/>
      <c r="U964" s="68"/>
      <c r="V964" s="68"/>
      <c r="W964" s="68"/>
      <c r="X964" s="68"/>
      <c r="Y964" s="68"/>
      <c r="Z964" s="68"/>
      <c r="AA964" s="68"/>
      <c r="AB964" s="68"/>
      <c r="AC964" s="68"/>
      <c r="AD964" s="68"/>
      <c r="AE964" s="68"/>
      <c r="AF964" s="68"/>
      <c r="AG964" s="68"/>
      <c r="AH964" s="68"/>
      <c r="AI964" s="68"/>
      <c r="AJ964" s="68"/>
      <c r="AK964" s="68"/>
      <c r="AL964" s="68"/>
    </row>
    <row r="965" spans="1:38" ht="12.75" customHeight="1" x14ac:dyDescent="0.2">
      <c r="A965" s="68"/>
      <c r="P965" s="68"/>
      <c r="Q965" s="68"/>
      <c r="R965" s="68"/>
      <c r="S965" s="68"/>
      <c r="T965" s="68"/>
      <c r="U965" s="68"/>
      <c r="V965" s="68"/>
      <c r="W965" s="68"/>
      <c r="X965" s="68"/>
      <c r="Y965" s="68"/>
      <c r="Z965" s="68"/>
      <c r="AA965" s="68"/>
      <c r="AB965" s="68"/>
      <c r="AC965" s="68"/>
      <c r="AD965" s="68"/>
      <c r="AE965" s="68"/>
      <c r="AF965" s="68"/>
      <c r="AG965" s="68"/>
      <c r="AH965" s="68"/>
      <c r="AI965" s="68"/>
      <c r="AJ965" s="68"/>
      <c r="AK965" s="68"/>
      <c r="AL965" s="68"/>
    </row>
    <row r="966" spans="1:38" ht="12.75" customHeight="1" x14ac:dyDescent="0.2">
      <c r="A966" s="68"/>
      <c r="P966" s="68"/>
      <c r="Q966" s="68"/>
      <c r="R966" s="68"/>
      <c r="S966" s="68"/>
      <c r="T966" s="68"/>
      <c r="U966" s="68"/>
      <c r="V966" s="68"/>
      <c r="W966" s="68"/>
      <c r="X966" s="68"/>
      <c r="Y966" s="68"/>
      <c r="Z966" s="68"/>
      <c r="AA966" s="68"/>
      <c r="AB966" s="68"/>
      <c r="AC966" s="68"/>
      <c r="AD966" s="68"/>
      <c r="AE966" s="68"/>
      <c r="AF966" s="68"/>
      <c r="AG966" s="68"/>
      <c r="AH966" s="68"/>
      <c r="AI966" s="68"/>
      <c r="AJ966" s="68"/>
      <c r="AK966" s="68"/>
      <c r="AL966" s="68"/>
    </row>
    <row r="967" spans="1:38" ht="12.75" customHeight="1" x14ac:dyDescent="0.2">
      <c r="A967" s="68"/>
      <c r="P967" s="68"/>
      <c r="Q967" s="68"/>
      <c r="R967" s="68"/>
      <c r="S967" s="68"/>
      <c r="T967" s="68"/>
      <c r="U967" s="68"/>
      <c r="V967" s="68"/>
      <c r="W967" s="68"/>
      <c r="X967" s="68"/>
      <c r="Y967" s="68"/>
      <c r="Z967" s="68"/>
      <c r="AA967" s="68"/>
      <c r="AB967" s="68"/>
      <c r="AC967" s="68"/>
      <c r="AD967" s="68"/>
      <c r="AE967" s="68"/>
      <c r="AF967" s="68"/>
      <c r="AG967" s="68"/>
      <c r="AH967" s="68"/>
      <c r="AI967" s="68"/>
      <c r="AJ967" s="68"/>
      <c r="AK967" s="68"/>
      <c r="AL967" s="68"/>
    </row>
    <row r="968" spans="1:38" ht="12.75" customHeight="1" x14ac:dyDescent="0.2">
      <c r="A968" s="68"/>
      <c r="P968" s="68"/>
      <c r="Q968" s="68"/>
      <c r="R968" s="68"/>
      <c r="S968" s="68"/>
      <c r="T968" s="68"/>
      <c r="U968" s="68"/>
      <c r="V968" s="68"/>
      <c r="W968" s="68"/>
      <c r="X968" s="68"/>
      <c r="Y968" s="68"/>
      <c r="Z968" s="68"/>
      <c r="AA968" s="68"/>
      <c r="AB968" s="68"/>
      <c r="AC968" s="68"/>
      <c r="AD968" s="68"/>
      <c r="AE968" s="68"/>
      <c r="AF968" s="68"/>
      <c r="AG968" s="68"/>
      <c r="AH968" s="68"/>
      <c r="AI968" s="68"/>
      <c r="AJ968" s="68"/>
      <c r="AK968" s="68"/>
      <c r="AL968" s="68"/>
    </row>
    <row r="969" spans="1:38" ht="12.75" customHeight="1" x14ac:dyDescent="0.2">
      <c r="A969" s="68"/>
      <c r="P969" s="68"/>
      <c r="Q969" s="68"/>
      <c r="R969" s="68"/>
      <c r="S969" s="68"/>
      <c r="T969" s="68"/>
      <c r="U969" s="68"/>
      <c r="V969" s="68"/>
      <c r="W969" s="68"/>
      <c r="X969" s="68"/>
      <c r="Y969" s="68"/>
      <c r="Z969" s="68"/>
      <c r="AA969" s="68"/>
      <c r="AB969" s="68"/>
      <c r="AC969" s="68"/>
      <c r="AD969" s="68"/>
      <c r="AE969" s="68"/>
      <c r="AF969" s="68"/>
      <c r="AG969" s="68"/>
      <c r="AH969" s="68"/>
      <c r="AI969" s="68"/>
      <c r="AJ969" s="68"/>
      <c r="AK969" s="68"/>
      <c r="AL969" s="68"/>
    </row>
    <row r="970" spans="1:38" ht="12.75" customHeight="1" x14ac:dyDescent="0.2">
      <c r="A970" s="68"/>
      <c r="P970" s="68"/>
      <c r="Q970" s="68"/>
      <c r="R970" s="68"/>
      <c r="S970" s="68"/>
      <c r="T970" s="68"/>
      <c r="U970" s="68"/>
      <c r="V970" s="68"/>
      <c r="W970" s="68"/>
      <c r="X970" s="68"/>
      <c r="Y970" s="68"/>
      <c r="Z970" s="68"/>
      <c r="AA970" s="68"/>
      <c r="AB970" s="68"/>
      <c r="AC970" s="68"/>
      <c r="AD970" s="68"/>
      <c r="AE970" s="68"/>
      <c r="AF970" s="68"/>
      <c r="AG970" s="68"/>
      <c r="AH970" s="68"/>
      <c r="AI970" s="68"/>
      <c r="AJ970" s="68"/>
      <c r="AK970" s="68"/>
      <c r="AL970" s="68"/>
    </row>
    <row r="971" spans="1:38" ht="12.75" customHeight="1" x14ac:dyDescent="0.2">
      <c r="A971" s="68"/>
      <c r="P971" s="68"/>
      <c r="Q971" s="68"/>
      <c r="R971" s="68"/>
      <c r="S971" s="68"/>
      <c r="T971" s="68"/>
      <c r="U971" s="68"/>
      <c r="V971" s="68"/>
      <c r="W971" s="68"/>
      <c r="X971" s="68"/>
      <c r="Y971" s="68"/>
      <c r="Z971" s="68"/>
      <c r="AA971" s="68"/>
      <c r="AB971" s="68"/>
      <c r="AC971" s="68"/>
      <c r="AD971" s="68"/>
      <c r="AE971" s="68"/>
      <c r="AF971" s="68"/>
      <c r="AG971" s="68"/>
      <c r="AH971" s="68"/>
      <c r="AI971" s="68"/>
      <c r="AJ971" s="68"/>
      <c r="AK971" s="68"/>
      <c r="AL971" s="68"/>
    </row>
    <row r="972" spans="1:38" ht="12.75" customHeight="1" x14ac:dyDescent="0.2">
      <c r="A972" s="68"/>
      <c r="P972" s="68"/>
      <c r="Q972" s="68"/>
      <c r="R972" s="68"/>
      <c r="S972" s="68"/>
      <c r="T972" s="68"/>
      <c r="U972" s="68"/>
      <c r="V972" s="68"/>
      <c r="W972" s="68"/>
      <c r="X972" s="68"/>
      <c r="Y972" s="68"/>
      <c r="Z972" s="68"/>
      <c r="AA972" s="68"/>
      <c r="AB972" s="68"/>
      <c r="AC972" s="68"/>
      <c r="AD972" s="68"/>
      <c r="AE972" s="68"/>
      <c r="AF972" s="68"/>
      <c r="AG972" s="68"/>
      <c r="AH972" s="68"/>
      <c r="AI972" s="68"/>
      <c r="AJ972" s="68"/>
      <c r="AK972" s="68"/>
      <c r="AL972" s="68"/>
    </row>
    <row r="973" spans="1:38" ht="12.75" customHeight="1" x14ac:dyDescent="0.2">
      <c r="A973" s="68"/>
      <c r="P973" s="68"/>
      <c r="Q973" s="68"/>
      <c r="R973" s="68"/>
      <c r="S973" s="68"/>
      <c r="T973" s="68"/>
      <c r="U973" s="68"/>
      <c r="V973" s="68"/>
      <c r="W973" s="68"/>
      <c r="X973" s="68"/>
      <c r="Y973" s="68"/>
      <c r="Z973" s="68"/>
      <c r="AA973" s="68"/>
      <c r="AB973" s="68"/>
      <c r="AC973" s="68"/>
      <c r="AD973" s="68"/>
      <c r="AE973" s="68"/>
      <c r="AF973" s="68"/>
      <c r="AG973" s="68"/>
      <c r="AH973" s="68"/>
      <c r="AI973" s="68"/>
      <c r="AJ973" s="68"/>
      <c r="AK973" s="68"/>
      <c r="AL973" s="68"/>
    </row>
    <row r="974" spans="1:38" ht="12.75" customHeight="1" x14ac:dyDescent="0.2">
      <c r="A974" s="68"/>
      <c r="P974" s="68"/>
      <c r="Q974" s="68"/>
      <c r="R974" s="68"/>
      <c r="S974" s="68"/>
      <c r="T974" s="68"/>
      <c r="U974" s="68"/>
      <c r="V974" s="68"/>
      <c r="W974" s="68"/>
      <c r="X974" s="68"/>
      <c r="Y974" s="68"/>
      <c r="Z974" s="68"/>
      <c r="AA974" s="68"/>
      <c r="AB974" s="68"/>
      <c r="AC974" s="68"/>
      <c r="AD974" s="68"/>
      <c r="AE974" s="68"/>
      <c r="AF974" s="68"/>
      <c r="AG974" s="68"/>
      <c r="AH974" s="68"/>
      <c r="AI974" s="68"/>
      <c r="AJ974" s="68"/>
      <c r="AK974" s="68"/>
      <c r="AL974" s="68"/>
    </row>
    <row r="975" spans="1:38" ht="12.75" customHeight="1" x14ac:dyDescent="0.2">
      <c r="A975" s="68"/>
      <c r="P975" s="68"/>
      <c r="Q975" s="68"/>
      <c r="R975" s="68"/>
      <c r="S975" s="68"/>
      <c r="T975" s="68"/>
      <c r="U975" s="68"/>
      <c r="V975" s="68"/>
      <c r="W975" s="68"/>
      <c r="X975" s="68"/>
      <c r="Y975" s="68"/>
      <c r="Z975" s="68"/>
      <c r="AA975" s="68"/>
      <c r="AB975" s="68"/>
      <c r="AC975" s="68"/>
      <c r="AD975" s="68"/>
      <c r="AE975" s="68"/>
      <c r="AF975" s="68"/>
      <c r="AG975" s="68"/>
      <c r="AH975" s="68"/>
      <c r="AI975" s="68"/>
      <c r="AJ975" s="68"/>
      <c r="AK975" s="68"/>
      <c r="AL975" s="68"/>
    </row>
    <row r="976" spans="1:38" ht="12.75" customHeight="1" x14ac:dyDescent="0.2">
      <c r="A976" s="68"/>
      <c r="P976" s="68"/>
      <c r="Q976" s="68"/>
      <c r="R976" s="68"/>
      <c r="S976" s="68"/>
      <c r="T976" s="68"/>
      <c r="U976" s="68"/>
      <c r="V976" s="68"/>
      <c r="W976" s="68"/>
      <c r="X976" s="68"/>
      <c r="Y976" s="68"/>
      <c r="Z976" s="68"/>
      <c r="AA976" s="68"/>
      <c r="AB976" s="68"/>
      <c r="AC976" s="68"/>
      <c r="AD976" s="68"/>
      <c r="AE976" s="68"/>
      <c r="AF976" s="68"/>
      <c r="AG976" s="68"/>
      <c r="AH976" s="68"/>
      <c r="AI976" s="68"/>
      <c r="AJ976" s="68"/>
      <c r="AK976" s="68"/>
      <c r="AL976" s="68"/>
    </row>
    <row r="977" spans="1:38" ht="12.75" customHeight="1" x14ac:dyDescent="0.2">
      <c r="A977" s="68"/>
      <c r="P977" s="68"/>
      <c r="Q977" s="68"/>
      <c r="R977" s="68"/>
      <c r="S977" s="68"/>
      <c r="T977" s="68"/>
      <c r="U977" s="68"/>
      <c r="V977" s="68"/>
      <c r="W977" s="68"/>
      <c r="X977" s="68"/>
      <c r="Y977" s="68"/>
      <c r="Z977" s="68"/>
      <c r="AA977" s="68"/>
      <c r="AB977" s="68"/>
      <c r="AC977" s="68"/>
      <c r="AD977" s="68"/>
      <c r="AE977" s="68"/>
      <c r="AF977" s="68"/>
      <c r="AG977" s="68"/>
      <c r="AH977" s="68"/>
      <c r="AI977" s="68"/>
      <c r="AJ977" s="68"/>
      <c r="AK977" s="68"/>
      <c r="AL977" s="68"/>
    </row>
    <row r="978" spans="1:38" ht="12.75" customHeight="1" x14ac:dyDescent="0.2">
      <c r="A978" s="68"/>
      <c r="P978" s="68"/>
      <c r="Q978" s="68"/>
      <c r="R978" s="68"/>
      <c r="S978" s="68"/>
      <c r="T978" s="68"/>
      <c r="U978" s="68"/>
      <c r="V978" s="68"/>
      <c r="W978" s="68"/>
      <c r="X978" s="68"/>
      <c r="Y978" s="68"/>
      <c r="Z978" s="68"/>
      <c r="AA978" s="68"/>
      <c r="AB978" s="68"/>
      <c r="AC978" s="68"/>
      <c r="AD978" s="68"/>
      <c r="AE978" s="68"/>
      <c r="AF978" s="68"/>
      <c r="AG978" s="68"/>
      <c r="AH978" s="68"/>
      <c r="AI978" s="68"/>
      <c r="AJ978" s="68"/>
      <c r="AK978" s="68"/>
      <c r="AL978" s="68"/>
    </row>
    <row r="979" spans="1:38" ht="12.75" customHeight="1" x14ac:dyDescent="0.2">
      <c r="A979" s="68"/>
      <c r="P979" s="68"/>
      <c r="Q979" s="68"/>
      <c r="R979" s="68"/>
      <c r="S979" s="68"/>
      <c r="T979" s="68"/>
      <c r="U979" s="68"/>
      <c r="V979" s="68"/>
      <c r="W979" s="68"/>
      <c r="X979" s="68"/>
      <c r="Y979" s="68"/>
      <c r="Z979" s="68"/>
      <c r="AA979" s="68"/>
      <c r="AB979" s="68"/>
      <c r="AC979" s="68"/>
      <c r="AD979" s="68"/>
      <c r="AE979" s="68"/>
      <c r="AF979" s="68"/>
      <c r="AG979" s="68"/>
      <c r="AH979" s="68"/>
      <c r="AI979" s="68"/>
      <c r="AJ979" s="68"/>
      <c r="AK979" s="68"/>
      <c r="AL979" s="68"/>
    </row>
    <row r="980" spans="1:38" ht="12.75" customHeight="1" x14ac:dyDescent="0.2">
      <c r="A980" s="68"/>
      <c r="P980" s="68"/>
      <c r="Q980" s="68"/>
      <c r="R980" s="68"/>
      <c r="S980" s="68"/>
      <c r="T980" s="68"/>
      <c r="U980" s="68"/>
      <c r="V980" s="68"/>
      <c r="W980" s="68"/>
      <c r="X980" s="68"/>
      <c r="Y980" s="68"/>
      <c r="Z980" s="68"/>
      <c r="AA980" s="68"/>
      <c r="AB980" s="68"/>
      <c r="AC980" s="68"/>
      <c r="AD980" s="68"/>
      <c r="AE980" s="68"/>
      <c r="AF980" s="68"/>
      <c r="AG980" s="68"/>
      <c r="AH980" s="68"/>
      <c r="AI980" s="68"/>
      <c r="AJ980" s="68"/>
      <c r="AK980" s="68"/>
      <c r="AL980" s="68"/>
    </row>
    <row r="981" spans="1:38" ht="12.75" customHeight="1" x14ac:dyDescent="0.2">
      <c r="A981" s="68"/>
      <c r="P981" s="68"/>
      <c r="Q981" s="68"/>
      <c r="R981" s="68"/>
      <c r="S981" s="68"/>
      <c r="T981" s="68"/>
      <c r="U981" s="68"/>
      <c r="V981" s="68"/>
      <c r="W981" s="68"/>
      <c r="X981" s="68"/>
      <c r="Y981" s="68"/>
      <c r="Z981" s="68"/>
      <c r="AA981" s="68"/>
      <c r="AB981" s="68"/>
      <c r="AC981" s="68"/>
      <c r="AD981" s="68"/>
      <c r="AE981" s="68"/>
      <c r="AF981" s="68"/>
      <c r="AG981" s="68"/>
      <c r="AH981" s="68"/>
      <c r="AI981" s="68"/>
      <c r="AJ981" s="68"/>
      <c r="AK981" s="68"/>
      <c r="AL981" s="68"/>
    </row>
    <row r="982" spans="1:38" ht="12.75" customHeight="1" x14ac:dyDescent="0.2">
      <c r="A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row>
    <row r="983" spans="1:38" ht="12.75" customHeight="1" x14ac:dyDescent="0.2">
      <c r="A983" s="68"/>
      <c r="P983" s="68"/>
      <c r="Q983" s="68"/>
      <c r="R983" s="68"/>
      <c r="S983" s="68"/>
      <c r="T983" s="68"/>
      <c r="U983" s="68"/>
      <c r="V983" s="68"/>
      <c r="W983" s="68"/>
      <c r="X983" s="68"/>
      <c r="Y983" s="68"/>
      <c r="Z983" s="68"/>
      <c r="AA983" s="68"/>
      <c r="AB983" s="68"/>
      <c r="AC983" s="68"/>
      <c r="AD983" s="68"/>
      <c r="AE983" s="68"/>
      <c r="AF983" s="68"/>
      <c r="AG983" s="68"/>
      <c r="AH983" s="68"/>
      <c r="AI983" s="68"/>
      <c r="AJ983" s="68"/>
      <c r="AK983" s="68"/>
      <c r="AL983" s="68"/>
    </row>
    <row r="984" spans="1:38" ht="12.75" customHeight="1" x14ac:dyDescent="0.2">
      <c r="A984" s="68"/>
      <c r="P984" s="68"/>
      <c r="Q984" s="68"/>
      <c r="R984" s="68"/>
      <c r="S984" s="68"/>
      <c r="T984" s="68"/>
      <c r="U984" s="68"/>
      <c r="V984" s="68"/>
      <c r="W984" s="68"/>
      <c r="X984" s="68"/>
      <c r="Y984" s="68"/>
      <c r="Z984" s="68"/>
      <c r="AA984" s="68"/>
      <c r="AB984" s="68"/>
      <c r="AC984" s="68"/>
      <c r="AD984" s="68"/>
      <c r="AE984" s="68"/>
      <c r="AF984" s="68"/>
      <c r="AG984" s="68"/>
      <c r="AH984" s="68"/>
      <c r="AI984" s="68"/>
      <c r="AJ984" s="68"/>
      <c r="AK984" s="68"/>
      <c r="AL984" s="68"/>
    </row>
    <row r="985" spans="1:38" ht="12.75" customHeight="1" x14ac:dyDescent="0.2">
      <c r="A985" s="68"/>
      <c r="P985" s="68"/>
      <c r="Q985" s="68"/>
      <c r="R985" s="68"/>
      <c r="S985" s="68"/>
      <c r="T985" s="68"/>
      <c r="U985" s="68"/>
      <c r="V985" s="68"/>
      <c r="W985" s="68"/>
      <c r="X985" s="68"/>
      <c r="Y985" s="68"/>
      <c r="Z985" s="68"/>
      <c r="AA985" s="68"/>
      <c r="AB985" s="68"/>
      <c r="AC985" s="68"/>
      <c r="AD985" s="68"/>
      <c r="AE985" s="68"/>
      <c r="AF985" s="68"/>
      <c r="AG985" s="68"/>
      <c r="AH985" s="68"/>
      <c r="AI985" s="68"/>
      <c r="AJ985" s="68"/>
      <c r="AK985" s="68"/>
      <c r="AL985" s="68"/>
    </row>
    <row r="986" spans="1:38" ht="12.75" customHeight="1" x14ac:dyDescent="0.2">
      <c r="A986" s="68"/>
      <c r="P986" s="68"/>
      <c r="Q986" s="68"/>
      <c r="R986" s="68"/>
      <c r="S986" s="68"/>
      <c r="T986" s="68"/>
      <c r="U986" s="68"/>
      <c r="V986" s="68"/>
      <c r="W986" s="68"/>
      <c r="X986" s="68"/>
      <c r="Y986" s="68"/>
      <c r="Z986" s="68"/>
      <c r="AA986" s="68"/>
      <c r="AB986" s="68"/>
      <c r="AC986" s="68"/>
      <c r="AD986" s="68"/>
      <c r="AE986" s="68"/>
      <c r="AF986" s="68"/>
      <c r="AG986" s="68"/>
      <c r="AH986" s="68"/>
      <c r="AI986" s="68"/>
      <c r="AJ986" s="68"/>
      <c r="AK986" s="68"/>
      <c r="AL986" s="68"/>
    </row>
    <row r="987" spans="1:38" ht="12.75" customHeight="1" x14ac:dyDescent="0.2">
      <c r="A987" s="68"/>
      <c r="P987" s="68"/>
      <c r="Q987" s="68"/>
      <c r="R987" s="68"/>
      <c r="S987" s="68"/>
      <c r="T987" s="68"/>
      <c r="U987" s="68"/>
      <c r="V987" s="68"/>
      <c r="W987" s="68"/>
      <c r="X987" s="68"/>
      <c r="Y987" s="68"/>
      <c r="Z987" s="68"/>
      <c r="AA987" s="68"/>
      <c r="AB987" s="68"/>
      <c r="AC987" s="68"/>
      <c r="AD987" s="68"/>
      <c r="AE987" s="68"/>
      <c r="AF987" s="68"/>
      <c r="AG987" s="68"/>
      <c r="AH987" s="68"/>
      <c r="AI987" s="68"/>
      <c r="AJ987" s="68"/>
      <c r="AK987" s="68"/>
      <c r="AL987" s="68"/>
    </row>
    <row r="988" spans="1:38" ht="12.75" customHeight="1" x14ac:dyDescent="0.2">
      <c r="A988" s="68"/>
      <c r="P988" s="68"/>
      <c r="Q988" s="68"/>
      <c r="R988" s="68"/>
      <c r="S988" s="68"/>
      <c r="T988" s="68"/>
      <c r="U988" s="68"/>
      <c r="V988" s="68"/>
      <c r="W988" s="68"/>
      <c r="X988" s="68"/>
      <c r="Y988" s="68"/>
      <c r="Z988" s="68"/>
      <c r="AA988" s="68"/>
      <c r="AB988" s="68"/>
      <c r="AC988" s="68"/>
      <c r="AD988" s="68"/>
      <c r="AE988" s="68"/>
      <c r="AF988" s="68"/>
      <c r="AG988" s="68"/>
      <c r="AH988" s="68"/>
      <c r="AI988" s="68"/>
      <c r="AJ988" s="68"/>
      <c r="AK988" s="68"/>
      <c r="AL988" s="68"/>
    </row>
    <row r="989" spans="1:38" ht="12.75" customHeight="1" x14ac:dyDescent="0.2">
      <c r="A989" s="68"/>
      <c r="P989" s="68"/>
      <c r="Q989" s="68"/>
      <c r="R989" s="68"/>
      <c r="S989" s="68"/>
      <c r="T989" s="68"/>
      <c r="U989" s="68"/>
      <c r="V989" s="68"/>
      <c r="W989" s="68"/>
      <c r="X989" s="68"/>
      <c r="Y989" s="68"/>
      <c r="Z989" s="68"/>
      <c r="AA989" s="68"/>
      <c r="AB989" s="68"/>
      <c r="AC989" s="68"/>
      <c r="AD989" s="68"/>
      <c r="AE989" s="68"/>
      <c r="AF989" s="68"/>
      <c r="AG989" s="68"/>
      <c r="AH989" s="68"/>
      <c r="AI989" s="68"/>
      <c r="AJ989" s="68"/>
      <c r="AK989" s="68"/>
      <c r="AL989" s="68"/>
    </row>
    <row r="990" spans="1:38" ht="12.75" customHeight="1" x14ac:dyDescent="0.2">
      <c r="A990" s="68"/>
      <c r="P990" s="68"/>
      <c r="Q990" s="68"/>
      <c r="R990" s="68"/>
      <c r="S990" s="68"/>
      <c r="T990" s="68"/>
      <c r="U990" s="68"/>
      <c r="V990" s="68"/>
      <c r="W990" s="68"/>
      <c r="X990" s="68"/>
      <c r="Y990" s="68"/>
      <c r="Z990" s="68"/>
      <c r="AA990" s="68"/>
      <c r="AB990" s="68"/>
      <c r="AC990" s="68"/>
      <c r="AD990" s="68"/>
      <c r="AE990" s="68"/>
      <c r="AF990" s="68"/>
      <c r="AG990" s="68"/>
      <c r="AH990" s="68"/>
      <c r="AI990" s="68"/>
      <c r="AJ990" s="68"/>
      <c r="AK990" s="68"/>
      <c r="AL990" s="68"/>
    </row>
    <row r="991" spans="1:38" ht="12.75" customHeight="1" x14ac:dyDescent="0.2">
      <c r="A991" s="68"/>
      <c r="P991" s="68"/>
      <c r="Q991" s="68"/>
      <c r="R991" s="68"/>
      <c r="S991" s="68"/>
      <c r="T991" s="68"/>
      <c r="U991" s="68"/>
      <c r="V991" s="68"/>
      <c r="W991" s="68"/>
      <c r="X991" s="68"/>
      <c r="Y991" s="68"/>
      <c r="Z991" s="68"/>
      <c r="AA991" s="68"/>
      <c r="AB991" s="68"/>
      <c r="AC991" s="68"/>
      <c r="AD991" s="68"/>
      <c r="AE991" s="68"/>
      <c r="AF991" s="68"/>
      <c r="AG991" s="68"/>
      <c r="AH991" s="68"/>
      <c r="AI991" s="68"/>
      <c r="AJ991" s="68"/>
      <c r="AK991" s="68"/>
      <c r="AL991" s="68"/>
    </row>
    <row r="992" spans="1:38" ht="12.75" customHeight="1" x14ac:dyDescent="0.2">
      <c r="A992" s="68"/>
      <c r="P992" s="68"/>
      <c r="Q992" s="68"/>
      <c r="R992" s="68"/>
      <c r="S992" s="68"/>
      <c r="T992" s="68"/>
      <c r="U992" s="68"/>
      <c r="V992" s="68"/>
      <c r="W992" s="68"/>
      <c r="X992" s="68"/>
      <c r="Y992" s="68"/>
      <c r="Z992" s="68"/>
      <c r="AA992" s="68"/>
      <c r="AB992" s="68"/>
      <c r="AC992" s="68"/>
      <c r="AD992" s="68"/>
      <c r="AE992" s="68"/>
      <c r="AF992" s="68"/>
      <c r="AG992" s="68"/>
      <c r="AH992" s="68"/>
      <c r="AI992" s="68"/>
      <c r="AJ992" s="68"/>
      <c r="AK992" s="68"/>
      <c r="AL992" s="68"/>
    </row>
    <row r="993" spans="1:38" ht="12.75" customHeight="1" x14ac:dyDescent="0.2">
      <c r="A993" s="68"/>
      <c r="P993" s="68"/>
      <c r="Q993" s="68"/>
      <c r="R993" s="68"/>
      <c r="S993" s="68"/>
      <c r="T993" s="68"/>
      <c r="U993" s="68"/>
      <c r="V993" s="68"/>
      <c r="W993" s="68"/>
      <c r="X993" s="68"/>
      <c r="Y993" s="68"/>
      <c r="Z993" s="68"/>
      <c r="AA993" s="68"/>
      <c r="AB993" s="68"/>
      <c r="AC993" s="68"/>
      <c r="AD993" s="68"/>
      <c r="AE993" s="68"/>
      <c r="AF993" s="68"/>
      <c r="AG993" s="68"/>
      <c r="AH993" s="68"/>
      <c r="AI993" s="68"/>
      <c r="AJ993" s="68"/>
      <c r="AK993" s="68"/>
      <c r="AL993" s="68"/>
    </row>
    <row r="994" spans="1:38" ht="12.75" customHeight="1" x14ac:dyDescent="0.2">
      <c r="A994" s="68"/>
      <c r="P994" s="68"/>
      <c r="Q994" s="68"/>
      <c r="R994" s="68"/>
      <c r="S994" s="68"/>
      <c r="T994" s="68"/>
      <c r="U994" s="68"/>
      <c r="V994" s="68"/>
      <c r="W994" s="68"/>
      <c r="X994" s="68"/>
      <c r="Y994" s="68"/>
      <c r="Z994" s="68"/>
      <c r="AA994" s="68"/>
      <c r="AB994" s="68"/>
      <c r="AC994" s="68"/>
      <c r="AD994" s="68"/>
      <c r="AE994" s="68"/>
      <c r="AF994" s="68"/>
      <c r="AG994" s="68"/>
      <c r="AH994" s="68"/>
      <c r="AI994" s="68"/>
      <c r="AJ994" s="68"/>
      <c r="AK994" s="68"/>
      <c r="AL994" s="68"/>
    </row>
    <row r="995" spans="1:38" ht="12.75" customHeight="1" x14ac:dyDescent="0.2">
      <c r="A995" s="68"/>
      <c r="P995" s="68"/>
      <c r="Q995" s="68"/>
      <c r="R995" s="68"/>
      <c r="S995" s="68"/>
      <c r="T995" s="68"/>
      <c r="U995" s="68"/>
      <c r="V995" s="68"/>
      <c r="W995" s="68"/>
      <c r="X995" s="68"/>
      <c r="Y995" s="68"/>
      <c r="Z995" s="68"/>
      <c r="AA995" s="68"/>
      <c r="AB995" s="68"/>
      <c r="AC995" s="68"/>
      <c r="AD995" s="68"/>
      <c r="AE995" s="68"/>
      <c r="AF995" s="68"/>
      <c r="AG995" s="68"/>
      <c r="AH995" s="68"/>
      <c r="AI995" s="68"/>
      <c r="AJ995" s="68"/>
      <c r="AK995" s="68"/>
      <c r="AL995" s="68"/>
    </row>
    <row r="996" spans="1:38" ht="12.75" customHeight="1" x14ac:dyDescent="0.2">
      <c r="A996" s="68"/>
      <c r="P996" s="68"/>
      <c r="Q996" s="68"/>
      <c r="R996" s="68"/>
      <c r="S996" s="68"/>
      <c r="T996" s="68"/>
      <c r="U996" s="68"/>
      <c r="V996" s="68"/>
      <c r="W996" s="68"/>
      <c r="X996" s="68"/>
      <c r="Y996" s="68"/>
      <c r="Z996" s="68"/>
      <c r="AA996" s="68"/>
      <c r="AB996" s="68"/>
      <c r="AC996" s="68"/>
      <c r="AD996" s="68"/>
      <c r="AE996" s="68"/>
      <c r="AF996" s="68"/>
      <c r="AG996" s="68"/>
      <c r="AH996" s="68"/>
      <c r="AI996" s="68"/>
      <c r="AJ996" s="68"/>
      <c r="AK996" s="68"/>
      <c r="AL996" s="68"/>
    </row>
    <row r="997" spans="1:38" ht="12.75" customHeight="1" x14ac:dyDescent="0.2">
      <c r="A997" s="68"/>
      <c r="P997" s="68"/>
      <c r="Q997" s="68"/>
      <c r="R997" s="68"/>
      <c r="S997" s="68"/>
      <c r="T997" s="68"/>
      <c r="U997" s="68"/>
      <c r="V997" s="68"/>
      <c r="W997" s="68"/>
      <c r="X997" s="68"/>
      <c r="Y997" s="68"/>
      <c r="Z997" s="68"/>
      <c r="AA997" s="68"/>
      <c r="AB997" s="68"/>
      <c r="AC997" s="68"/>
      <c r="AD997" s="68"/>
      <c r="AE997" s="68"/>
      <c r="AF997" s="68"/>
      <c r="AG997" s="68"/>
      <c r="AH997" s="68"/>
      <c r="AI997" s="68"/>
      <c r="AJ997" s="68"/>
      <c r="AK997" s="68"/>
      <c r="AL997" s="68"/>
    </row>
    <row r="998" spans="1:38" ht="12.75" customHeight="1" x14ac:dyDescent="0.2">
      <c r="A998" s="68"/>
      <c r="P998" s="68"/>
      <c r="Q998" s="68"/>
      <c r="R998" s="68"/>
      <c r="S998" s="68"/>
      <c r="T998" s="68"/>
      <c r="U998" s="68"/>
      <c r="V998" s="68"/>
      <c r="W998" s="68"/>
      <c r="X998" s="68"/>
      <c r="Y998" s="68"/>
      <c r="Z998" s="68"/>
      <c r="AA998" s="68"/>
      <c r="AB998" s="68"/>
      <c r="AC998" s="68"/>
      <c r="AD998" s="68"/>
      <c r="AE998" s="68"/>
      <c r="AF998" s="68"/>
      <c r="AG998" s="68"/>
      <c r="AH998" s="68"/>
      <c r="AI998" s="68"/>
      <c r="AJ998" s="68"/>
      <c r="AK998" s="68"/>
      <c r="AL998" s="68"/>
    </row>
    <row r="999" spans="1:38" ht="12.75" customHeight="1" x14ac:dyDescent="0.2">
      <c r="A999" s="68"/>
      <c r="P999" s="68"/>
      <c r="Q999" s="68"/>
      <c r="R999" s="68"/>
      <c r="S999" s="68"/>
      <c r="T999" s="68"/>
      <c r="U999" s="68"/>
      <c r="V999" s="68"/>
      <c r="W999" s="68"/>
      <c r="X999" s="68"/>
      <c r="Y999" s="68"/>
      <c r="Z999" s="68"/>
      <c r="AA999" s="68"/>
      <c r="AB999" s="68"/>
      <c r="AC999" s="68"/>
      <c r="AD999" s="68"/>
      <c r="AE999" s="68"/>
      <c r="AF999" s="68"/>
      <c r="AG999" s="68"/>
      <c r="AH999" s="68"/>
      <c r="AI999" s="68"/>
      <c r="AJ999" s="68"/>
      <c r="AK999" s="68"/>
      <c r="AL999" s="68"/>
    </row>
    <row r="1000" spans="1:38" ht="12.75" customHeight="1" x14ac:dyDescent="0.2">
      <c r="A1000" s="68"/>
      <c r="P1000" s="68"/>
      <c r="Q1000" s="68"/>
      <c r="R1000" s="68"/>
      <c r="S1000" s="68"/>
      <c r="T1000" s="68"/>
      <c r="U1000" s="68"/>
      <c r="V1000" s="68"/>
      <c r="W1000" s="68"/>
      <c r="X1000" s="68"/>
      <c r="Y1000" s="68"/>
      <c r="Z1000" s="68"/>
      <c r="AA1000" s="68"/>
      <c r="AB1000" s="68"/>
      <c r="AC1000" s="68"/>
      <c r="AD1000" s="68"/>
      <c r="AE1000" s="68"/>
      <c r="AF1000" s="68"/>
      <c r="AG1000" s="68"/>
      <c r="AH1000" s="68"/>
      <c r="AI1000" s="68"/>
      <c r="AJ1000" s="68"/>
      <c r="AK1000" s="68"/>
      <c r="AL1000" s="68"/>
    </row>
  </sheetData>
  <conditionalFormatting sqref="B6:M45 O6:O39 O43:O45 Q6:BL45">
    <cfRule type="expression" dxfId="129" priority="1">
      <formula>MOD(ROW(),2)=1</formula>
    </cfRule>
  </conditionalFormatting>
  <conditionalFormatting sqref="BL6:BL39 BL43:BL45">
    <cfRule type="cellIs" dxfId="128" priority="2" operator="equal">
      <formula>$A$1</formula>
    </cfRule>
  </conditionalFormatting>
  <conditionalFormatting sqref="BL6:BL39 BL43:BL45">
    <cfRule type="cellIs" dxfId="127" priority="3" operator="equal">
      <formula>$A$2</formula>
    </cfRule>
  </conditionalFormatting>
  <conditionalFormatting sqref="O6:O39 O43:O45">
    <cfRule type="cellIs" dxfId="126" priority="4" operator="greaterThan">
      <formula>0</formula>
    </cfRule>
  </conditionalFormatting>
  <conditionalFormatting sqref="O6:O39 O43:O45">
    <cfRule type="cellIs" dxfId="125" priority="5" operator="lessThan">
      <formula>0</formula>
    </cfRule>
  </conditionalFormatting>
  <conditionalFormatting sqref="O41">
    <cfRule type="expression" dxfId="124" priority="6">
      <formula>MOD(ROW(),2)=1</formula>
    </cfRule>
  </conditionalFormatting>
  <conditionalFormatting sqref="N6:N45">
    <cfRule type="expression" dxfId="123" priority="7">
      <formula>MOD(ROW(),2)=1</formula>
    </cfRule>
  </conditionalFormatting>
  <conditionalFormatting sqref="N6:N39 N43:N45">
    <cfRule type="cellIs" dxfId="122" priority="8" operator="equal">
      <formula>$A$1</formula>
    </cfRule>
  </conditionalFormatting>
  <conditionalFormatting sqref="N6:N39 N43:N45">
    <cfRule type="cellIs" dxfId="121" priority="9" operator="equal">
      <formula>$A$2</formula>
    </cfRule>
  </conditionalFormatting>
  <conditionalFormatting sqref="BM6:BM39 BM43:BM45">
    <cfRule type="expression" dxfId="120" priority="10">
      <formula>MOD(ROW(),2)=1</formula>
    </cfRule>
  </conditionalFormatting>
  <conditionalFormatting sqref="BM6:BM39 BM43:BM45">
    <cfRule type="cellIs" dxfId="119" priority="11" operator="greaterThan">
      <formula>0</formula>
    </cfRule>
  </conditionalFormatting>
  <conditionalFormatting sqref="BM6:BM39 BM43:BM45">
    <cfRule type="cellIs" dxfId="118" priority="12" operator="lessThan">
      <formula>0</formula>
    </cfRule>
  </conditionalFormatting>
  <conditionalFormatting sqref="BM41">
    <cfRule type="expression" dxfId="117" priority="13">
      <formula>MOD(ROW(),2)=1</formula>
    </cfRule>
  </conditionalFormatting>
  <pageMargins left="0.78740157480314965" right="0.78740157480314965" top="1.3779527559055118" bottom="0.59055118110236227"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AppQt.Data!$B$2:$B$3</xm:f>
          </x14:formula1>
          <xm:sqref>B2:C2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vt:i4>
      </vt:variant>
    </vt:vector>
  </HeadingPairs>
  <TitlesOfParts>
    <vt:vector size="20" baseType="lpstr">
      <vt:lpstr>AppQt.Data</vt:lpstr>
      <vt:lpstr>AppAn.Data</vt:lpstr>
      <vt:lpstr>User guide &amp; contents</vt:lpstr>
      <vt:lpstr>Disclaimer</vt:lpstr>
      <vt:lpstr>Exec Summary</vt:lpstr>
      <vt:lpstr>Snapshot</vt:lpstr>
      <vt:lpstr>Gold Demand</vt:lpstr>
      <vt:lpstr>Gold Balance</vt:lpstr>
      <vt:lpstr>Jewellery</vt:lpstr>
      <vt:lpstr>Hoja1</vt:lpstr>
      <vt:lpstr>Bar &amp; Coin</vt:lpstr>
      <vt:lpstr>Consumer</vt:lpstr>
      <vt:lpstr>Consumer Per Capita</vt:lpstr>
      <vt:lpstr>China</vt:lpstr>
      <vt:lpstr>India</vt:lpstr>
      <vt:lpstr>Prices</vt:lpstr>
      <vt:lpstr>India Supply</vt:lpstr>
      <vt:lpstr>Official Reserves</vt:lpstr>
      <vt:lpstr>ETFs</vt:lpstr>
      <vt:lpstr>ozton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2021-12-06T22:38:57Z</dcterms:modified>
</cp:coreProperties>
</file>