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3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<sst xmlns="http://schemas.openxmlformats.org/spreadsheetml/2006/main" count="14" uniqueCount="12">
  <si>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</si>
  <si>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ENERO 2012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</si>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</sst>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32</xdr:col>
      <xdr:colOff>590550</xdr:colOff>
      <xdr:row>5</xdr:row>
      <xdr:rowOff>114300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7611725" y="161925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Ene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1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1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1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1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1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1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1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1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1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1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Ene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1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1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1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1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1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1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1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1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1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1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1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1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1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1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1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1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1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1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1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1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1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1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1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1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1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1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1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1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1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1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1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1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1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1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1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1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1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1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1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1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1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1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1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1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1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1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1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1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1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1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1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248">
          <cell r="BK248">
            <v>29091.777826001835</v>
          </cell>
          <cell r="BL248">
            <v>2404036.7874676255</v>
          </cell>
        </row>
      </sheetData>
      <sheetData sheetId="6">
        <row r="8">
          <cell r="C8" t="str">
            <v>PERIODO: 01.ENERO.2012 - 31.ENERO.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1088.2222548984648</v>
          </cell>
        </row>
      </sheetData>
      <sheetData sheetId="1">
        <row r="7">
          <cell r="C7">
            <v>40916</v>
          </cell>
        </row>
      </sheetData>
      <sheetData sheetId="2">
        <row r="7">
          <cell r="D7">
            <v>40916</v>
          </cell>
        </row>
      </sheetData>
      <sheetData sheetId="3">
        <row r="7">
          <cell r="C7">
            <v>40916</v>
          </cell>
        </row>
        <row r="11">
          <cell r="BD11">
            <v>153.46565000000001</v>
          </cell>
        </row>
        <row r="12">
          <cell r="BD12">
            <v>150.51900000000001</v>
          </cell>
        </row>
        <row r="13">
          <cell r="BD13">
            <v>150.24753999999999</v>
          </cell>
        </row>
        <row r="14">
          <cell r="BD14">
            <v>149.94526166666699</v>
          </cell>
        </row>
        <row r="15">
          <cell r="BD15">
            <v>150.51900000000001</v>
          </cell>
        </row>
        <row r="16">
          <cell r="BD16">
            <v>150.51900000000001</v>
          </cell>
        </row>
        <row r="17">
          <cell r="BD17">
            <v>150.13124999999999</v>
          </cell>
        </row>
        <row r="18">
          <cell r="BD18">
            <v>150.79327833333301</v>
          </cell>
        </row>
        <row r="19">
          <cell r="BD19">
            <v>153.72308333333299</v>
          </cell>
        </row>
        <row r="20">
          <cell r="BD20">
            <v>153.97300000000001</v>
          </cell>
        </row>
        <row r="21">
          <cell r="BD21">
            <v>153.97300000000001</v>
          </cell>
        </row>
        <row r="22">
          <cell r="BD22">
            <v>153.97300000000001</v>
          </cell>
        </row>
        <row r="23">
          <cell r="BD23">
            <v>153.97300000000001</v>
          </cell>
        </row>
        <row r="24">
          <cell r="BD24">
            <v>155.76154666666699</v>
          </cell>
        </row>
        <row r="25">
          <cell r="BD25">
            <v>154.34451999999999</v>
          </cell>
        </row>
        <row r="26">
          <cell r="BD26">
            <v>154.328475</v>
          </cell>
        </row>
        <row r="27">
          <cell r="BD27">
            <v>154.34432833333301</v>
          </cell>
        </row>
        <row r="28">
          <cell r="BD28">
            <v>161.42431999999999</v>
          </cell>
        </row>
        <row r="29">
          <cell r="BD29">
            <v>162.02462666666699</v>
          </cell>
        </row>
        <row r="30">
          <cell r="BD30">
            <v>162.362973333333</v>
          </cell>
        </row>
        <row r="31">
          <cell r="BD31">
            <v>164.96846333333301</v>
          </cell>
        </row>
        <row r="32">
          <cell r="BD32">
            <v>154.37824333333299</v>
          </cell>
        </row>
        <row r="33">
          <cell r="BD33">
            <v>155.49021666666701</v>
          </cell>
        </row>
        <row r="34">
          <cell r="BD34">
            <v>156.15301333333301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981.7108333083072</v>
          </cell>
        </row>
      </sheetData>
      <sheetData sheetId="1">
        <row r="7">
          <cell r="C7">
            <v>40917</v>
          </cell>
        </row>
      </sheetData>
      <sheetData sheetId="2">
        <row r="7">
          <cell r="D7">
            <v>40917</v>
          </cell>
        </row>
      </sheetData>
      <sheetData sheetId="3">
        <row r="7">
          <cell r="C7">
            <v>40917</v>
          </cell>
        </row>
        <row r="11">
          <cell r="BD11">
            <v>155.79329000000001</v>
          </cell>
        </row>
        <row r="12">
          <cell r="BD12">
            <v>154.98551166666701</v>
          </cell>
        </row>
        <row r="13">
          <cell r="BD13">
            <v>155.74528833333301</v>
          </cell>
        </row>
        <row r="14">
          <cell r="BD14">
            <v>155.19919833333299</v>
          </cell>
        </row>
        <row r="15">
          <cell r="BD15">
            <v>155.85</v>
          </cell>
        </row>
        <row r="16">
          <cell r="BD16">
            <v>157.644745</v>
          </cell>
        </row>
        <row r="17">
          <cell r="BD17">
            <v>159.53530166666701</v>
          </cell>
        </row>
        <row r="18">
          <cell r="BD18">
            <v>158.97428833333299</v>
          </cell>
        </row>
        <row r="19">
          <cell r="BD19">
            <v>163.60418999999999</v>
          </cell>
        </row>
        <row r="20">
          <cell r="BD20">
            <v>165.014058333333</v>
          </cell>
        </row>
        <row r="21">
          <cell r="BD21">
            <v>165.07</v>
          </cell>
        </row>
        <row r="22">
          <cell r="BD22">
            <v>165.89458166666699</v>
          </cell>
        </row>
        <row r="23">
          <cell r="BD23">
            <v>166.759941666667</v>
          </cell>
        </row>
        <row r="24">
          <cell r="BD24">
            <v>167.202701666667</v>
          </cell>
        </row>
        <row r="25">
          <cell r="BD25">
            <v>167.07762500000001</v>
          </cell>
        </row>
        <row r="26">
          <cell r="BD26">
            <v>165.07</v>
          </cell>
        </row>
        <row r="27">
          <cell r="BD27">
            <v>165.93588666666699</v>
          </cell>
        </row>
        <row r="28">
          <cell r="BD28">
            <v>176.16149666666701</v>
          </cell>
        </row>
        <row r="29">
          <cell r="BD29">
            <v>175.40073833333301</v>
          </cell>
        </row>
        <row r="30">
          <cell r="BD30">
            <v>181.203331666667</v>
          </cell>
        </row>
        <row r="31">
          <cell r="BD31">
            <v>170.628345</v>
          </cell>
        </row>
        <row r="32">
          <cell r="BD32">
            <v>165.41708333333301</v>
          </cell>
        </row>
        <row r="33">
          <cell r="BD33">
            <v>164.49839333333301</v>
          </cell>
        </row>
        <row r="34">
          <cell r="BD34">
            <v>159.31788333333299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1025.8252812785709</v>
          </cell>
        </row>
      </sheetData>
      <sheetData sheetId="1">
        <row r="7">
          <cell r="C7">
            <v>40918</v>
          </cell>
        </row>
      </sheetData>
      <sheetData sheetId="2">
        <row r="7">
          <cell r="D7">
            <v>40918</v>
          </cell>
        </row>
      </sheetData>
      <sheetData sheetId="3">
        <row r="7">
          <cell r="C7">
            <v>40918</v>
          </cell>
        </row>
        <row r="11">
          <cell r="BD11">
            <v>158.176688333333</v>
          </cell>
        </row>
        <row r="12">
          <cell r="BD12">
            <v>161.56466333333299</v>
          </cell>
        </row>
        <row r="13">
          <cell r="BD13">
            <v>155.85</v>
          </cell>
        </row>
        <row r="14">
          <cell r="BD14">
            <v>155.85</v>
          </cell>
        </row>
        <row r="15">
          <cell r="BD15">
            <v>159.730875</v>
          </cell>
        </row>
        <row r="16">
          <cell r="BD16">
            <v>158.52188000000001</v>
          </cell>
        </row>
        <row r="17">
          <cell r="BD17">
            <v>158.71238</v>
          </cell>
        </row>
        <row r="18">
          <cell r="BD18">
            <v>160.633753333333</v>
          </cell>
        </row>
        <row r="19">
          <cell r="BD19">
            <v>166.18009000000001</v>
          </cell>
        </row>
        <row r="20">
          <cell r="BD20">
            <v>165.08939333333299</v>
          </cell>
        </row>
        <row r="21">
          <cell r="BD21">
            <v>165.969153333333</v>
          </cell>
        </row>
        <row r="22">
          <cell r="BD22">
            <v>166.229095</v>
          </cell>
        </row>
        <row r="23">
          <cell r="BD23">
            <v>166.03860499999999</v>
          </cell>
        </row>
        <row r="24">
          <cell r="BD24">
            <v>166.23925666666699</v>
          </cell>
        </row>
        <row r="25">
          <cell r="BD25">
            <v>165.95226666666699</v>
          </cell>
        </row>
        <row r="26">
          <cell r="BD26">
            <v>165.082846666667</v>
          </cell>
        </row>
        <row r="27">
          <cell r="BD27">
            <v>165.10787666666701</v>
          </cell>
        </row>
        <row r="28">
          <cell r="BD28">
            <v>165.36695</v>
          </cell>
        </row>
        <row r="29">
          <cell r="BD29">
            <v>174.48806500000001</v>
          </cell>
        </row>
        <row r="30">
          <cell r="BD30">
            <v>174.78281000000001</v>
          </cell>
        </row>
        <row r="31">
          <cell r="BD31">
            <v>169.34757833333299</v>
          </cell>
        </row>
        <row r="32">
          <cell r="BD32">
            <v>167.63630499999999</v>
          </cell>
        </row>
        <row r="33">
          <cell r="BD33">
            <v>161.21666833333299</v>
          </cell>
        </row>
        <row r="34">
          <cell r="BD34">
            <v>158.33804000000001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946.76794003370674</v>
          </cell>
        </row>
      </sheetData>
      <sheetData sheetId="1">
        <row r="7">
          <cell r="C7">
            <v>40919</v>
          </cell>
        </row>
      </sheetData>
      <sheetData sheetId="2">
        <row r="7">
          <cell r="D7">
            <v>40919</v>
          </cell>
        </row>
      </sheetData>
      <sheetData sheetId="3">
        <row r="7">
          <cell r="C7">
            <v>40919</v>
          </cell>
        </row>
        <row r="11">
          <cell r="BD11">
            <v>158.342616666667</v>
          </cell>
        </row>
        <row r="12">
          <cell r="BD12">
            <v>158.21700166666699</v>
          </cell>
        </row>
        <row r="13">
          <cell r="BD13">
            <v>158.18136000000001</v>
          </cell>
        </row>
        <row r="14">
          <cell r="BD14">
            <v>158.20379666666699</v>
          </cell>
        </row>
        <row r="15">
          <cell r="BD15">
            <v>158.25062666666699</v>
          </cell>
        </row>
        <row r="16">
          <cell r="BD16">
            <v>160.07105833333301</v>
          </cell>
        </row>
        <row r="17">
          <cell r="BD17">
            <v>160.345215</v>
          </cell>
        </row>
        <row r="18">
          <cell r="BD18">
            <v>165.118998333333</v>
          </cell>
        </row>
        <row r="19">
          <cell r="BD19">
            <v>165.62192666666701</v>
          </cell>
        </row>
        <row r="20">
          <cell r="BD20">
            <v>167.03839833333299</v>
          </cell>
        </row>
        <row r="21">
          <cell r="BD21">
            <v>173.93311499999999</v>
          </cell>
        </row>
        <row r="22">
          <cell r="BD22">
            <v>175.436123333333</v>
          </cell>
        </row>
        <row r="23">
          <cell r="BD23">
            <v>174.09724</v>
          </cell>
        </row>
        <row r="24">
          <cell r="BD24">
            <v>177.03515666666701</v>
          </cell>
        </row>
        <row r="25">
          <cell r="BD25">
            <v>175.07373166666699</v>
          </cell>
        </row>
        <row r="26">
          <cell r="BD26">
            <v>177.44762</v>
          </cell>
        </row>
        <row r="27">
          <cell r="BD27">
            <v>175.744496666667</v>
          </cell>
        </row>
        <row r="28">
          <cell r="BD28">
            <v>173.89879999999999</v>
          </cell>
        </row>
        <row r="29">
          <cell r="BD29">
            <v>175.23713166666701</v>
          </cell>
        </row>
        <row r="30">
          <cell r="BD30">
            <v>176.20140000000001</v>
          </cell>
        </row>
        <row r="31">
          <cell r="BD31">
            <v>169.378786666667</v>
          </cell>
        </row>
        <row r="32">
          <cell r="BD32">
            <v>165.19541166666701</v>
          </cell>
        </row>
        <row r="33">
          <cell r="BD33">
            <v>165.67237333333301</v>
          </cell>
        </row>
        <row r="34">
          <cell r="BD34">
            <v>161.14136833333299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1136.0214181343626</v>
          </cell>
        </row>
      </sheetData>
      <sheetData sheetId="1">
        <row r="7">
          <cell r="C7">
            <v>40920</v>
          </cell>
        </row>
      </sheetData>
      <sheetData sheetId="2">
        <row r="7">
          <cell r="D7">
            <v>40920</v>
          </cell>
        </row>
      </sheetData>
      <sheetData sheetId="3">
        <row r="7">
          <cell r="C7">
            <v>40920</v>
          </cell>
        </row>
        <row r="11">
          <cell r="BD11">
            <v>156.55437333333401</v>
          </cell>
        </row>
        <row r="12">
          <cell r="BD12">
            <v>155.85</v>
          </cell>
        </row>
        <row r="13">
          <cell r="BD13">
            <v>155.85</v>
          </cell>
        </row>
        <row r="14">
          <cell r="BD14">
            <v>150.13919000000001</v>
          </cell>
        </row>
        <row r="15">
          <cell r="BD15">
            <v>159.206768333333</v>
          </cell>
        </row>
        <row r="16">
          <cell r="BD16">
            <v>159.973023333333</v>
          </cell>
        </row>
        <row r="17">
          <cell r="BD17">
            <v>159.25770333333301</v>
          </cell>
        </row>
        <row r="18">
          <cell r="BD18">
            <v>163.542331666667</v>
          </cell>
        </row>
        <row r="19">
          <cell r="BD19">
            <v>165.01985999999999</v>
          </cell>
        </row>
        <row r="20">
          <cell r="BD20">
            <v>165.71503999999999</v>
          </cell>
        </row>
        <row r="21">
          <cell r="BD21">
            <v>166.525241666667</v>
          </cell>
        </row>
        <row r="22">
          <cell r="BD22">
            <v>174.82582833333299</v>
          </cell>
        </row>
        <row r="23">
          <cell r="BD23">
            <v>173.9237</v>
          </cell>
        </row>
        <row r="24">
          <cell r="BD24">
            <v>174.780388333334</v>
          </cell>
        </row>
        <row r="25">
          <cell r="BD25">
            <v>175.88657833333301</v>
          </cell>
        </row>
        <row r="26">
          <cell r="BD26">
            <v>176.219631666667</v>
          </cell>
        </row>
        <row r="27">
          <cell r="BD27">
            <v>169.903416666667</v>
          </cell>
        </row>
        <row r="28">
          <cell r="BD28">
            <v>165.66274000000001</v>
          </cell>
        </row>
        <row r="29">
          <cell r="BD29">
            <v>174.93145000000001</v>
          </cell>
        </row>
        <row r="30">
          <cell r="BD30">
            <v>177.367093333333</v>
          </cell>
        </row>
        <row r="31">
          <cell r="BD31">
            <v>167.33837</v>
          </cell>
        </row>
        <row r="32">
          <cell r="BD32">
            <v>165.07</v>
          </cell>
        </row>
        <row r="33">
          <cell r="BD33">
            <v>165.324671666667</v>
          </cell>
        </row>
        <row r="34">
          <cell r="BD34">
            <v>161.11009999999999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1062.9489560618933</v>
          </cell>
        </row>
      </sheetData>
      <sheetData sheetId="1">
        <row r="7">
          <cell r="C7">
            <v>40921</v>
          </cell>
        </row>
      </sheetData>
      <sheetData sheetId="2">
        <row r="7">
          <cell r="D7">
            <v>40921</v>
          </cell>
        </row>
      </sheetData>
      <sheetData sheetId="3">
        <row r="7">
          <cell r="C7">
            <v>40921</v>
          </cell>
        </row>
        <row r="11">
          <cell r="BD11">
            <v>160.54810166666601</v>
          </cell>
        </row>
        <row r="12">
          <cell r="BD12">
            <v>158.591951666667</v>
          </cell>
        </row>
        <row r="13">
          <cell r="BD13">
            <v>158.323951666667</v>
          </cell>
        </row>
        <row r="14">
          <cell r="BD14">
            <v>157.52416666666701</v>
          </cell>
        </row>
        <row r="15">
          <cell r="BD15">
            <v>159.30503666666601</v>
          </cell>
        </row>
        <row r="16">
          <cell r="BD16">
            <v>160.937456666667</v>
          </cell>
        </row>
        <row r="17">
          <cell r="BD17">
            <v>159.39911833333301</v>
          </cell>
        </row>
        <row r="18">
          <cell r="BD18">
            <v>166.11872500000001</v>
          </cell>
        </row>
        <row r="19">
          <cell r="BD19">
            <v>173.9632</v>
          </cell>
        </row>
        <row r="20">
          <cell r="BD20">
            <v>173.7833</v>
          </cell>
        </row>
        <row r="21">
          <cell r="BD21">
            <v>173.78481500000001</v>
          </cell>
        </row>
        <row r="22">
          <cell r="BD22">
            <v>173.788186666667</v>
          </cell>
        </row>
        <row r="23">
          <cell r="BD23">
            <v>175.54651000000001</v>
          </cell>
        </row>
        <row r="24">
          <cell r="BD24">
            <v>174.80963</v>
          </cell>
        </row>
        <row r="25">
          <cell r="BD25">
            <v>174.642695</v>
          </cell>
        </row>
        <row r="26">
          <cell r="BD26">
            <v>167.733495</v>
          </cell>
        </row>
        <row r="27">
          <cell r="BD27">
            <v>165.51112000000001</v>
          </cell>
        </row>
        <row r="28">
          <cell r="BD28">
            <v>165.46210833333299</v>
          </cell>
        </row>
        <row r="29">
          <cell r="BD29">
            <v>175.14724833333301</v>
          </cell>
        </row>
        <row r="30">
          <cell r="BD30">
            <v>173.362435</v>
          </cell>
        </row>
        <row r="31">
          <cell r="BD31">
            <v>165.94781499999999</v>
          </cell>
        </row>
        <row r="32">
          <cell r="BD32">
            <v>166.81743333333301</v>
          </cell>
        </row>
        <row r="33">
          <cell r="BD33">
            <v>164.84489833333299</v>
          </cell>
        </row>
        <row r="34">
          <cell r="BD34">
            <v>159.08397833333299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791.01786039680849</v>
          </cell>
        </row>
      </sheetData>
      <sheetData sheetId="1">
        <row r="7">
          <cell r="C7">
            <v>40922</v>
          </cell>
        </row>
      </sheetData>
      <sheetData sheetId="2">
        <row r="7">
          <cell r="D7">
            <v>40922</v>
          </cell>
        </row>
      </sheetData>
      <sheetData sheetId="3">
        <row r="7">
          <cell r="C7">
            <v>40922</v>
          </cell>
        </row>
        <row r="11">
          <cell r="BD11">
            <v>158.19846166666699</v>
          </cell>
        </row>
        <row r="12">
          <cell r="BD12">
            <v>158.17553166666701</v>
          </cell>
        </row>
        <row r="13">
          <cell r="BD13">
            <v>158.21758500000001</v>
          </cell>
        </row>
        <row r="14">
          <cell r="BD14">
            <v>158.21561333333301</v>
          </cell>
        </row>
        <row r="15">
          <cell r="BD15">
            <v>158.19746333333299</v>
          </cell>
        </row>
        <row r="16">
          <cell r="BD16">
            <v>158.17663166666699</v>
          </cell>
        </row>
        <row r="17">
          <cell r="BD17">
            <v>158.22555666666699</v>
          </cell>
        </row>
        <row r="18">
          <cell r="BD18">
            <v>159.50787333333301</v>
          </cell>
        </row>
        <row r="19">
          <cell r="BD19">
            <v>160.1103</v>
          </cell>
        </row>
        <row r="20">
          <cell r="BD20">
            <v>165.62417500000001</v>
          </cell>
        </row>
        <row r="21">
          <cell r="BD21">
            <v>164.48704000000001</v>
          </cell>
        </row>
        <row r="22">
          <cell r="BD22">
            <v>164.60978333333301</v>
          </cell>
        </row>
        <row r="23">
          <cell r="BD23">
            <v>165.07</v>
          </cell>
        </row>
        <row r="24">
          <cell r="BD24">
            <v>165.00438500000001</v>
          </cell>
        </row>
        <row r="25">
          <cell r="BD25">
            <v>164.50917999999999</v>
          </cell>
        </row>
        <row r="26">
          <cell r="BD26">
            <v>164.497345</v>
          </cell>
        </row>
        <row r="27">
          <cell r="BD27">
            <v>164.499225</v>
          </cell>
        </row>
        <row r="28">
          <cell r="BD28">
            <v>164.63317000000001</v>
          </cell>
        </row>
        <row r="29">
          <cell r="BD29">
            <v>165.07</v>
          </cell>
        </row>
        <row r="30">
          <cell r="BD30">
            <v>165.07</v>
          </cell>
        </row>
        <row r="31">
          <cell r="BD31">
            <v>165.07</v>
          </cell>
        </row>
        <row r="32">
          <cell r="BD32">
            <v>166.07551833333301</v>
          </cell>
        </row>
        <row r="33">
          <cell r="BD33">
            <v>162.76816500000001</v>
          </cell>
        </row>
        <row r="34">
          <cell r="BD34">
            <v>158.88278666666599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778.27932540910388</v>
          </cell>
        </row>
      </sheetData>
      <sheetData sheetId="1">
        <row r="7">
          <cell r="C7">
            <v>40923</v>
          </cell>
        </row>
      </sheetData>
      <sheetData sheetId="2">
        <row r="7">
          <cell r="D7">
            <v>40923</v>
          </cell>
        </row>
      </sheetData>
      <sheetData sheetId="3">
        <row r="7">
          <cell r="C7">
            <v>40923</v>
          </cell>
        </row>
        <row r="11">
          <cell r="BD11">
            <v>158.33173666666701</v>
          </cell>
        </row>
        <row r="12">
          <cell r="BD12">
            <v>159.06982333333301</v>
          </cell>
        </row>
        <row r="13">
          <cell r="BD13">
            <v>158.460025</v>
          </cell>
        </row>
        <row r="14">
          <cell r="BD14">
            <v>155.85</v>
          </cell>
        </row>
        <row r="15">
          <cell r="BD15">
            <v>155.85</v>
          </cell>
        </row>
        <row r="16">
          <cell r="BD16">
            <v>157.69499999999999</v>
          </cell>
        </row>
        <row r="17">
          <cell r="BD17">
            <v>157.712083333333</v>
          </cell>
        </row>
        <row r="18">
          <cell r="BD18">
            <v>161.23743166666699</v>
          </cell>
        </row>
        <row r="19">
          <cell r="BD19">
            <v>160.1103</v>
          </cell>
        </row>
        <row r="20">
          <cell r="BD20">
            <v>160.1103</v>
          </cell>
        </row>
        <row r="21">
          <cell r="BD21">
            <v>158.73063833333299</v>
          </cell>
        </row>
        <row r="22">
          <cell r="BD22">
            <v>158.57237333333299</v>
          </cell>
        </row>
        <row r="23">
          <cell r="BD23">
            <v>158.64714000000001</v>
          </cell>
        </row>
        <row r="24">
          <cell r="BD24">
            <v>158.512845</v>
          </cell>
        </row>
        <row r="25">
          <cell r="BD25">
            <v>158.61424</v>
          </cell>
        </row>
        <row r="26">
          <cell r="BD26">
            <v>158.62758666666701</v>
          </cell>
        </row>
        <row r="27">
          <cell r="BD27">
            <v>158.20100333333301</v>
          </cell>
        </row>
        <row r="28">
          <cell r="BD28">
            <v>165.21504666666701</v>
          </cell>
        </row>
        <row r="29">
          <cell r="BD29">
            <v>165.07</v>
          </cell>
        </row>
        <row r="30">
          <cell r="BD30">
            <v>165.07</v>
          </cell>
        </row>
        <row r="31">
          <cell r="BD31">
            <v>165.660055</v>
          </cell>
        </row>
        <row r="32">
          <cell r="BD32">
            <v>163.916703333333</v>
          </cell>
        </row>
        <row r="33">
          <cell r="BD33">
            <v>158.342616666667</v>
          </cell>
        </row>
        <row r="34">
          <cell r="BD34">
            <v>158.23216333333301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775.09444469052778</v>
          </cell>
        </row>
      </sheetData>
      <sheetData sheetId="1">
        <row r="7">
          <cell r="C7">
            <v>40924</v>
          </cell>
        </row>
      </sheetData>
      <sheetData sheetId="2">
        <row r="7">
          <cell r="D7">
            <v>40924</v>
          </cell>
        </row>
      </sheetData>
      <sheetData sheetId="3">
        <row r="7">
          <cell r="C7">
            <v>40924</v>
          </cell>
        </row>
        <row r="11">
          <cell r="BD11">
            <v>166.92485500000001</v>
          </cell>
        </row>
        <row r="12">
          <cell r="BD12">
            <v>164.58915666666701</v>
          </cell>
        </row>
        <row r="13">
          <cell r="BD13">
            <v>163.9639</v>
          </cell>
        </row>
        <row r="14">
          <cell r="BD14">
            <v>164.54697833333299</v>
          </cell>
        </row>
        <row r="15">
          <cell r="BD15">
            <v>168.791738333333</v>
          </cell>
        </row>
        <row r="16">
          <cell r="BD16">
            <v>166.27143000000001</v>
          </cell>
        </row>
        <row r="17">
          <cell r="BD17">
            <v>167.77874</v>
          </cell>
        </row>
        <row r="18">
          <cell r="BD18">
            <v>170.107845</v>
          </cell>
        </row>
        <row r="19">
          <cell r="BD19">
            <v>171.41827166666701</v>
          </cell>
        </row>
        <row r="20">
          <cell r="BD20">
            <v>171.476</v>
          </cell>
        </row>
        <row r="21">
          <cell r="BD21">
            <v>171.476</v>
          </cell>
        </row>
        <row r="22">
          <cell r="BD22">
            <v>171.476</v>
          </cell>
        </row>
        <row r="23">
          <cell r="BD23">
            <v>171.476</v>
          </cell>
        </row>
        <row r="24">
          <cell r="BD24">
            <v>171.476</v>
          </cell>
        </row>
        <row r="25">
          <cell r="BD25">
            <v>171.476</v>
          </cell>
        </row>
        <row r="26">
          <cell r="BD26">
            <v>171.476</v>
          </cell>
        </row>
        <row r="27">
          <cell r="BD27">
            <v>171.47614833333299</v>
          </cell>
        </row>
        <row r="28">
          <cell r="BD28">
            <v>171.476</v>
          </cell>
        </row>
        <row r="29">
          <cell r="BD29">
            <v>171.476</v>
          </cell>
        </row>
        <row r="30">
          <cell r="BD30">
            <v>171.476</v>
          </cell>
        </row>
        <row r="31">
          <cell r="BD31">
            <v>171.43713500000001</v>
          </cell>
        </row>
        <row r="32">
          <cell r="BD32">
            <v>174.15252833333301</v>
          </cell>
        </row>
        <row r="33">
          <cell r="BD33">
            <v>165.05408333333301</v>
          </cell>
        </row>
        <row r="34">
          <cell r="BD34">
            <v>165.099596666667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795.36533555221263</v>
          </cell>
        </row>
      </sheetData>
      <sheetData sheetId="1">
        <row r="7">
          <cell r="C7">
            <v>40925</v>
          </cell>
        </row>
      </sheetData>
      <sheetData sheetId="2">
        <row r="7">
          <cell r="D7">
            <v>40925</v>
          </cell>
        </row>
      </sheetData>
      <sheetData sheetId="3">
        <row r="7">
          <cell r="C7">
            <v>40925</v>
          </cell>
        </row>
        <row r="11">
          <cell r="BD11">
            <v>164.60642999999999</v>
          </cell>
        </row>
        <row r="12">
          <cell r="BD12">
            <v>164.61087166666701</v>
          </cell>
        </row>
        <row r="13">
          <cell r="BD13">
            <v>164.58284166666701</v>
          </cell>
        </row>
        <row r="14">
          <cell r="BD14">
            <v>164.56778</v>
          </cell>
        </row>
        <row r="15">
          <cell r="BD15">
            <v>164.58364499999999</v>
          </cell>
        </row>
        <row r="16">
          <cell r="BD16">
            <v>164.58853666666701</v>
          </cell>
        </row>
        <row r="17">
          <cell r="BD17">
            <v>164.58274333333301</v>
          </cell>
        </row>
        <row r="18">
          <cell r="BD18">
            <v>169.85388166666701</v>
          </cell>
        </row>
        <row r="19">
          <cell r="BD19">
            <v>172.974218333333</v>
          </cell>
        </row>
        <row r="20">
          <cell r="BD20">
            <v>171.476</v>
          </cell>
        </row>
        <row r="21">
          <cell r="BD21">
            <v>171.476</v>
          </cell>
        </row>
        <row r="22">
          <cell r="BD22">
            <v>171.476</v>
          </cell>
        </row>
        <row r="23">
          <cell r="BD23">
            <v>171.86493999999999</v>
          </cell>
        </row>
        <row r="24">
          <cell r="BD24">
            <v>173.87891666666701</v>
          </cell>
        </row>
        <row r="25">
          <cell r="BD25">
            <v>171.476</v>
          </cell>
        </row>
        <row r="26">
          <cell r="BD26">
            <v>171.476</v>
          </cell>
        </row>
        <row r="27">
          <cell r="BD27">
            <v>171.476</v>
          </cell>
        </row>
        <row r="28">
          <cell r="BD28">
            <v>171.476</v>
          </cell>
        </row>
        <row r="29">
          <cell r="BD29">
            <v>171.880188333333</v>
          </cell>
        </row>
        <row r="30">
          <cell r="BD30">
            <v>171.476</v>
          </cell>
        </row>
        <row r="31">
          <cell r="BD31">
            <v>171.39540500000001</v>
          </cell>
        </row>
        <row r="32">
          <cell r="BD32">
            <v>176.12848</v>
          </cell>
        </row>
        <row r="33">
          <cell r="BD33">
            <v>167.942771666667</v>
          </cell>
        </row>
        <row r="34">
          <cell r="BD34">
            <v>165.13327000000001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 refreshError="1"/>
      <sheetData sheetId="2" refreshError="1"/>
      <sheetData sheetId="3">
        <row r="4">
          <cell r="C4">
            <v>40909</v>
          </cell>
          <cell r="D4">
            <v>40910</v>
          </cell>
          <cell r="E4">
            <v>40911</v>
          </cell>
          <cell r="F4">
            <v>40912</v>
          </cell>
          <cell r="G4">
            <v>40913</v>
          </cell>
          <cell r="H4">
            <v>40914</v>
          </cell>
          <cell r="I4">
            <v>40915</v>
          </cell>
          <cell r="J4">
            <v>40916</v>
          </cell>
          <cell r="K4">
            <v>40917</v>
          </cell>
          <cell r="L4">
            <v>40918</v>
          </cell>
          <cell r="M4">
            <v>40919</v>
          </cell>
          <cell r="N4">
            <v>40920</v>
          </cell>
          <cell r="O4">
            <v>40921</v>
          </cell>
          <cell r="P4">
            <v>40922</v>
          </cell>
          <cell r="Q4">
            <v>40923</v>
          </cell>
          <cell r="R4">
            <v>40924</v>
          </cell>
          <cell r="S4">
            <v>40925</v>
          </cell>
          <cell r="T4">
            <v>40926</v>
          </cell>
          <cell r="U4">
            <v>40927</v>
          </cell>
          <cell r="V4">
            <v>40928</v>
          </cell>
          <cell r="W4">
            <v>40929</v>
          </cell>
          <cell r="X4">
            <v>40930</v>
          </cell>
          <cell r="Y4">
            <v>40931</v>
          </cell>
          <cell r="Z4">
            <v>40932</v>
          </cell>
          <cell r="AA4">
            <v>40933</v>
          </cell>
          <cell r="AB4">
            <v>40934</v>
          </cell>
          <cell r="AC4">
            <v>40935</v>
          </cell>
          <cell r="AD4">
            <v>40936</v>
          </cell>
          <cell r="AE4">
            <v>40937</v>
          </cell>
          <cell r="AF4">
            <v>40938</v>
          </cell>
          <cell r="AG4">
            <v>40939</v>
          </cell>
        </row>
        <row r="29">
          <cell r="C29">
            <v>3659.9294633333329</v>
          </cell>
          <cell r="D29">
            <v>3731.4307599999997</v>
          </cell>
          <cell r="E29">
            <v>3799.9123133333314</v>
          </cell>
          <cell r="F29">
            <v>3839.1870516666659</v>
          </cell>
          <cell r="G29">
            <v>3817.2418616666646</v>
          </cell>
          <cell r="H29">
            <v>3833.7785383333335</v>
          </cell>
          <cell r="I29">
            <v>3797.526308333333</v>
          </cell>
          <cell r="J29">
            <v>3711.3357899999987</v>
          </cell>
          <cell r="K29">
            <v>3937.9838800000002</v>
          </cell>
          <cell r="L29">
            <v>3932.1052399999999</v>
          </cell>
          <cell r="M29">
            <v>4024.8837533333344</v>
          </cell>
          <cell r="N29">
            <v>3979.9775000000013</v>
          </cell>
          <cell r="O29">
            <v>4004.9773766666658</v>
          </cell>
          <cell r="P29">
            <v>3892.89579</v>
          </cell>
          <cell r="Q29">
            <v>3835.8391116666662</v>
          </cell>
          <cell r="R29">
            <v>4066.3724066666673</v>
          </cell>
          <cell r="S29">
            <v>4064.9829200000017</v>
          </cell>
          <cell r="T29">
            <v>4072.7584800000004</v>
          </cell>
          <cell r="U29">
            <v>4087.7218816666691</v>
          </cell>
          <cell r="V29">
            <v>4054.9818499999992</v>
          </cell>
          <cell r="W29">
            <v>4025.8767116666672</v>
          </cell>
          <cell r="X29">
            <v>4055.7768050000013</v>
          </cell>
          <cell r="Y29">
            <v>4065.3659366666657</v>
          </cell>
          <cell r="Z29">
            <v>4080.8464766666666</v>
          </cell>
          <cell r="AA29">
            <v>4110.8009533333352</v>
          </cell>
          <cell r="AB29">
            <v>4078.594970000001</v>
          </cell>
          <cell r="AC29">
            <v>4070.9526183333332</v>
          </cell>
          <cell r="AD29">
            <v>4068.7077016666667</v>
          </cell>
          <cell r="AE29">
            <v>4030.1095016666668</v>
          </cell>
          <cell r="AF29">
            <v>4030.264394999997</v>
          </cell>
          <cell r="AG29">
            <v>4050.1534199999996</v>
          </cell>
        </row>
      </sheetData>
      <sheetData sheetId="4">
        <row r="1">
          <cell r="E1">
            <v>40939</v>
          </cell>
        </row>
      </sheetData>
      <sheetData sheetId="5">
        <row r="1">
          <cell r="E1">
            <v>40938</v>
          </cell>
        </row>
      </sheetData>
      <sheetData sheetId="6">
        <row r="1">
          <cell r="E1">
            <v>40937</v>
          </cell>
        </row>
      </sheetData>
      <sheetData sheetId="7">
        <row r="1">
          <cell r="E1">
            <v>40936</v>
          </cell>
        </row>
      </sheetData>
      <sheetData sheetId="8">
        <row r="1">
          <cell r="E1">
            <v>40935</v>
          </cell>
        </row>
      </sheetData>
      <sheetData sheetId="9">
        <row r="1">
          <cell r="E1">
            <v>40934</v>
          </cell>
        </row>
      </sheetData>
      <sheetData sheetId="10">
        <row r="1">
          <cell r="E1">
            <v>40933</v>
          </cell>
        </row>
      </sheetData>
      <sheetData sheetId="11">
        <row r="1">
          <cell r="E1">
            <v>40932</v>
          </cell>
        </row>
      </sheetData>
      <sheetData sheetId="12">
        <row r="1">
          <cell r="E1">
            <v>40931</v>
          </cell>
        </row>
      </sheetData>
      <sheetData sheetId="13">
        <row r="1">
          <cell r="E1">
            <v>40930</v>
          </cell>
        </row>
      </sheetData>
      <sheetData sheetId="14">
        <row r="1">
          <cell r="E1">
            <v>40929</v>
          </cell>
        </row>
      </sheetData>
      <sheetData sheetId="15">
        <row r="1">
          <cell r="E1">
            <v>40928</v>
          </cell>
        </row>
      </sheetData>
      <sheetData sheetId="16">
        <row r="1">
          <cell r="E1">
            <v>40927</v>
          </cell>
        </row>
      </sheetData>
      <sheetData sheetId="17">
        <row r="1">
          <cell r="E1">
            <v>40926</v>
          </cell>
        </row>
      </sheetData>
      <sheetData sheetId="18">
        <row r="1">
          <cell r="E1">
            <v>40925</v>
          </cell>
        </row>
      </sheetData>
      <sheetData sheetId="19">
        <row r="1">
          <cell r="E1">
            <v>40924</v>
          </cell>
        </row>
      </sheetData>
      <sheetData sheetId="20">
        <row r="1">
          <cell r="E1">
            <v>40923</v>
          </cell>
        </row>
      </sheetData>
      <sheetData sheetId="21">
        <row r="1">
          <cell r="E1">
            <v>40922</v>
          </cell>
        </row>
      </sheetData>
      <sheetData sheetId="22">
        <row r="1">
          <cell r="E1">
            <v>40921</v>
          </cell>
        </row>
      </sheetData>
      <sheetData sheetId="23">
        <row r="1">
          <cell r="E1">
            <v>40920</v>
          </cell>
        </row>
      </sheetData>
      <sheetData sheetId="24">
        <row r="1">
          <cell r="E1">
            <v>40919</v>
          </cell>
        </row>
      </sheetData>
      <sheetData sheetId="25">
        <row r="1">
          <cell r="E1">
            <v>40918</v>
          </cell>
        </row>
      </sheetData>
      <sheetData sheetId="26">
        <row r="1">
          <cell r="E1">
            <v>40917</v>
          </cell>
        </row>
      </sheetData>
      <sheetData sheetId="27">
        <row r="1">
          <cell r="E1">
            <v>40916</v>
          </cell>
        </row>
      </sheetData>
      <sheetData sheetId="28">
        <row r="1">
          <cell r="E1">
            <v>40915</v>
          </cell>
        </row>
      </sheetData>
      <sheetData sheetId="29">
        <row r="1">
          <cell r="E1">
            <v>40914</v>
          </cell>
        </row>
      </sheetData>
      <sheetData sheetId="30">
        <row r="1">
          <cell r="E1">
            <v>40913</v>
          </cell>
        </row>
      </sheetData>
      <sheetData sheetId="31">
        <row r="1">
          <cell r="E1">
            <v>40912</v>
          </cell>
        </row>
      </sheetData>
      <sheetData sheetId="32">
        <row r="1">
          <cell r="E1">
            <v>40911</v>
          </cell>
        </row>
      </sheetData>
      <sheetData sheetId="33">
        <row r="1">
          <cell r="E1">
            <v>40910</v>
          </cell>
        </row>
      </sheetData>
      <sheetData sheetId="34">
        <row r="1">
          <cell r="E1">
            <v>40909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765.27184116205967</v>
          </cell>
        </row>
      </sheetData>
      <sheetData sheetId="1">
        <row r="7">
          <cell r="C7">
            <v>40926</v>
          </cell>
        </row>
      </sheetData>
      <sheetData sheetId="2">
        <row r="7">
          <cell r="D7">
            <v>40926</v>
          </cell>
        </row>
      </sheetData>
      <sheetData sheetId="3">
        <row r="7">
          <cell r="C7">
            <v>40926</v>
          </cell>
        </row>
        <row r="11">
          <cell r="BD11">
            <v>165.17837</v>
          </cell>
        </row>
        <row r="12">
          <cell r="BD12">
            <v>165.162213333333</v>
          </cell>
        </row>
        <row r="13">
          <cell r="BD13">
            <v>165.142045</v>
          </cell>
        </row>
        <row r="14">
          <cell r="BD14">
            <v>165.15462500000001</v>
          </cell>
        </row>
        <row r="15">
          <cell r="BD15">
            <v>165.16657000000001</v>
          </cell>
        </row>
        <row r="16">
          <cell r="BD16">
            <v>166.641955</v>
          </cell>
        </row>
        <row r="17">
          <cell r="BD17">
            <v>165.912015</v>
          </cell>
        </row>
        <row r="18">
          <cell r="BD18">
            <v>172.39823166666699</v>
          </cell>
        </row>
        <row r="19">
          <cell r="BD19">
            <v>171.16022333333299</v>
          </cell>
        </row>
        <row r="20">
          <cell r="BD20">
            <v>171.46591833333301</v>
          </cell>
        </row>
        <row r="21">
          <cell r="BD21">
            <v>171.476</v>
          </cell>
        </row>
        <row r="22">
          <cell r="BD22">
            <v>171.476</v>
          </cell>
        </row>
        <row r="23">
          <cell r="BD23">
            <v>171.476</v>
          </cell>
        </row>
        <row r="24">
          <cell r="BD24">
            <v>171.476</v>
          </cell>
        </row>
        <row r="25">
          <cell r="BD25">
            <v>171.476</v>
          </cell>
        </row>
        <row r="26">
          <cell r="BD26">
            <v>171.476</v>
          </cell>
        </row>
        <row r="27">
          <cell r="BD27">
            <v>171.476</v>
          </cell>
        </row>
        <row r="28">
          <cell r="BD28">
            <v>172.09545499999999</v>
          </cell>
        </row>
        <row r="29">
          <cell r="BD29">
            <v>171.51220833333301</v>
          </cell>
        </row>
        <row r="30">
          <cell r="BD30">
            <v>171.476</v>
          </cell>
        </row>
        <row r="31">
          <cell r="BD31">
            <v>171.476</v>
          </cell>
        </row>
        <row r="32">
          <cell r="BD32">
            <v>171.13786833333299</v>
          </cell>
        </row>
        <row r="33">
          <cell r="BD33">
            <v>176.04199499999999</v>
          </cell>
        </row>
        <row r="34">
          <cell r="BD34">
            <v>165.30478666666701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687.55999206236766</v>
          </cell>
        </row>
      </sheetData>
      <sheetData sheetId="1">
        <row r="7">
          <cell r="C7">
            <v>40927</v>
          </cell>
        </row>
      </sheetData>
      <sheetData sheetId="2">
        <row r="7">
          <cell r="D7">
            <v>40927</v>
          </cell>
        </row>
      </sheetData>
      <sheetData sheetId="3">
        <row r="7">
          <cell r="C7">
            <v>40927</v>
          </cell>
        </row>
        <row r="11">
          <cell r="BD11">
            <v>169.14950666666701</v>
          </cell>
        </row>
        <row r="12">
          <cell r="BD12">
            <v>164.55828666666699</v>
          </cell>
        </row>
        <row r="13">
          <cell r="BD13">
            <v>166.10494499999999</v>
          </cell>
        </row>
        <row r="14">
          <cell r="BD14">
            <v>166.449581666667</v>
          </cell>
        </row>
        <row r="15">
          <cell r="BD15">
            <v>164.605353333333</v>
          </cell>
        </row>
        <row r="16">
          <cell r="BD16">
            <v>164.57747499999999</v>
          </cell>
        </row>
        <row r="17">
          <cell r="BD17">
            <v>170.081255</v>
          </cell>
        </row>
        <row r="18">
          <cell r="BD18">
            <v>170.219326666667</v>
          </cell>
        </row>
        <row r="19">
          <cell r="BD19">
            <v>171.936386666667</v>
          </cell>
        </row>
        <row r="20">
          <cell r="BD20">
            <v>171.476</v>
          </cell>
        </row>
        <row r="21">
          <cell r="BD21">
            <v>171.476</v>
          </cell>
        </row>
        <row r="22">
          <cell r="BD22">
            <v>171.476</v>
          </cell>
        </row>
        <row r="23">
          <cell r="BD23">
            <v>171.476</v>
          </cell>
        </row>
        <row r="24">
          <cell r="BD24">
            <v>171.476</v>
          </cell>
        </row>
        <row r="25">
          <cell r="BD25">
            <v>171.476</v>
          </cell>
        </row>
        <row r="26">
          <cell r="BD26">
            <v>171.476</v>
          </cell>
        </row>
        <row r="27">
          <cell r="BD27">
            <v>171.476</v>
          </cell>
        </row>
        <row r="28">
          <cell r="BD28">
            <v>171.476</v>
          </cell>
        </row>
        <row r="29">
          <cell r="BD29">
            <v>171.476</v>
          </cell>
        </row>
        <row r="30">
          <cell r="BD30">
            <v>171.476</v>
          </cell>
        </row>
        <row r="31">
          <cell r="BD31">
            <v>171.18466166666701</v>
          </cell>
        </row>
        <row r="32">
          <cell r="BD32">
            <v>173.92404999999999</v>
          </cell>
        </row>
        <row r="33">
          <cell r="BD33">
            <v>171.322053333333</v>
          </cell>
        </row>
        <row r="34">
          <cell r="BD34">
            <v>177.37299999999999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663.39091532333441</v>
          </cell>
        </row>
      </sheetData>
      <sheetData sheetId="1">
        <row r="7">
          <cell r="C7">
            <v>40928</v>
          </cell>
        </row>
      </sheetData>
      <sheetData sheetId="2">
        <row r="7">
          <cell r="D7">
            <v>40928</v>
          </cell>
        </row>
      </sheetData>
      <sheetData sheetId="3">
        <row r="7">
          <cell r="C7">
            <v>40928</v>
          </cell>
        </row>
        <row r="11">
          <cell r="BD11">
            <v>166.255191666667</v>
          </cell>
        </row>
        <row r="12">
          <cell r="BD12">
            <v>164.13399999999999</v>
          </cell>
        </row>
        <row r="13">
          <cell r="BD13">
            <v>164.13399999999999</v>
          </cell>
        </row>
        <row r="14">
          <cell r="BD14">
            <v>164.13399999999999</v>
          </cell>
        </row>
        <row r="15">
          <cell r="BD15">
            <v>165.98734999999999</v>
          </cell>
        </row>
        <row r="16">
          <cell r="BD16">
            <v>165.12588333333301</v>
          </cell>
        </row>
        <row r="17">
          <cell r="BD17">
            <v>165.145545</v>
          </cell>
        </row>
        <row r="18">
          <cell r="BD18">
            <v>165.72916000000001</v>
          </cell>
        </row>
        <row r="19">
          <cell r="BD19">
            <v>172.347421666667</v>
          </cell>
        </row>
        <row r="20">
          <cell r="BD20">
            <v>171.36400499999999</v>
          </cell>
        </row>
        <row r="21">
          <cell r="BD21">
            <v>171.46214333333299</v>
          </cell>
        </row>
        <row r="22">
          <cell r="BD22">
            <v>171.476</v>
          </cell>
        </row>
        <row r="23">
          <cell r="BD23">
            <v>171.476</v>
          </cell>
        </row>
        <row r="24">
          <cell r="BD24">
            <v>171.476</v>
          </cell>
        </row>
        <row r="25">
          <cell r="BD25">
            <v>171.476</v>
          </cell>
        </row>
        <row r="26">
          <cell r="BD26">
            <v>171.476</v>
          </cell>
        </row>
        <row r="27">
          <cell r="BD27">
            <v>171.061025</v>
          </cell>
        </row>
        <row r="28">
          <cell r="BD28">
            <v>170.68967333333299</v>
          </cell>
        </row>
        <row r="29">
          <cell r="BD29">
            <v>171.460248333333</v>
          </cell>
        </row>
        <row r="30">
          <cell r="BD30">
            <v>171.476</v>
          </cell>
        </row>
        <row r="31">
          <cell r="BD31">
            <v>171.476</v>
          </cell>
        </row>
        <row r="32">
          <cell r="BD32">
            <v>174.29668833333301</v>
          </cell>
        </row>
        <row r="33">
          <cell r="BD33">
            <v>165.169815</v>
          </cell>
        </row>
        <row r="34">
          <cell r="BD34">
            <v>166.15369999999999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572.78123847253789</v>
          </cell>
        </row>
      </sheetData>
      <sheetData sheetId="1">
        <row r="7">
          <cell r="C7">
            <v>40929</v>
          </cell>
        </row>
      </sheetData>
      <sheetData sheetId="2">
        <row r="7">
          <cell r="D7">
            <v>40929</v>
          </cell>
        </row>
      </sheetData>
      <sheetData sheetId="3">
        <row r="7">
          <cell r="C7">
            <v>40929</v>
          </cell>
        </row>
        <row r="11">
          <cell r="BD11">
            <v>166.35571666666701</v>
          </cell>
        </row>
        <row r="12">
          <cell r="BD12">
            <v>164.13399999999999</v>
          </cell>
        </row>
        <row r="13">
          <cell r="BD13">
            <v>163.815945</v>
          </cell>
        </row>
        <row r="14">
          <cell r="BD14">
            <v>163.756</v>
          </cell>
        </row>
        <row r="15">
          <cell r="BD15">
            <v>166.27222499999999</v>
          </cell>
        </row>
        <row r="16">
          <cell r="BD16">
            <v>164.56542666666701</v>
          </cell>
        </row>
        <row r="17">
          <cell r="BD17">
            <v>164.56080333333301</v>
          </cell>
        </row>
        <row r="18">
          <cell r="BD18">
            <v>165.74889999999999</v>
          </cell>
        </row>
        <row r="19">
          <cell r="BD19">
            <v>168.699375</v>
          </cell>
        </row>
        <row r="20">
          <cell r="BD20">
            <v>168.69276666666701</v>
          </cell>
        </row>
        <row r="21">
          <cell r="BD21">
            <v>171.15554</v>
          </cell>
        </row>
        <row r="22">
          <cell r="BD22">
            <v>173.618963333333</v>
          </cell>
        </row>
        <row r="23">
          <cell r="BD23">
            <v>171.19387333333299</v>
          </cell>
        </row>
        <row r="24">
          <cell r="BD24">
            <v>170.61863</v>
          </cell>
        </row>
        <row r="25">
          <cell r="BD25">
            <v>168.67754666666701</v>
          </cell>
        </row>
        <row r="26">
          <cell r="BD26">
            <v>164.85380000000001</v>
          </cell>
        </row>
        <row r="27">
          <cell r="BD27">
            <v>165.82311999999999</v>
          </cell>
        </row>
        <row r="28">
          <cell r="BD28">
            <v>166.69731666666701</v>
          </cell>
        </row>
        <row r="29">
          <cell r="BD29">
            <v>172.03634500000001</v>
          </cell>
        </row>
        <row r="30">
          <cell r="BD30">
            <v>171.476</v>
          </cell>
        </row>
        <row r="31">
          <cell r="BD31">
            <v>175.715843333333</v>
          </cell>
        </row>
        <row r="32">
          <cell r="BD32">
            <v>167.46262666666701</v>
          </cell>
        </row>
        <row r="33">
          <cell r="BD33">
            <v>165.370323333333</v>
          </cell>
        </row>
        <row r="34">
          <cell r="BD34">
            <v>164.575625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613.36690913643986</v>
          </cell>
        </row>
      </sheetData>
      <sheetData sheetId="1">
        <row r="7">
          <cell r="C7">
            <v>40930</v>
          </cell>
        </row>
      </sheetData>
      <sheetData sheetId="2">
        <row r="7">
          <cell r="D7">
            <v>40930</v>
          </cell>
        </row>
      </sheetData>
      <sheetData sheetId="3">
        <row r="7">
          <cell r="C7">
            <v>40930</v>
          </cell>
        </row>
        <row r="11">
          <cell r="BD11">
            <v>167.604471666667</v>
          </cell>
        </row>
        <row r="12">
          <cell r="BD12">
            <v>164.13399999999999</v>
          </cell>
        </row>
        <row r="13">
          <cell r="BD13">
            <v>163.69816</v>
          </cell>
        </row>
        <row r="14">
          <cell r="BD14">
            <v>170.91698500000001</v>
          </cell>
        </row>
        <row r="15">
          <cell r="BD15">
            <v>168.70206166666699</v>
          </cell>
        </row>
        <row r="16">
          <cell r="BD16">
            <v>164.89057500000001</v>
          </cell>
        </row>
        <row r="17">
          <cell r="BD17">
            <v>161.66300166666699</v>
          </cell>
        </row>
        <row r="18">
          <cell r="BD18">
            <v>167.99944333333301</v>
          </cell>
        </row>
        <row r="19">
          <cell r="BD19">
            <v>171.476</v>
          </cell>
        </row>
        <row r="20">
          <cell r="BD20">
            <v>171.476</v>
          </cell>
        </row>
        <row r="21">
          <cell r="BD21">
            <v>171.476</v>
          </cell>
        </row>
        <row r="22">
          <cell r="BD22">
            <v>171.476</v>
          </cell>
        </row>
        <row r="23">
          <cell r="BD23">
            <v>169.37933166666701</v>
          </cell>
        </row>
        <row r="24">
          <cell r="BD24">
            <v>171.476</v>
          </cell>
        </row>
        <row r="25">
          <cell r="BD25">
            <v>170.95803833333301</v>
          </cell>
        </row>
        <row r="26">
          <cell r="BD26">
            <v>166.45368833333299</v>
          </cell>
        </row>
        <row r="27">
          <cell r="BD27">
            <v>165.201606666667</v>
          </cell>
        </row>
        <row r="28">
          <cell r="BD28">
            <v>173.92372333333299</v>
          </cell>
        </row>
        <row r="29">
          <cell r="BD29">
            <v>171.476</v>
          </cell>
        </row>
        <row r="30">
          <cell r="BD30">
            <v>171.47205666666699</v>
          </cell>
        </row>
        <row r="31">
          <cell r="BD31">
            <v>173.531521666667</v>
          </cell>
        </row>
        <row r="32">
          <cell r="BD32">
            <v>171.97523000000001</v>
          </cell>
        </row>
        <row r="33">
          <cell r="BD33">
            <v>165.43675666666701</v>
          </cell>
        </row>
        <row r="34">
          <cell r="BD34">
            <v>168.98015333333299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733.85762647386127</v>
          </cell>
        </row>
      </sheetData>
      <sheetData sheetId="1">
        <row r="7">
          <cell r="C7">
            <v>40931</v>
          </cell>
        </row>
      </sheetData>
      <sheetData sheetId="2">
        <row r="7">
          <cell r="D7">
            <v>40931</v>
          </cell>
        </row>
      </sheetData>
      <sheetData sheetId="3">
        <row r="7">
          <cell r="C7">
            <v>40931</v>
          </cell>
        </row>
        <row r="11">
          <cell r="BD11">
            <v>164.024</v>
          </cell>
        </row>
        <row r="12">
          <cell r="BD12">
            <v>161.72913333333301</v>
          </cell>
        </row>
        <row r="13">
          <cell r="BD13">
            <v>162.06599499999999</v>
          </cell>
        </row>
        <row r="14">
          <cell r="BD14">
            <v>161.76215666666701</v>
          </cell>
        </row>
        <row r="15">
          <cell r="BD15">
            <v>165.823781666667</v>
          </cell>
        </row>
        <row r="16">
          <cell r="BD16">
            <v>166.30455833333301</v>
          </cell>
        </row>
        <row r="17">
          <cell r="BD17">
            <v>166.03666000000001</v>
          </cell>
        </row>
        <row r="18">
          <cell r="BD18">
            <v>168.294148333333</v>
          </cell>
        </row>
        <row r="19">
          <cell r="BD19">
            <v>175.28326999999999</v>
          </cell>
        </row>
        <row r="20">
          <cell r="BD20">
            <v>173.08288999999999</v>
          </cell>
        </row>
        <row r="21">
          <cell r="BD21">
            <v>172.777336666667</v>
          </cell>
        </row>
        <row r="22">
          <cell r="BD22">
            <v>172.78113833333299</v>
          </cell>
        </row>
        <row r="23">
          <cell r="BD23">
            <v>172.20691500000001</v>
          </cell>
        </row>
        <row r="24">
          <cell r="BD24">
            <v>171.366138333333</v>
          </cell>
        </row>
        <row r="25">
          <cell r="BD25">
            <v>171.47129000000001</v>
          </cell>
        </row>
        <row r="26">
          <cell r="BD26">
            <v>171.36600000000001</v>
          </cell>
        </row>
        <row r="27">
          <cell r="BD27">
            <v>171.36600000000001</v>
          </cell>
        </row>
        <row r="28">
          <cell r="BD28">
            <v>171.36600000000001</v>
          </cell>
        </row>
        <row r="29">
          <cell r="BD29">
            <v>171.36600000000001</v>
          </cell>
        </row>
        <row r="30">
          <cell r="BD30">
            <v>171.36600000000001</v>
          </cell>
        </row>
        <row r="31">
          <cell r="BD31">
            <v>171.19225499999999</v>
          </cell>
        </row>
        <row r="32">
          <cell r="BD32">
            <v>175.98547833333299</v>
          </cell>
        </row>
        <row r="33">
          <cell r="BD33">
            <v>171.15411666666699</v>
          </cell>
        </row>
        <row r="34">
          <cell r="BD34">
            <v>165.19467499999999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961.98215361891437</v>
          </cell>
        </row>
      </sheetData>
      <sheetData sheetId="1">
        <row r="7">
          <cell r="C7">
            <v>40932</v>
          </cell>
        </row>
      </sheetData>
      <sheetData sheetId="2">
        <row r="7">
          <cell r="D7">
            <v>40932</v>
          </cell>
        </row>
      </sheetData>
      <sheetData sheetId="3">
        <row r="7">
          <cell r="C7">
            <v>40932</v>
          </cell>
        </row>
        <row r="11">
          <cell r="BD11">
            <v>167.519061666667</v>
          </cell>
        </row>
        <row r="12">
          <cell r="BD12">
            <v>165.07172499999999</v>
          </cell>
        </row>
        <row r="13">
          <cell r="BD13">
            <v>164.024</v>
          </cell>
        </row>
        <row r="14">
          <cell r="BD14">
            <v>164.024</v>
          </cell>
        </row>
        <row r="15">
          <cell r="BD15">
            <v>169.49018833333301</v>
          </cell>
        </row>
        <row r="16">
          <cell r="BD16">
            <v>165.39603</v>
          </cell>
        </row>
        <row r="17">
          <cell r="BD17">
            <v>164.76320000000001</v>
          </cell>
        </row>
        <row r="18">
          <cell r="BD18">
            <v>170.11396999999999</v>
          </cell>
        </row>
        <row r="19">
          <cell r="BD19">
            <v>173.73083</v>
          </cell>
        </row>
        <row r="20">
          <cell r="BD20">
            <v>171.121931666667</v>
          </cell>
        </row>
        <row r="21">
          <cell r="BD21">
            <v>171.28914666666699</v>
          </cell>
        </row>
        <row r="22">
          <cell r="BD22">
            <v>171.37871166666699</v>
          </cell>
        </row>
        <row r="23">
          <cell r="BD23">
            <v>171.38800333333299</v>
          </cell>
        </row>
        <row r="24">
          <cell r="BD24">
            <v>171.54801166666701</v>
          </cell>
        </row>
        <row r="25">
          <cell r="BD25">
            <v>171.61754833333299</v>
          </cell>
        </row>
        <row r="26">
          <cell r="BD26">
            <v>171.49175666666699</v>
          </cell>
        </row>
        <row r="27">
          <cell r="BD27">
            <v>171.36600000000001</v>
          </cell>
        </row>
        <row r="28">
          <cell r="BD28">
            <v>171.36600000000001</v>
          </cell>
        </row>
        <row r="29">
          <cell r="BD29">
            <v>172.27112</v>
          </cell>
        </row>
        <row r="30">
          <cell r="BD30">
            <v>171.91565</v>
          </cell>
        </row>
        <row r="31">
          <cell r="BD31">
            <v>171.36600000000001</v>
          </cell>
        </row>
        <row r="32">
          <cell r="BD32">
            <v>170.927433333333</v>
          </cell>
        </row>
        <row r="33">
          <cell r="BD33">
            <v>173.360283333333</v>
          </cell>
        </row>
        <row r="34">
          <cell r="BD34">
            <v>174.30587499999999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824.08586060663902</v>
          </cell>
        </row>
      </sheetData>
      <sheetData sheetId="1">
        <row r="7">
          <cell r="C7">
            <v>40933</v>
          </cell>
        </row>
      </sheetData>
      <sheetData sheetId="2">
        <row r="7">
          <cell r="D7">
            <v>40933</v>
          </cell>
        </row>
      </sheetData>
      <sheetData sheetId="3">
        <row r="7">
          <cell r="C7">
            <v>40933</v>
          </cell>
        </row>
        <row r="11">
          <cell r="BD11">
            <v>164.74549999999999</v>
          </cell>
        </row>
        <row r="12">
          <cell r="BD12">
            <v>164.74549999999999</v>
          </cell>
        </row>
        <row r="13">
          <cell r="BD13">
            <v>164.74549999999999</v>
          </cell>
        </row>
        <row r="14">
          <cell r="BD14">
            <v>164.74549999999999</v>
          </cell>
        </row>
        <row r="15">
          <cell r="BD15">
            <v>164.74549999999999</v>
          </cell>
        </row>
        <row r="16">
          <cell r="BD16">
            <v>164.74549999999999</v>
          </cell>
        </row>
        <row r="17">
          <cell r="BD17">
            <v>173.36058</v>
          </cell>
        </row>
        <row r="18">
          <cell r="BD18">
            <v>172.31499666666701</v>
          </cell>
        </row>
        <row r="19">
          <cell r="BD19">
            <v>171.15847500000001</v>
          </cell>
        </row>
        <row r="20">
          <cell r="BD20">
            <v>171.36600000000001</v>
          </cell>
        </row>
        <row r="21">
          <cell r="BD21">
            <v>171.36600000000001</v>
          </cell>
        </row>
        <row r="22">
          <cell r="BD22">
            <v>171.36600000000001</v>
          </cell>
        </row>
        <row r="23">
          <cell r="BD23">
            <v>171.36600000000001</v>
          </cell>
        </row>
        <row r="24">
          <cell r="BD24">
            <v>173.56175500000001</v>
          </cell>
        </row>
        <row r="25">
          <cell r="BD25">
            <v>171.770366666667</v>
          </cell>
        </row>
        <row r="26">
          <cell r="BD26">
            <v>171.453746666667</v>
          </cell>
        </row>
        <row r="27">
          <cell r="BD27">
            <v>171.36600000000001</v>
          </cell>
        </row>
        <row r="28">
          <cell r="BD28">
            <v>171.36600000000001</v>
          </cell>
        </row>
        <row r="29">
          <cell r="BD29">
            <v>180.60812000000001</v>
          </cell>
        </row>
        <row r="30">
          <cell r="BD30">
            <v>183.66739000000001</v>
          </cell>
        </row>
        <row r="31">
          <cell r="BD31">
            <v>175.19601666666699</v>
          </cell>
        </row>
        <row r="32">
          <cell r="BD32">
            <v>171.214071666667</v>
          </cell>
        </row>
        <row r="33">
          <cell r="BD33">
            <v>175.77051499999999</v>
          </cell>
        </row>
        <row r="34">
          <cell r="BD34">
            <v>174.05591999999999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754.42963508114406</v>
          </cell>
        </row>
      </sheetData>
      <sheetData sheetId="1">
        <row r="7">
          <cell r="C7">
            <v>40934</v>
          </cell>
        </row>
      </sheetData>
      <sheetData sheetId="2">
        <row r="7">
          <cell r="D7">
            <v>40934</v>
          </cell>
        </row>
      </sheetData>
      <sheetData sheetId="3">
        <row r="7">
          <cell r="C7">
            <v>40934</v>
          </cell>
        </row>
        <row r="11">
          <cell r="BD11">
            <v>164.74549999999999</v>
          </cell>
        </row>
        <row r="12">
          <cell r="BD12">
            <v>164.74549999999999</v>
          </cell>
        </row>
        <row r="13">
          <cell r="BD13">
            <v>164.74549999999999</v>
          </cell>
        </row>
        <row r="14">
          <cell r="BD14">
            <v>164.74549999999999</v>
          </cell>
        </row>
        <row r="15">
          <cell r="BD15">
            <v>164.74549999999999</v>
          </cell>
        </row>
        <row r="16">
          <cell r="BD16">
            <v>164.74549999999999</v>
          </cell>
        </row>
        <row r="17">
          <cell r="BD17">
            <v>168.53050833333299</v>
          </cell>
        </row>
        <row r="18">
          <cell r="BD18">
            <v>170.99835999999999</v>
          </cell>
        </row>
        <row r="19">
          <cell r="BD19">
            <v>172.939065</v>
          </cell>
        </row>
        <row r="20">
          <cell r="BD20">
            <v>171.33595666666699</v>
          </cell>
        </row>
        <row r="21">
          <cell r="BD21">
            <v>171.31457166666701</v>
          </cell>
        </row>
        <row r="22">
          <cell r="BD22">
            <v>175.52783500000001</v>
          </cell>
        </row>
        <row r="23">
          <cell r="BD23">
            <v>173.69347999999999</v>
          </cell>
        </row>
        <row r="24">
          <cell r="BD24">
            <v>171.77863666666701</v>
          </cell>
        </row>
        <row r="25">
          <cell r="BD25">
            <v>171.78512166666701</v>
          </cell>
        </row>
        <row r="26">
          <cell r="BD26">
            <v>172.46600333333299</v>
          </cell>
        </row>
        <row r="27">
          <cell r="BD27">
            <v>171.54162333333301</v>
          </cell>
        </row>
        <row r="28">
          <cell r="BD28">
            <v>171.36600000000001</v>
          </cell>
        </row>
        <row r="29">
          <cell r="BD29">
            <v>172.19444166666699</v>
          </cell>
        </row>
        <row r="30">
          <cell r="BD30">
            <v>172.41711833333301</v>
          </cell>
        </row>
        <row r="31">
          <cell r="BD31">
            <v>171.27472166666701</v>
          </cell>
        </row>
        <row r="32">
          <cell r="BD32">
            <v>175.06455333333301</v>
          </cell>
        </row>
        <row r="33">
          <cell r="BD33">
            <v>170.845136666667</v>
          </cell>
        </row>
        <row r="34">
          <cell r="BD34">
            <v>165.048836666667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668.98570838533954</v>
          </cell>
        </row>
      </sheetData>
      <sheetData sheetId="1">
        <row r="7">
          <cell r="C7">
            <v>40935</v>
          </cell>
        </row>
      </sheetData>
      <sheetData sheetId="2">
        <row r="7">
          <cell r="D7">
            <v>40935</v>
          </cell>
        </row>
      </sheetData>
      <sheetData sheetId="3">
        <row r="7">
          <cell r="C7">
            <v>40935</v>
          </cell>
        </row>
        <row r="11">
          <cell r="BD11">
            <v>164.12501499999999</v>
          </cell>
        </row>
        <row r="12">
          <cell r="BD12">
            <v>164.024</v>
          </cell>
        </row>
        <row r="13">
          <cell r="BD13">
            <v>164.024</v>
          </cell>
        </row>
        <row r="14">
          <cell r="BD14">
            <v>164.024</v>
          </cell>
        </row>
        <row r="15">
          <cell r="BD15">
            <v>164.27175</v>
          </cell>
        </row>
        <row r="16">
          <cell r="BD16">
            <v>164.75825</v>
          </cell>
        </row>
        <row r="17">
          <cell r="BD17">
            <v>165.19552666666701</v>
          </cell>
        </row>
        <row r="18">
          <cell r="BD18">
            <v>171.33875333333299</v>
          </cell>
        </row>
        <row r="19">
          <cell r="BD19">
            <v>173.426985</v>
          </cell>
        </row>
        <row r="20">
          <cell r="BD20">
            <v>171.23921833333301</v>
          </cell>
        </row>
        <row r="21">
          <cell r="BD21">
            <v>171.46044166666701</v>
          </cell>
        </row>
        <row r="22">
          <cell r="BD22">
            <v>171.39801666666699</v>
          </cell>
        </row>
        <row r="23">
          <cell r="BD23">
            <v>171.52352500000001</v>
          </cell>
        </row>
        <row r="24">
          <cell r="BD24">
            <v>171.64869666666701</v>
          </cell>
        </row>
        <row r="25">
          <cell r="BD25">
            <v>172.568418333333</v>
          </cell>
        </row>
        <row r="26">
          <cell r="BD26">
            <v>172.33386833333299</v>
          </cell>
        </row>
        <row r="27">
          <cell r="BD27">
            <v>171.709475</v>
          </cell>
        </row>
        <row r="28">
          <cell r="BD28">
            <v>170.74859499999999</v>
          </cell>
        </row>
        <row r="29">
          <cell r="BD29">
            <v>172.47705500000001</v>
          </cell>
        </row>
        <row r="30">
          <cell r="BD30">
            <v>172.44981833333301</v>
          </cell>
        </row>
        <row r="31">
          <cell r="BD31">
            <v>171.70410833333301</v>
          </cell>
        </row>
        <row r="32">
          <cell r="BD32">
            <v>175.42555166666699</v>
          </cell>
        </row>
        <row r="33">
          <cell r="BD33">
            <v>172.60624999999999</v>
          </cell>
        </row>
        <row r="34">
          <cell r="BD34">
            <v>166.47130000000001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1042.0542619581086</v>
          </cell>
        </row>
      </sheetData>
      <sheetData sheetId="1">
        <row r="7">
          <cell r="C7">
            <v>40909</v>
          </cell>
        </row>
      </sheetData>
      <sheetData sheetId="2">
        <row r="7">
          <cell r="D7">
            <v>40909</v>
          </cell>
        </row>
      </sheetData>
      <sheetData sheetId="3">
        <row r="7">
          <cell r="C7">
            <v>40909</v>
          </cell>
        </row>
        <row r="11">
          <cell r="BD11">
            <v>151.50745000000001</v>
          </cell>
        </row>
        <row r="12">
          <cell r="BD12">
            <v>154.53092333333299</v>
          </cell>
        </row>
        <row r="13">
          <cell r="BD13">
            <v>147.78540166666701</v>
          </cell>
        </row>
        <row r="14">
          <cell r="BD14">
            <v>150.76</v>
          </cell>
        </row>
        <row r="15">
          <cell r="BD15">
            <v>150.76</v>
          </cell>
        </row>
        <row r="16">
          <cell r="BD16">
            <v>150.76</v>
          </cell>
        </row>
        <row r="17">
          <cell r="BD17">
            <v>150.76</v>
          </cell>
        </row>
        <row r="18">
          <cell r="BD18">
            <v>150.76</v>
          </cell>
        </row>
        <row r="19">
          <cell r="BD19">
            <v>150.76</v>
          </cell>
        </row>
        <row r="20">
          <cell r="BD20">
            <v>150.76</v>
          </cell>
        </row>
        <row r="21">
          <cell r="BD21">
            <v>150.76</v>
          </cell>
        </row>
        <row r="22">
          <cell r="BD22">
            <v>150.76</v>
          </cell>
        </row>
        <row r="23">
          <cell r="BD23">
            <v>153.487505</v>
          </cell>
        </row>
        <row r="24">
          <cell r="BD24">
            <v>153.61589000000001</v>
          </cell>
        </row>
        <row r="25">
          <cell r="BD25">
            <v>150.76</v>
          </cell>
        </row>
        <row r="26">
          <cell r="BD26">
            <v>150.76</v>
          </cell>
        </row>
        <row r="27">
          <cell r="BD27">
            <v>152.21799666666701</v>
          </cell>
        </row>
        <row r="28">
          <cell r="BD28">
            <v>155.182598333333</v>
          </cell>
        </row>
        <row r="29">
          <cell r="BD29">
            <v>158.28490833333299</v>
          </cell>
        </row>
        <row r="30">
          <cell r="BD30">
            <v>157.332101666667</v>
          </cell>
        </row>
        <row r="31">
          <cell r="BD31">
            <v>159.12817833333301</v>
          </cell>
        </row>
        <row r="32">
          <cell r="BD32">
            <v>152.26351500000001</v>
          </cell>
        </row>
        <row r="33">
          <cell r="BD33">
            <v>155.19390833333301</v>
          </cell>
        </row>
        <row r="34">
          <cell r="BD34">
            <v>151.039086666667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496.06894409803454</v>
          </cell>
        </row>
      </sheetData>
      <sheetData sheetId="1">
        <row r="7">
          <cell r="C7">
            <v>40936</v>
          </cell>
        </row>
      </sheetData>
      <sheetData sheetId="2">
        <row r="7">
          <cell r="D7">
            <v>40936</v>
          </cell>
        </row>
      </sheetData>
      <sheetData sheetId="3">
        <row r="7">
          <cell r="C7">
            <v>40936</v>
          </cell>
        </row>
        <row r="11">
          <cell r="BD11">
            <v>166.47130000000001</v>
          </cell>
        </row>
        <row r="12">
          <cell r="BD12">
            <v>166.47130000000001</v>
          </cell>
        </row>
        <row r="13">
          <cell r="BD13">
            <v>162.13479333333299</v>
          </cell>
        </row>
        <row r="14">
          <cell r="BD14">
            <v>162.931436666667</v>
          </cell>
        </row>
        <row r="15">
          <cell r="BD15">
            <v>164.87243000000001</v>
          </cell>
        </row>
        <row r="16">
          <cell r="BD16">
            <v>165.243296666666</v>
          </cell>
        </row>
        <row r="17">
          <cell r="BD17">
            <v>165.78453999999999</v>
          </cell>
        </row>
        <row r="18">
          <cell r="BD18">
            <v>164.74549999999999</v>
          </cell>
        </row>
        <row r="19">
          <cell r="BD19">
            <v>170.164896666667</v>
          </cell>
        </row>
        <row r="20">
          <cell r="BD20">
            <v>172.21683999999999</v>
          </cell>
        </row>
        <row r="21">
          <cell r="BD21">
            <v>170.56251</v>
          </cell>
        </row>
        <row r="22">
          <cell r="BD22">
            <v>170.56014999999999</v>
          </cell>
        </row>
        <row r="23">
          <cell r="BD23">
            <v>172.20608833333301</v>
          </cell>
        </row>
        <row r="24">
          <cell r="BD24">
            <v>174.256251666667</v>
          </cell>
        </row>
        <row r="25">
          <cell r="BD25">
            <v>170.95644999999999</v>
          </cell>
        </row>
        <row r="26">
          <cell r="BD26">
            <v>171.015085</v>
          </cell>
        </row>
        <row r="27">
          <cell r="BD27">
            <v>172.57215833333299</v>
          </cell>
        </row>
        <row r="28">
          <cell r="BD28">
            <v>173.818455</v>
          </cell>
        </row>
        <row r="29">
          <cell r="BD29">
            <v>173.108888333333</v>
          </cell>
        </row>
        <row r="30">
          <cell r="BD30">
            <v>171.35746499999999</v>
          </cell>
        </row>
        <row r="31">
          <cell r="BD31">
            <v>172.91482666666701</v>
          </cell>
        </row>
        <row r="32">
          <cell r="BD32">
            <v>175.38081</v>
          </cell>
        </row>
        <row r="33">
          <cell r="BD33">
            <v>173.52527000000001</v>
          </cell>
        </row>
        <row r="34">
          <cell r="BD34">
            <v>165.43696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548.08891733392466</v>
          </cell>
        </row>
      </sheetData>
      <sheetData sheetId="1">
        <row r="7">
          <cell r="C7">
            <v>40937</v>
          </cell>
        </row>
      </sheetData>
      <sheetData sheetId="2">
        <row r="7">
          <cell r="D7">
            <v>40937</v>
          </cell>
        </row>
      </sheetData>
      <sheetData sheetId="3">
        <row r="7">
          <cell r="C7">
            <v>40937</v>
          </cell>
        </row>
        <row r="11">
          <cell r="BD11">
            <v>164.27366000000001</v>
          </cell>
        </row>
        <row r="12">
          <cell r="BD12">
            <v>164.024</v>
          </cell>
        </row>
        <row r="13">
          <cell r="BD13">
            <v>162.67555166666699</v>
          </cell>
        </row>
        <row r="14">
          <cell r="BD14">
            <v>162.722321666667</v>
          </cell>
        </row>
        <row r="15">
          <cell r="BD15">
            <v>164.024</v>
          </cell>
        </row>
        <row r="16">
          <cell r="BD16">
            <v>164.024</v>
          </cell>
        </row>
        <row r="17">
          <cell r="BD17">
            <v>161.14310333333299</v>
          </cell>
        </row>
        <row r="18">
          <cell r="BD18">
            <v>169.72913333333301</v>
          </cell>
        </row>
        <row r="19">
          <cell r="BD19">
            <v>175.67911333333299</v>
          </cell>
        </row>
        <row r="20">
          <cell r="BD20">
            <v>171.31587500000001</v>
          </cell>
        </row>
        <row r="21">
          <cell r="BD21">
            <v>172.124425</v>
          </cell>
        </row>
        <row r="22">
          <cell r="BD22">
            <v>169.90833333333299</v>
          </cell>
        </row>
        <row r="23">
          <cell r="BD23">
            <v>168.057265</v>
          </cell>
        </row>
        <row r="24">
          <cell r="BD24">
            <v>167.725246666667</v>
          </cell>
        </row>
        <row r="25">
          <cell r="BD25">
            <v>167.450211666667</v>
          </cell>
        </row>
        <row r="26">
          <cell r="BD26">
            <v>166.092606666667</v>
          </cell>
        </row>
        <row r="27">
          <cell r="BD27">
            <v>164.90131333333301</v>
          </cell>
        </row>
        <row r="28">
          <cell r="BD28">
            <v>167.95700833333299</v>
          </cell>
        </row>
        <row r="29">
          <cell r="BD29">
            <v>173.28339333333301</v>
          </cell>
        </row>
        <row r="30">
          <cell r="BD30">
            <v>172.857595</v>
          </cell>
        </row>
        <row r="31">
          <cell r="BD31">
            <v>177.236066666667</v>
          </cell>
        </row>
        <row r="32">
          <cell r="BD32">
            <v>168.496871666667</v>
          </cell>
        </row>
        <row r="33">
          <cell r="BD33">
            <v>168.59327999999999</v>
          </cell>
        </row>
        <row r="34">
          <cell r="BD34">
            <v>165.815126666667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699.39218912221554</v>
          </cell>
        </row>
      </sheetData>
      <sheetData sheetId="1">
        <row r="7">
          <cell r="C7">
            <v>40938</v>
          </cell>
        </row>
      </sheetData>
      <sheetData sheetId="2">
        <row r="7">
          <cell r="D7">
            <v>40938</v>
          </cell>
        </row>
      </sheetData>
      <sheetData sheetId="3">
        <row r="7">
          <cell r="C7">
            <v>40938</v>
          </cell>
        </row>
        <row r="11">
          <cell r="BD11">
            <v>159.14352333333301</v>
          </cell>
        </row>
        <row r="12">
          <cell r="BD12">
            <v>159.688005</v>
          </cell>
        </row>
        <row r="13">
          <cell r="BD13">
            <v>159.98398333333299</v>
          </cell>
        </row>
        <row r="14">
          <cell r="BD14">
            <v>160.36615499999999</v>
          </cell>
        </row>
        <row r="15">
          <cell r="BD15">
            <v>162.01567666666699</v>
          </cell>
        </row>
        <row r="16">
          <cell r="BD16">
            <v>162.97577666666601</v>
          </cell>
        </row>
        <row r="17">
          <cell r="BD17">
            <v>164.66345833333301</v>
          </cell>
        </row>
        <row r="18">
          <cell r="BD18">
            <v>170.02412833333301</v>
          </cell>
        </row>
        <row r="19">
          <cell r="BD19">
            <v>173.431176666667</v>
          </cell>
        </row>
        <row r="20">
          <cell r="BD20">
            <v>171.29452000000001</v>
          </cell>
        </row>
        <row r="21">
          <cell r="BD21">
            <v>170.846908333333</v>
          </cell>
        </row>
        <row r="22">
          <cell r="BD22">
            <v>171.14897500000001</v>
          </cell>
        </row>
        <row r="23">
          <cell r="BD23">
            <v>170.94068833333299</v>
          </cell>
        </row>
        <row r="24">
          <cell r="BD24">
            <v>171.38586000000001</v>
          </cell>
        </row>
        <row r="25">
          <cell r="BD25">
            <v>171.113171666667</v>
          </cell>
        </row>
        <row r="26">
          <cell r="BD26">
            <v>170.56458166666701</v>
          </cell>
        </row>
        <row r="27">
          <cell r="BD27">
            <v>170.729293333333</v>
          </cell>
        </row>
        <row r="28">
          <cell r="BD28">
            <v>169.94099499999999</v>
          </cell>
        </row>
        <row r="29">
          <cell r="BD29">
            <v>170.434826666666</v>
          </cell>
        </row>
        <row r="30">
          <cell r="BD30">
            <v>170.55199999999999</v>
          </cell>
        </row>
        <row r="31">
          <cell r="BD31">
            <v>170.09474333333301</v>
          </cell>
        </row>
        <row r="32">
          <cell r="BD32">
            <v>174.821665</v>
          </cell>
        </row>
        <row r="33">
          <cell r="BD33">
            <v>168.48963333333299</v>
          </cell>
        </row>
        <row r="34">
          <cell r="BD34">
            <v>165.61465000000001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604.52271397443042</v>
          </cell>
        </row>
      </sheetData>
      <sheetData sheetId="1">
        <row r="7">
          <cell r="C7">
            <v>40939</v>
          </cell>
        </row>
      </sheetData>
      <sheetData sheetId="2">
        <row r="7">
          <cell r="D7">
            <v>40939</v>
          </cell>
        </row>
      </sheetData>
      <sheetData sheetId="3">
        <row r="7">
          <cell r="C7">
            <v>40939</v>
          </cell>
        </row>
        <row r="11">
          <cell r="BD11">
            <v>165.89652333333299</v>
          </cell>
        </row>
        <row r="12">
          <cell r="BD12">
            <v>163.20599999999999</v>
          </cell>
        </row>
        <row r="13">
          <cell r="BD13">
            <v>163.20599999999999</v>
          </cell>
        </row>
        <row r="14">
          <cell r="BD14">
            <v>163.20599999999999</v>
          </cell>
        </row>
        <row r="15">
          <cell r="BD15">
            <v>164.84086833333299</v>
          </cell>
        </row>
        <row r="16">
          <cell r="BD16">
            <v>166.657851666667</v>
          </cell>
        </row>
        <row r="17">
          <cell r="BD17">
            <v>163.97229999999999</v>
          </cell>
        </row>
        <row r="18">
          <cell r="BD18">
            <v>170.20925666666699</v>
          </cell>
        </row>
        <row r="19">
          <cell r="BD19">
            <v>172.45972166666701</v>
          </cell>
        </row>
        <row r="20">
          <cell r="BD20">
            <v>170.34082833333301</v>
          </cell>
        </row>
        <row r="21">
          <cell r="BD21">
            <v>170.55199999999999</v>
          </cell>
        </row>
        <row r="22">
          <cell r="BD22">
            <v>170.55199999999999</v>
          </cell>
        </row>
        <row r="23">
          <cell r="BD23">
            <v>170.552496666666</v>
          </cell>
        </row>
        <row r="24">
          <cell r="BD24">
            <v>170.55199999999999</v>
          </cell>
        </row>
        <row r="25">
          <cell r="BD25">
            <v>170.57516166666699</v>
          </cell>
        </row>
        <row r="26">
          <cell r="BD26">
            <v>170.55199999999999</v>
          </cell>
        </row>
        <row r="27">
          <cell r="BD27">
            <v>170.55199999999999</v>
          </cell>
        </row>
        <row r="28">
          <cell r="BD28">
            <v>170.55199999999999</v>
          </cell>
        </row>
        <row r="29">
          <cell r="BD29">
            <v>170.55199999999999</v>
          </cell>
        </row>
        <row r="30">
          <cell r="BD30">
            <v>170.55199999999999</v>
          </cell>
        </row>
        <row r="31">
          <cell r="BD31">
            <v>170.02843833333301</v>
          </cell>
        </row>
        <row r="32">
          <cell r="BD32">
            <v>173.36982499999999</v>
          </cell>
        </row>
        <row r="33">
          <cell r="BD33">
            <v>173.24384833333301</v>
          </cell>
        </row>
        <row r="34">
          <cell r="BD34">
            <v>163.97229999999999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40909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40910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40911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40912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40913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940.15326880413829</v>
          </cell>
        </row>
      </sheetData>
      <sheetData sheetId="1">
        <row r="7">
          <cell r="C7">
            <v>40910</v>
          </cell>
        </row>
      </sheetData>
      <sheetData sheetId="2">
        <row r="7">
          <cell r="D7">
            <v>40910</v>
          </cell>
        </row>
      </sheetData>
      <sheetData sheetId="3">
        <row r="7">
          <cell r="C7">
            <v>40910</v>
          </cell>
        </row>
        <row r="11">
          <cell r="BD11">
            <v>153.727</v>
          </cell>
        </row>
        <row r="12">
          <cell r="BD12">
            <v>153.727</v>
          </cell>
        </row>
        <row r="13">
          <cell r="BD13">
            <v>152.22993333333301</v>
          </cell>
        </row>
        <row r="14">
          <cell r="BD14">
            <v>150.51900000000001</v>
          </cell>
        </row>
        <row r="15">
          <cell r="BD15">
            <v>150.51900000000001</v>
          </cell>
        </row>
        <row r="16">
          <cell r="BD16">
            <v>151.96260000000001</v>
          </cell>
        </row>
        <row r="17">
          <cell r="BD17">
            <v>153.727</v>
          </cell>
        </row>
        <row r="18">
          <cell r="BD18">
            <v>154.96180000000001</v>
          </cell>
        </row>
        <row r="19">
          <cell r="BD19">
            <v>156.96575833333301</v>
          </cell>
        </row>
        <row r="20">
          <cell r="BD20">
            <v>154.58600000000001</v>
          </cell>
        </row>
        <row r="21">
          <cell r="BD21">
            <v>154.58600000000001</v>
          </cell>
        </row>
        <row r="22">
          <cell r="BD22">
            <v>154.58600000000001</v>
          </cell>
        </row>
        <row r="23">
          <cell r="BD23">
            <v>154.58600000000001</v>
          </cell>
        </row>
        <row r="24">
          <cell r="BD24">
            <v>154.58600000000001</v>
          </cell>
        </row>
        <row r="25">
          <cell r="BD25">
            <v>154.58600000000001</v>
          </cell>
        </row>
        <row r="26">
          <cell r="BD26">
            <v>154.94504166666701</v>
          </cell>
        </row>
        <row r="27">
          <cell r="BD27">
            <v>155.4477</v>
          </cell>
        </row>
        <row r="28">
          <cell r="BD28">
            <v>158.56039833333301</v>
          </cell>
        </row>
        <row r="29">
          <cell r="BD29">
            <v>161.12299999999999</v>
          </cell>
        </row>
        <row r="30">
          <cell r="BD30">
            <v>161.12299999999999</v>
          </cell>
        </row>
        <row r="31">
          <cell r="BD31">
            <v>160.92405833333299</v>
          </cell>
        </row>
        <row r="32">
          <cell r="BD32">
            <v>162.040273333333</v>
          </cell>
        </row>
        <row r="33">
          <cell r="BD33">
            <v>157.52114666666699</v>
          </cell>
        </row>
        <row r="34">
          <cell r="BD34">
            <v>153.89105000000001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40916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40917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40918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40919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40920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40921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40922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40923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999.19206570225856</v>
          </cell>
        </row>
      </sheetData>
      <sheetData sheetId="1">
        <row r="7">
          <cell r="C7">
            <v>40911</v>
          </cell>
        </row>
      </sheetData>
      <sheetData sheetId="2">
        <row r="7">
          <cell r="D7">
            <v>40911</v>
          </cell>
        </row>
      </sheetData>
      <sheetData sheetId="3">
        <row r="7">
          <cell r="C7">
            <v>40911</v>
          </cell>
        </row>
        <row r="11">
          <cell r="BD11">
            <v>153.751313333333</v>
          </cell>
        </row>
        <row r="12">
          <cell r="BD12">
            <v>153.727</v>
          </cell>
        </row>
        <row r="13">
          <cell r="BD13">
            <v>151.74873333333301</v>
          </cell>
        </row>
        <row r="14">
          <cell r="BD14">
            <v>150.51900000000001</v>
          </cell>
        </row>
        <row r="15">
          <cell r="BD15">
            <v>152.25782000000001</v>
          </cell>
        </row>
        <row r="16">
          <cell r="BD16">
            <v>154.25299999999999</v>
          </cell>
        </row>
        <row r="17">
          <cell r="BD17">
            <v>155.22766999999999</v>
          </cell>
        </row>
        <row r="18">
          <cell r="BD18">
            <v>156.24392166666701</v>
          </cell>
        </row>
        <row r="19">
          <cell r="BD19">
            <v>155.050365</v>
          </cell>
        </row>
        <row r="20">
          <cell r="BD20">
            <v>159.45448166666699</v>
          </cell>
        </row>
        <row r="21">
          <cell r="BD21">
            <v>160.84302333333301</v>
          </cell>
        </row>
        <row r="22">
          <cell r="BD22">
            <v>160.85329666666701</v>
          </cell>
        </row>
        <row r="23">
          <cell r="BD23">
            <v>160.841761666667</v>
          </cell>
        </row>
        <row r="24">
          <cell r="BD24">
            <v>161.02974333333299</v>
          </cell>
        </row>
        <row r="25">
          <cell r="BD25">
            <v>161.12299999999999</v>
          </cell>
        </row>
        <row r="26">
          <cell r="BD26">
            <v>161.12299999999999</v>
          </cell>
        </row>
        <row r="27">
          <cell r="BD27">
            <v>160.83928666666699</v>
          </cell>
        </row>
        <row r="28">
          <cell r="BD28">
            <v>160.89786166666599</v>
          </cell>
        </row>
        <row r="29">
          <cell r="BD29">
            <v>161.71081166666701</v>
          </cell>
        </row>
        <row r="30">
          <cell r="BD30">
            <v>161.74036333333299</v>
          </cell>
        </row>
        <row r="31">
          <cell r="BD31">
            <v>161.69677833333299</v>
          </cell>
        </row>
        <row r="32">
          <cell r="BD32">
            <v>164.62274500000001</v>
          </cell>
        </row>
        <row r="33">
          <cell r="BD33">
            <v>162.844198333333</v>
          </cell>
        </row>
        <row r="34">
          <cell r="BD34">
            <v>157.51313833333299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40926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40927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40928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40929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40930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40931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40932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40933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40934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1041.3855778917953</v>
          </cell>
        </row>
      </sheetData>
      <sheetData sheetId="1">
        <row r="7">
          <cell r="C7">
            <v>40912</v>
          </cell>
        </row>
      </sheetData>
      <sheetData sheetId="2">
        <row r="7">
          <cell r="D7">
            <v>40912</v>
          </cell>
        </row>
      </sheetData>
      <sheetData sheetId="3">
        <row r="7">
          <cell r="C7">
            <v>40912</v>
          </cell>
        </row>
        <row r="11">
          <cell r="BD11">
            <v>155.99637000000001</v>
          </cell>
        </row>
        <row r="12">
          <cell r="BD12">
            <v>153.727</v>
          </cell>
        </row>
        <row r="13">
          <cell r="BD13">
            <v>166.09389999999999</v>
          </cell>
        </row>
        <row r="14">
          <cell r="BD14">
            <v>167.46799999999999</v>
          </cell>
        </row>
        <row r="15">
          <cell r="BD15">
            <v>155.960123333333</v>
          </cell>
        </row>
        <row r="16">
          <cell r="BD16">
            <v>154.56950000000001</v>
          </cell>
        </row>
        <row r="17">
          <cell r="BD17">
            <v>154.56950000000001</v>
          </cell>
        </row>
        <row r="18">
          <cell r="BD18">
            <v>156.17869666666701</v>
          </cell>
        </row>
        <row r="19">
          <cell r="BD19">
            <v>161.34401500000001</v>
          </cell>
        </row>
        <row r="20">
          <cell r="BD20">
            <v>160.820145</v>
          </cell>
        </row>
        <row r="21">
          <cell r="BD21">
            <v>160.918996666667</v>
          </cell>
        </row>
        <row r="22">
          <cell r="BD22">
            <v>161.12473666666699</v>
          </cell>
        </row>
        <row r="23">
          <cell r="BD23">
            <v>161.12424166666599</v>
          </cell>
        </row>
        <row r="24">
          <cell r="BD24">
            <v>161.12299999999999</v>
          </cell>
        </row>
        <row r="25">
          <cell r="BD25">
            <v>161.12299999999999</v>
          </cell>
        </row>
        <row r="26">
          <cell r="BD26">
            <v>161.12461999999999</v>
          </cell>
        </row>
        <row r="27">
          <cell r="BD27">
            <v>161.12299999999999</v>
          </cell>
        </row>
        <row r="28">
          <cell r="BD28">
            <v>161.551946666666</v>
          </cell>
        </row>
        <row r="29">
          <cell r="BD29">
            <v>161.59832499999999</v>
          </cell>
        </row>
        <row r="30">
          <cell r="BD30">
            <v>162.00124333333301</v>
          </cell>
        </row>
        <row r="31">
          <cell r="BD31">
            <v>161.38792333333299</v>
          </cell>
        </row>
        <row r="32">
          <cell r="BD32">
            <v>163.780045</v>
          </cell>
        </row>
        <row r="33">
          <cell r="BD33">
            <v>158.86493833333299</v>
          </cell>
        </row>
        <row r="34">
          <cell r="BD34">
            <v>155.61378500000001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40936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40937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40938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40939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888.57466690621618</v>
          </cell>
        </row>
      </sheetData>
      <sheetData sheetId="1">
        <row r="7">
          <cell r="C7">
            <v>40913</v>
          </cell>
        </row>
      </sheetData>
      <sheetData sheetId="2">
        <row r="7">
          <cell r="D7">
            <v>40913</v>
          </cell>
        </row>
      </sheetData>
      <sheetData sheetId="3">
        <row r="7">
          <cell r="C7">
            <v>40913</v>
          </cell>
        </row>
        <row r="11">
          <cell r="BD11">
            <v>153.475513333333</v>
          </cell>
        </row>
        <row r="12">
          <cell r="BD12">
            <v>153.93462833333299</v>
          </cell>
        </row>
        <row r="13">
          <cell r="BD13">
            <v>153.7311</v>
          </cell>
        </row>
        <row r="14">
          <cell r="BD14">
            <v>153.73519999999999</v>
          </cell>
        </row>
        <row r="15">
          <cell r="BD15">
            <v>153.76349666666701</v>
          </cell>
        </row>
        <row r="16">
          <cell r="BD16">
            <v>155.246653333333</v>
          </cell>
        </row>
        <row r="17">
          <cell r="BD17">
            <v>154.56950000000001</v>
          </cell>
        </row>
        <row r="18">
          <cell r="BD18">
            <v>156.973363333333</v>
          </cell>
        </row>
        <row r="19">
          <cell r="BD19">
            <v>162.77359166666699</v>
          </cell>
        </row>
        <row r="20">
          <cell r="BD20">
            <v>161.127733333333</v>
          </cell>
        </row>
        <row r="21">
          <cell r="BD21">
            <v>161.56093666666601</v>
          </cell>
        </row>
        <row r="22">
          <cell r="BD22">
            <v>161.63334666666699</v>
          </cell>
        </row>
        <row r="23">
          <cell r="BD23">
            <v>161.47483333333301</v>
          </cell>
        </row>
        <row r="24">
          <cell r="BD24">
            <v>161.4408</v>
          </cell>
        </row>
        <row r="25">
          <cell r="BD25">
            <v>161.52577666666701</v>
          </cell>
        </row>
        <row r="26">
          <cell r="BD26">
            <v>161.55106833333301</v>
          </cell>
        </row>
        <row r="27">
          <cell r="BD27">
            <v>161.51134666666701</v>
          </cell>
        </row>
        <row r="28">
          <cell r="BD28">
            <v>161.47127333333299</v>
          </cell>
        </row>
        <row r="29">
          <cell r="BD29">
            <v>161.76109333333301</v>
          </cell>
        </row>
        <row r="30">
          <cell r="BD30">
            <v>161.39298833333299</v>
          </cell>
        </row>
        <row r="31">
          <cell r="BD31">
            <v>162.400313333333</v>
          </cell>
        </row>
        <row r="32">
          <cell r="BD32">
            <v>164.10909000000001</v>
          </cell>
        </row>
        <row r="33">
          <cell r="BD33">
            <v>158.50245000000001</v>
          </cell>
        </row>
        <row r="34">
          <cell r="BD34">
            <v>157.57576499999999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934.6308639461015</v>
          </cell>
        </row>
      </sheetData>
      <sheetData sheetId="1">
        <row r="7">
          <cell r="C7">
            <v>40914</v>
          </cell>
        </row>
      </sheetData>
      <sheetData sheetId="2">
        <row r="7">
          <cell r="D7">
            <v>40914</v>
          </cell>
        </row>
      </sheetData>
      <sheetData sheetId="3">
        <row r="7">
          <cell r="C7">
            <v>40914</v>
          </cell>
        </row>
        <row r="11">
          <cell r="BD11">
            <v>155.263591666667</v>
          </cell>
        </row>
        <row r="12">
          <cell r="BD12">
            <v>158.1867</v>
          </cell>
        </row>
        <row r="13">
          <cell r="BD13">
            <v>150.51900000000001</v>
          </cell>
        </row>
        <row r="14">
          <cell r="BD14">
            <v>150.51900000000001</v>
          </cell>
        </row>
        <row r="15">
          <cell r="BD15">
            <v>153.74847500000001</v>
          </cell>
        </row>
        <row r="16">
          <cell r="BD16">
            <v>158.719651666667</v>
          </cell>
        </row>
        <row r="17">
          <cell r="BD17">
            <v>157.37966499999999</v>
          </cell>
        </row>
        <row r="18">
          <cell r="BD18">
            <v>161.525763333333</v>
          </cell>
        </row>
        <row r="19">
          <cell r="BD19">
            <v>161.11696166666701</v>
          </cell>
        </row>
        <row r="20">
          <cell r="BD20">
            <v>161.12299999999999</v>
          </cell>
        </row>
        <row r="21">
          <cell r="BD21">
            <v>161.12299999999999</v>
          </cell>
        </row>
        <row r="22">
          <cell r="BD22">
            <v>161.12299999999999</v>
          </cell>
        </row>
        <row r="23">
          <cell r="BD23">
            <v>161.12299999999999</v>
          </cell>
        </row>
        <row r="24">
          <cell r="BD24">
            <v>161.12299999999999</v>
          </cell>
        </row>
        <row r="25">
          <cell r="BD25">
            <v>161.12299999999999</v>
          </cell>
        </row>
        <row r="26">
          <cell r="BD26">
            <v>161.12299999999999</v>
          </cell>
        </row>
        <row r="27">
          <cell r="BD27">
            <v>161.13210166666599</v>
          </cell>
        </row>
        <row r="28">
          <cell r="BD28">
            <v>161.572116666667</v>
          </cell>
        </row>
        <row r="29">
          <cell r="BD29">
            <v>168.280458333333</v>
          </cell>
        </row>
        <row r="30">
          <cell r="BD30">
            <v>167.95138499999999</v>
          </cell>
        </row>
        <row r="31">
          <cell r="BD31">
            <v>162.637871666667</v>
          </cell>
        </row>
        <row r="32">
          <cell r="BD32">
            <v>162.43802833333299</v>
          </cell>
        </row>
        <row r="33">
          <cell r="BD33">
            <v>159.69625500000001</v>
          </cell>
        </row>
        <row r="34">
          <cell r="BD34">
            <v>155.23051333333299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37">
          <cell r="BL37">
            <v>874.04295993381061</v>
          </cell>
        </row>
      </sheetData>
      <sheetData sheetId="1">
        <row r="7">
          <cell r="C7">
            <v>40915</v>
          </cell>
        </row>
      </sheetData>
      <sheetData sheetId="2">
        <row r="7">
          <cell r="D7">
            <v>40915</v>
          </cell>
        </row>
      </sheetData>
      <sheetData sheetId="3">
        <row r="7">
          <cell r="C7">
            <v>40915</v>
          </cell>
        </row>
        <row r="11">
          <cell r="BD11">
            <v>154.30084500000001</v>
          </cell>
        </row>
        <row r="12">
          <cell r="BD12">
            <v>154.30642</v>
          </cell>
        </row>
        <row r="13">
          <cell r="BD13">
            <v>154.31618166666701</v>
          </cell>
        </row>
        <row r="14">
          <cell r="BD14">
            <v>154.302218333333</v>
          </cell>
        </row>
        <row r="15">
          <cell r="BD15">
            <v>154.316303333333</v>
          </cell>
        </row>
        <row r="16">
          <cell r="BD16">
            <v>154.896481666667</v>
          </cell>
        </row>
        <row r="17">
          <cell r="BD17">
            <v>154.6026</v>
          </cell>
        </row>
        <row r="18">
          <cell r="BD18">
            <v>154.6026</v>
          </cell>
        </row>
        <row r="19">
          <cell r="BD19">
            <v>162.73301333333299</v>
          </cell>
        </row>
        <row r="20">
          <cell r="BD20">
            <v>161.02914166666599</v>
          </cell>
        </row>
        <row r="21">
          <cell r="BD21">
            <v>161.12299999999999</v>
          </cell>
        </row>
        <row r="22">
          <cell r="BD22">
            <v>161.13034666666599</v>
          </cell>
        </row>
        <row r="23">
          <cell r="BD23">
            <v>161.12299999999999</v>
          </cell>
        </row>
        <row r="24">
          <cell r="BD24">
            <v>160.55982333333299</v>
          </cell>
        </row>
        <row r="25">
          <cell r="BD25">
            <v>160.562086666667</v>
          </cell>
        </row>
        <row r="26">
          <cell r="BD26">
            <v>161.27360666666701</v>
          </cell>
        </row>
        <row r="27">
          <cell r="BD27">
            <v>154.6026</v>
          </cell>
        </row>
        <row r="28">
          <cell r="BD28">
            <v>159.593523333333</v>
          </cell>
        </row>
        <row r="29">
          <cell r="BD29">
            <v>162.36078000000001</v>
          </cell>
        </row>
        <row r="30">
          <cell r="BD30">
            <v>161.12299999999999</v>
          </cell>
        </row>
        <row r="31">
          <cell r="BD31">
            <v>161.901536666667</v>
          </cell>
        </row>
        <row r="32">
          <cell r="BD32">
            <v>163.53629166666701</v>
          </cell>
        </row>
        <row r="33">
          <cell r="BD33">
            <v>154.441756666667</v>
          </cell>
        </row>
        <row r="34">
          <cell r="BD34">
            <v>154.78915166666701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workbookViewId="0">
      <selection activeCell="K23" sqref="K23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" style="6" customWidth="1"/>
    <col min="17" max="17" width="8.140625" style="6" customWidth="1"/>
    <col min="18" max="18" width="9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bestFit="1" customWidth="1"/>
    <col min="26" max="29" width="9" style="6" bestFit="1" customWidth="1"/>
    <col min="30" max="33" width="9" style="6" customWidth="1"/>
    <col min="34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01.ENERO.2012 - 31.ENERO.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40909</v>
      </c>
      <c r="D11" s="11">
        <f>[2]Sheet1!D4</f>
        <v>40910</v>
      </c>
      <c r="E11" s="11">
        <f>[2]Sheet1!E4</f>
        <v>40911</v>
      </c>
      <c r="F11" s="11">
        <f>[2]Sheet1!F4</f>
        <v>40912</v>
      </c>
      <c r="G11" s="11">
        <f>[2]Sheet1!G4</f>
        <v>40913</v>
      </c>
      <c r="H11" s="11">
        <f>[2]Sheet1!H4</f>
        <v>40914</v>
      </c>
      <c r="I11" s="11">
        <f>[2]Sheet1!I4</f>
        <v>40915</v>
      </c>
      <c r="J11" s="12">
        <f>[2]Sheet1!J4</f>
        <v>40916</v>
      </c>
      <c r="K11" s="12">
        <f>[2]Sheet1!K4</f>
        <v>40917</v>
      </c>
      <c r="L11" s="12">
        <f>[2]Sheet1!L4</f>
        <v>40918</v>
      </c>
      <c r="M11" s="11">
        <f>[2]Sheet1!M4</f>
        <v>40919</v>
      </c>
      <c r="N11" s="11">
        <f>[2]Sheet1!N4</f>
        <v>40920</v>
      </c>
      <c r="O11" s="11">
        <f>[2]Sheet1!O4</f>
        <v>40921</v>
      </c>
      <c r="P11" s="11">
        <f>[2]Sheet1!P4</f>
        <v>40922</v>
      </c>
      <c r="Q11" s="11">
        <f>[2]Sheet1!Q4</f>
        <v>40923</v>
      </c>
      <c r="R11" s="11">
        <f>[2]Sheet1!R4</f>
        <v>40924</v>
      </c>
      <c r="S11" s="11">
        <f>[2]Sheet1!S4</f>
        <v>40925</v>
      </c>
      <c r="T11" s="11">
        <f>[2]Sheet1!T4</f>
        <v>40926</v>
      </c>
      <c r="U11" s="11">
        <f>[2]Sheet1!U4</f>
        <v>40927</v>
      </c>
      <c r="V11" s="11">
        <f>[2]Sheet1!V4</f>
        <v>40928</v>
      </c>
      <c r="W11" s="11">
        <f>[2]Sheet1!W4</f>
        <v>40929</v>
      </c>
      <c r="X11" s="11">
        <f>[2]Sheet1!X4</f>
        <v>40930</v>
      </c>
      <c r="Y11" s="11">
        <f>[2]Sheet1!Y4</f>
        <v>40931</v>
      </c>
      <c r="Z11" s="11">
        <f>[2]Sheet1!Z4</f>
        <v>40932</v>
      </c>
      <c r="AA11" s="11">
        <f>[2]Sheet1!AA4</f>
        <v>40933</v>
      </c>
      <c r="AB11" s="11">
        <f>[2]Sheet1!AB4</f>
        <v>40934</v>
      </c>
      <c r="AC11" s="11">
        <f>[2]Sheet1!AC4</f>
        <v>40935</v>
      </c>
      <c r="AD11" s="11">
        <f>[2]Sheet1!AD4</f>
        <v>40936</v>
      </c>
      <c r="AE11" s="11">
        <f>[2]Sheet1!AE4</f>
        <v>40937</v>
      </c>
      <c r="AF11" s="11">
        <f>[2]Sheet1!AF4</f>
        <v>40938</v>
      </c>
      <c r="AG11" s="11">
        <f>[2]Sheet1!AG4</f>
        <v>40939</v>
      </c>
    </row>
    <row r="12" spans="2:33" s="15" customFormat="1" ht="20.100000000000001" customHeight="1">
      <c r="B12" s="13" t="s">
        <v>2</v>
      </c>
      <c r="C12" s="14">
        <f>+'[3]ENEL PLB+PMG'!$C$7</f>
        <v>40909</v>
      </c>
      <c r="D12" s="14">
        <f>+'[4]ENEL PLB+PMG'!$C$7</f>
        <v>40910</v>
      </c>
      <c r="E12" s="14">
        <f>+'[5]ENEL PLB+PMG'!$C$7</f>
        <v>40911</v>
      </c>
      <c r="F12" s="14">
        <f>+'[6]ENEL PLB+PMG'!$C$7</f>
        <v>40912</v>
      </c>
      <c r="G12" s="14">
        <f>+'[7]ENEL PLB+PMG'!$C$7</f>
        <v>40913</v>
      </c>
      <c r="H12" s="14">
        <f>+'[8]ENEL PLB+PMG'!$C$7</f>
        <v>40914</v>
      </c>
      <c r="I12" s="14">
        <f>+'[9]ENEL PLB+PMG'!$C$7</f>
        <v>40915</v>
      </c>
      <c r="J12" s="14">
        <f>+'[10]ENEL PLB+PMG'!$C$7</f>
        <v>40916</v>
      </c>
      <c r="K12" s="14">
        <f>+'[11]ENEL PLB+PMG'!$C$7</f>
        <v>40917</v>
      </c>
      <c r="L12" s="14">
        <f>+'[12]ENEL PLB+PMG'!$C$7</f>
        <v>40918</v>
      </c>
      <c r="M12" s="14">
        <f>+'[13]ENEL PLB+PMG'!$C$7</f>
        <v>40919</v>
      </c>
      <c r="N12" s="14">
        <f>+'[14]ENEL PLB+PMG'!$C$7</f>
        <v>40920</v>
      </c>
      <c r="O12" s="14">
        <f>+'[15]ENEL PLB+PMG'!$C$7</f>
        <v>40921</v>
      </c>
      <c r="P12" s="14">
        <f>+'[16]ENEL PLB+PMG'!$C$7</f>
        <v>40922</v>
      </c>
      <c r="Q12" s="14">
        <f>+'[17]ENEL PLB+PMG'!$C$7</f>
        <v>40923</v>
      </c>
      <c r="R12" s="14">
        <f>+'[18]ENEL PLB+PMG'!$C$7</f>
        <v>40924</v>
      </c>
      <c r="S12" s="14">
        <f>+'[19]ENEL PLB+PMG'!$C$7</f>
        <v>40925</v>
      </c>
      <c r="T12" s="14">
        <f>+'[20]ENEL PLB+PMG'!$C$7</f>
        <v>40926</v>
      </c>
      <c r="U12" s="14">
        <f>+'[21]ENEL PLB+PMG'!$C$7</f>
        <v>40927</v>
      </c>
      <c r="V12" s="14">
        <f>+'[22]ENEL PLB+PMG'!$C$7</f>
        <v>40928</v>
      </c>
      <c r="W12" s="14">
        <f>+'[23]ENEL PLB+PMG'!$C$7</f>
        <v>40929</v>
      </c>
      <c r="X12" s="14">
        <f>+'[24]ENEL PLB+PMG'!$C$7</f>
        <v>40930</v>
      </c>
      <c r="Y12" s="14">
        <f>+'[25]ENEL PLB+PMG'!$C$7</f>
        <v>40931</v>
      </c>
      <c r="Z12" s="14">
        <f>+'[26]ENEL PLB+PMG'!$C$7</f>
        <v>40932</v>
      </c>
      <c r="AA12" s="14">
        <f>+'[27]ENEL PLB+PMG'!$C$7</f>
        <v>40933</v>
      </c>
      <c r="AB12" s="14">
        <f>+'[28]ENEL PLB+PMG'!$C$7</f>
        <v>40934</v>
      </c>
      <c r="AC12" s="14">
        <f>+'[29]ENEL PLB+PMG'!$C$7</f>
        <v>40935</v>
      </c>
      <c r="AD12" s="14">
        <f>+'[30]ENEL PLB+PMG'!$C$7</f>
        <v>40936</v>
      </c>
      <c r="AE12" s="14">
        <f>+'[31]ENEL PLB+PMG'!$C$7</f>
        <v>40937</v>
      </c>
      <c r="AF12" s="14">
        <f>+'[32]ENEL PLB+PMG'!$C$7</f>
        <v>40938</v>
      </c>
      <c r="AG12" s="14">
        <f>+'[33]ENEL PLB+PMG'!$C$7</f>
        <v>40939</v>
      </c>
    </row>
    <row r="13" spans="2:33" ht="20.100000000000001" customHeight="1">
      <c r="B13" s="16">
        <v>4.1666666666666664E-2</v>
      </c>
      <c r="C13" s="17">
        <f>+'[3]ENEL PLB+PMG'!$BD11</f>
        <v>151.50745000000001</v>
      </c>
      <c r="D13" s="17">
        <f>+'[4]ENEL PLB+PMG'!$BD11</f>
        <v>153.727</v>
      </c>
      <c r="E13" s="17">
        <f>+'[5]ENEL PLB+PMG'!$BD11</f>
        <v>153.751313333333</v>
      </c>
      <c r="F13" s="17">
        <f>+'[6]ENEL PLB+PMG'!$BD11</f>
        <v>155.99637000000001</v>
      </c>
      <c r="G13" s="17">
        <f>+'[7]ENEL PLB+PMG'!$BD11</f>
        <v>153.475513333333</v>
      </c>
      <c r="H13" s="17">
        <f>+'[8]ENEL PLB+PMG'!$BD11</f>
        <v>155.263591666667</v>
      </c>
      <c r="I13" s="17">
        <f>+'[9]ENEL PLB+PMG'!$BD11</f>
        <v>154.30084500000001</v>
      </c>
      <c r="J13" s="17">
        <f>+'[10]ENEL PLB+PMG'!$BD11</f>
        <v>153.46565000000001</v>
      </c>
      <c r="K13" s="17">
        <f>+'[11]ENEL PLB+PMG'!$BD11</f>
        <v>155.79329000000001</v>
      </c>
      <c r="L13" s="17">
        <f>+'[12]ENEL PLB+PMG'!$BD11</f>
        <v>158.176688333333</v>
      </c>
      <c r="M13" s="17">
        <f>+'[13]ENEL PLB+PMG'!$BD11</f>
        <v>158.342616666667</v>
      </c>
      <c r="N13" s="17">
        <f>+'[14]ENEL PLB+PMG'!$BD11</f>
        <v>156.55437333333401</v>
      </c>
      <c r="O13" s="17">
        <f>+'[15]ENEL PLB+PMG'!$BD11</f>
        <v>160.54810166666601</v>
      </c>
      <c r="P13" s="17">
        <f>+'[16]ENEL PLB+PMG'!$BD11</f>
        <v>158.19846166666699</v>
      </c>
      <c r="Q13" s="17">
        <f>+'[17]ENEL PLB+PMG'!$BD11</f>
        <v>158.33173666666701</v>
      </c>
      <c r="R13" s="17">
        <f>+'[18]ENEL PLB+PMG'!$BD11</f>
        <v>166.92485500000001</v>
      </c>
      <c r="S13" s="17">
        <f>+'[19]ENEL PLB+PMG'!$BD11</f>
        <v>164.60642999999999</v>
      </c>
      <c r="T13" s="17">
        <f>+'[20]ENEL PLB+PMG'!$BD11</f>
        <v>165.17837</v>
      </c>
      <c r="U13" s="17">
        <f>+'[21]ENEL PLB+PMG'!$BD11</f>
        <v>169.14950666666701</v>
      </c>
      <c r="V13" s="17">
        <f>+'[22]ENEL PLB+PMG'!$BD11</f>
        <v>166.255191666667</v>
      </c>
      <c r="W13" s="17">
        <f>+'[23]ENEL PLB+PMG'!$BD11</f>
        <v>166.35571666666701</v>
      </c>
      <c r="X13" s="17">
        <f>+'[24]ENEL PLB+PMG'!$BD11</f>
        <v>167.604471666667</v>
      </c>
      <c r="Y13" s="17">
        <f>+'[25]ENEL PLB+PMG'!$BD11</f>
        <v>164.024</v>
      </c>
      <c r="Z13" s="17">
        <f>+'[26]ENEL PLB+PMG'!$BD11</f>
        <v>167.519061666667</v>
      </c>
      <c r="AA13" s="17">
        <f>+'[27]ENEL PLB+PMG'!$BD11</f>
        <v>164.74549999999999</v>
      </c>
      <c r="AB13" s="17">
        <f>+'[28]ENEL PLB+PMG'!$BD11</f>
        <v>164.74549999999999</v>
      </c>
      <c r="AC13" s="17">
        <f>+'[29]ENEL PLB+PMG'!$BD11</f>
        <v>164.12501499999999</v>
      </c>
      <c r="AD13" s="17">
        <f>+'[30]ENEL PLB+PMG'!$BD11</f>
        <v>166.47130000000001</v>
      </c>
      <c r="AE13" s="17">
        <f>+'[31]ENEL PLB+PMG'!$BD11</f>
        <v>164.27366000000001</v>
      </c>
      <c r="AF13" s="17">
        <f>+'[32]ENEL PLB+PMG'!$BD11</f>
        <v>159.14352333333301</v>
      </c>
      <c r="AG13" s="17">
        <f>+'[33]ENEL PLB+PMG'!$BD11</f>
        <v>165.89652333333299</v>
      </c>
    </row>
    <row r="14" spans="2:33" ht="20.100000000000001" customHeight="1">
      <c r="B14" s="16">
        <v>8.3333333333333301E-2</v>
      </c>
      <c r="C14" s="17">
        <f>+'[3]ENEL PLB+PMG'!$BD12</f>
        <v>154.53092333333299</v>
      </c>
      <c r="D14" s="17">
        <f>+'[4]ENEL PLB+PMG'!$BD12</f>
        <v>153.727</v>
      </c>
      <c r="E14" s="17">
        <f>+'[5]ENEL PLB+PMG'!$BD12</f>
        <v>153.727</v>
      </c>
      <c r="F14" s="17">
        <f>+'[6]ENEL PLB+PMG'!$BD12</f>
        <v>153.727</v>
      </c>
      <c r="G14" s="17">
        <f>+'[7]ENEL PLB+PMG'!$BD12</f>
        <v>153.93462833333299</v>
      </c>
      <c r="H14" s="17">
        <f>+'[8]ENEL PLB+PMG'!$BD12</f>
        <v>158.1867</v>
      </c>
      <c r="I14" s="17">
        <f>+'[9]ENEL PLB+PMG'!$BD12</f>
        <v>154.30642</v>
      </c>
      <c r="J14" s="17">
        <f>+'[10]ENEL PLB+PMG'!$BD12</f>
        <v>150.51900000000001</v>
      </c>
      <c r="K14" s="17">
        <f>+'[11]ENEL PLB+PMG'!$BD12</f>
        <v>154.98551166666701</v>
      </c>
      <c r="L14" s="17">
        <f>+'[12]ENEL PLB+PMG'!$BD12</f>
        <v>161.56466333333299</v>
      </c>
      <c r="M14" s="17">
        <f>+'[13]ENEL PLB+PMG'!$BD12</f>
        <v>158.21700166666699</v>
      </c>
      <c r="N14" s="17">
        <f>+'[14]ENEL PLB+PMG'!$BD12</f>
        <v>155.85</v>
      </c>
      <c r="O14" s="17">
        <f>+'[15]ENEL PLB+PMG'!$BD12</f>
        <v>158.591951666667</v>
      </c>
      <c r="P14" s="17">
        <f>+'[16]ENEL PLB+PMG'!$BD12</f>
        <v>158.17553166666701</v>
      </c>
      <c r="Q14" s="17">
        <f>+'[17]ENEL PLB+PMG'!$BD12</f>
        <v>159.06982333333301</v>
      </c>
      <c r="R14" s="17">
        <f>+'[18]ENEL PLB+PMG'!$BD12</f>
        <v>164.58915666666701</v>
      </c>
      <c r="S14" s="17">
        <f>+'[19]ENEL PLB+PMG'!$BD12</f>
        <v>164.61087166666701</v>
      </c>
      <c r="T14" s="17">
        <f>+'[20]ENEL PLB+PMG'!$BD12</f>
        <v>165.162213333333</v>
      </c>
      <c r="U14" s="17">
        <f>+'[21]ENEL PLB+PMG'!$BD12</f>
        <v>164.55828666666699</v>
      </c>
      <c r="V14" s="17">
        <f>+'[22]ENEL PLB+PMG'!$BD12</f>
        <v>164.13399999999999</v>
      </c>
      <c r="W14" s="17">
        <f>+'[23]ENEL PLB+PMG'!$BD12</f>
        <v>164.13399999999999</v>
      </c>
      <c r="X14" s="17">
        <f>+'[24]ENEL PLB+PMG'!$BD12</f>
        <v>164.13399999999999</v>
      </c>
      <c r="Y14" s="17">
        <f>+'[25]ENEL PLB+PMG'!$BD12</f>
        <v>161.72913333333301</v>
      </c>
      <c r="Z14" s="17">
        <f>+'[26]ENEL PLB+PMG'!$BD12</f>
        <v>165.07172499999999</v>
      </c>
      <c r="AA14" s="17">
        <f>+'[27]ENEL PLB+PMG'!$BD12</f>
        <v>164.74549999999999</v>
      </c>
      <c r="AB14" s="17">
        <f>+'[28]ENEL PLB+PMG'!$BD12</f>
        <v>164.74549999999999</v>
      </c>
      <c r="AC14" s="17">
        <f>+'[29]ENEL PLB+PMG'!$BD12</f>
        <v>164.024</v>
      </c>
      <c r="AD14" s="17">
        <f>+'[30]ENEL PLB+PMG'!$BD12</f>
        <v>166.47130000000001</v>
      </c>
      <c r="AE14" s="17">
        <f>+'[31]ENEL PLB+PMG'!$BD12</f>
        <v>164.024</v>
      </c>
      <c r="AF14" s="17">
        <f>+'[32]ENEL PLB+PMG'!$BD12</f>
        <v>159.688005</v>
      </c>
      <c r="AG14" s="17">
        <f>+'[33]ENEL PLB+PMG'!$BD12</f>
        <v>163.20599999999999</v>
      </c>
    </row>
    <row r="15" spans="2:33" ht="20.100000000000001" customHeight="1">
      <c r="B15" s="16">
        <v>0.125</v>
      </c>
      <c r="C15" s="17">
        <f>+'[3]ENEL PLB+PMG'!$BD13</f>
        <v>147.78540166666701</v>
      </c>
      <c r="D15" s="17">
        <f>+'[4]ENEL PLB+PMG'!$BD13</f>
        <v>152.22993333333301</v>
      </c>
      <c r="E15" s="17">
        <f>+'[5]ENEL PLB+PMG'!$BD13</f>
        <v>151.74873333333301</v>
      </c>
      <c r="F15" s="17">
        <f>+'[6]ENEL PLB+PMG'!$BD13</f>
        <v>166.09389999999999</v>
      </c>
      <c r="G15" s="17">
        <f>+'[7]ENEL PLB+PMG'!$BD13</f>
        <v>153.7311</v>
      </c>
      <c r="H15" s="17">
        <f>+'[8]ENEL PLB+PMG'!$BD13</f>
        <v>150.51900000000001</v>
      </c>
      <c r="I15" s="17">
        <f>+'[9]ENEL PLB+PMG'!$BD13</f>
        <v>154.31618166666701</v>
      </c>
      <c r="J15" s="17">
        <f>+'[10]ENEL PLB+PMG'!$BD13</f>
        <v>150.24753999999999</v>
      </c>
      <c r="K15" s="17">
        <f>+'[11]ENEL PLB+PMG'!$BD13</f>
        <v>155.74528833333301</v>
      </c>
      <c r="L15" s="17">
        <f>+'[12]ENEL PLB+PMG'!$BD13</f>
        <v>155.85</v>
      </c>
      <c r="M15" s="17">
        <f>+'[13]ENEL PLB+PMG'!$BD13</f>
        <v>158.18136000000001</v>
      </c>
      <c r="N15" s="17">
        <f>+'[14]ENEL PLB+PMG'!$BD13</f>
        <v>155.85</v>
      </c>
      <c r="O15" s="17">
        <f>+'[15]ENEL PLB+PMG'!$BD13</f>
        <v>158.323951666667</v>
      </c>
      <c r="P15" s="17">
        <f>+'[16]ENEL PLB+PMG'!$BD13</f>
        <v>158.21758500000001</v>
      </c>
      <c r="Q15" s="17">
        <f>+'[17]ENEL PLB+PMG'!$BD13</f>
        <v>158.460025</v>
      </c>
      <c r="R15" s="17">
        <f>+'[18]ENEL PLB+PMG'!$BD13</f>
        <v>163.9639</v>
      </c>
      <c r="S15" s="17">
        <f>+'[19]ENEL PLB+PMG'!$BD13</f>
        <v>164.58284166666701</v>
      </c>
      <c r="T15" s="17">
        <f>+'[20]ENEL PLB+PMG'!$BD13</f>
        <v>165.142045</v>
      </c>
      <c r="U15" s="17">
        <f>+'[21]ENEL PLB+PMG'!$BD13</f>
        <v>166.10494499999999</v>
      </c>
      <c r="V15" s="17">
        <f>+'[22]ENEL PLB+PMG'!$BD13</f>
        <v>164.13399999999999</v>
      </c>
      <c r="W15" s="17">
        <f>+'[23]ENEL PLB+PMG'!$BD13</f>
        <v>163.815945</v>
      </c>
      <c r="X15" s="17">
        <f>+'[24]ENEL PLB+PMG'!$BD13</f>
        <v>163.69816</v>
      </c>
      <c r="Y15" s="17">
        <f>+'[25]ENEL PLB+PMG'!$BD13</f>
        <v>162.06599499999999</v>
      </c>
      <c r="Z15" s="17">
        <f>+'[26]ENEL PLB+PMG'!$BD13</f>
        <v>164.024</v>
      </c>
      <c r="AA15" s="17">
        <f>+'[27]ENEL PLB+PMG'!$BD13</f>
        <v>164.74549999999999</v>
      </c>
      <c r="AB15" s="17">
        <f>+'[28]ENEL PLB+PMG'!$BD13</f>
        <v>164.74549999999999</v>
      </c>
      <c r="AC15" s="17">
        <f>+'[29]ENEL PLB+PMG'!$BD13</f>
        <v>164.024</v>
      </c>
      <c r="AD15" s="17">
        <f>+'[30]ENEL PLB+PMG'!$BD13</f>
        <v>162.13479333333299</v>
      </c>
      <c r="AE15" s="17">
        <f>+'[31]ENEL PLB+PMG'!$BD13</f>
        <v>162.67555166666699</v>
      </c>
      <c r="AF15" s="17">
        <f>+'[32]ENEL PLB+PMG'!$BD13</f>
        <v>159.98398333333299</v>
      </c>
      <c r="AG15" s="17">
        <f>+'[33]ENEL PLB+PMG'!$BD13</f>
        <v>163.20599999999999</v>
      </c>
    </row>
    <row r="16" spans="2:33" ht="20.100000000000001" customHeight="1">
      <c r="B16" s="16">
        <v>0.16666666666666699</v>
      </c>
      <c r="C16" s="17">
        <f>+'[3]ENEL PLB+PMG'!$BD14</f>
        <v>150.76</v>
      </c>
      <c r="D16" s="17">
        <f>+'[4]ENEL PLB+PMG'!$BD14</f>
        <v>150.51900000000001</v>
      </c>
      <c r="E16" s="17">
        <f>+'[5]ENEL PLB+PMG'!$BD14</f>
        <v>150.51900000000001</v>
      </c>
      <c r="F16" s="17">
        <f>+'[6]ENEL PLB+PMG'!$BD14</f>
        <v>167.46799999999999</v>
      </c>
      <c r="G16" s="17">
        <f>+'[7]ENEL PLB+PMG'!$BD14</f>
        <v>153.73519999999999</v>
      </c>
      <c r="H16" s="17">
        <f>+'[8]ENEL PLB+PMG'!$BD14</f>
        <v>150.51900000000001</v>
      </c>
      <c r="I16" s="17">
        <f>+'[9]ENEL PLB+PMG'!$BD14</f>
        <v>154.302218333333</v>
      </c>
      <c r="J16" s="17">
        <f>+'[10]ENEL PLB+PMG'!$BD14</f>
        <v>149.94526166666699</v>
      </c>
      <c r="K16" s="17">
        <f>+'[11]ENEL PLB+PMG'!$BD14</f>
        <v>155.19919833333299</v>
      </c>
      <c r="L16" s="17">
        <f>+'[12]ENEL PLB+PMG'!$BD14</f>
        <v>155.85</v>
      </c>
      <c r="M16" s="17">
        <f>+'[13]ENEL PLB+PMG'!$BD14</f>
        <v>158.20379666666699</v>
      </c>
      <c r="N16" s="17">
        <f>+'[14]ENEL PLB+PMG'!$BD14</f>
        <v>150.13919000000001</v>
      </c>
      <c r="O16" s="17">
        <f>+'[15]ENEL PLB+PMG'!$BD14</f>
        <v>157.52416666666701</v>
      </c>
      <c r="P16" s="17">
        <f>+'[16]ENEL PLB+PMG'!$BD14</f>
        <v>158.21561333333301</v>
      </c>
      <c r="Q16" s="17">
        <f>+'[17]ENEL PLB+PMG'!$BD14</f>
        <v>155.85</v>
      </c>
      <c r="R16" s="17">
        <f>+'[18]ENEL PLB+PMG'!$BD14</f>
        <v>164.54697833333299</v>
      </c>
      <c r="S16" s="17">
        <f>+'[19]ENEL PLB+PMG'!$BD14</f>
        <v>164.56778</v>
      </c>
      <c r="T16" s="17">
        <f>+'[20]ENEL PLB+PMG'!$BD14</f>
        <v>165.15462500000001</v>
      </c>
      <c r="U16" s="17">
        <f>+'[21]ENEL PLB+PMG'!$BD14</f>
        <v>166.449581666667</v>
      </c>
      <c r="V16" s="17">
        <f>+'[22]ENEL PLB+PMG'!$BD14</f>
        <v>164.13399999999999</v>
      </c>
      <c r="W16" s="17">
        <f>+'[23]ENEL PLB+PMG'!$BD14</f>
        <v>163.756</v>
      </c>
      <c r="X16" s="17">
        <f>+'[24]ENEL PLB+PMG'!$BD14</f>
        <v>170.91698500000001</v>
      </c>
      <c r="Y16" s="17">
        <f>+'[25]ENEL PLB+PMG'!$BD14</f>
        <v>161.76215666666701</v>
      </c>
      <c r="Z16" s="17">
        <f>+'[26]ENEL PLB+PMG'!$BD14</f>
        <v>164.024</v>
      </c>
      <c r="AA16" s="17">
        <f>+'[27]ENEL PLB+PMG'!$BD14</f>
        <v>164.74549999999999</v>
      </c>
      <c r="AB16" s="17">
        <f>+'[28]ENEL PLB+PMG'!$BD14</f>
        <v>164.74549999999999</v>
      </c>
      <c r="AC16" s="17">
        <f>+'[29]ENEL PLB+PMG'!$BD14</f>
        <v>164.024</v>
      </c>
      <c r="AD16" s="17">
        <f>+'[30]ENEL PLB+PMG'!$BD14</f>
        <v>162.931436666667</v>
      </c>
      <c r="AE16" s="17">
        <f>+'[31]ENEL PLB+PMG'!$BD14</f>
        <v>162.722321666667</v>
      </c>
      <c r="AF16" s="17">
        <f>+'[32]ENEL PLB+PMG'!$BD14</f>
        <v>160.36615499999999</v>
      </c>
      <c r="AG16" s="17">
        <f>+'[33]ENEL PLB+PMG'!$BD14</f>
        <v>163.20599999999999</v>
      </c>
    </row>
    <row r="17" spans="2:109" ht="20.100000000000001" customHeight="1">
      <c r="B17" s="16">
        <v>0.20833333333333301</v>
      </c>
      <c r="C17" s="17">
        <f>+'[3]ENEL PLB+PMG'!$BD15</f>
        <v>150.76</v>
      </c>
      <c r="D17" s="17">
        <f>+'[4]ENEL PLB+PMG'!$BD15</f>
        <v>150.51900000000001</v>
      </c>
      <c r="E17" s="17">
        <f>+'[5]ENEL PLB+PMG'!$BD15</f>
        <v>152.25782000000001</v>
      </c>
      <c r="F17" s="17">
        <f>+'[6]ENEL PLB+PMG'!$BD15</f>
        <v>155.960123333333</v>
      </c>
      <c r="G17" s="17">
        <f>+'[7]ENEL PLB+PMG'!$BD15</f>
        <v>153.76349666666701</v>
      </c>
      <c r="H17" s="17">
        <f>+'[8]ENEL PLB+PMG'!$BD15</f>
        <v>153.74847500000001</v>
      </c>
      <c r="I17" s="17">
        <f>+'[9]ENEL PLB+PMG'!$BD15</f>
        <v>154.316303333333</v>
      </c>
      <c r="J17" s="17">
        <f>+'[10]ENEL PLB+PMG'!$BD15</f>
        <v>150.51900000000001</v>
      </c>
      <c r="K17" s="17">
        <f>+'[11]ENEL PLB+PMG'!$BD15</f>
        <v>155.85</v>
      </c>
      <c r="L17" s="17">
        <f>+'[12]ENEL PLB+PMG'!$BD15</f>
        <v>159.730875</v>
      </c>
      <c r="M17" s="17">
        <f>+'[13]ENEL PLB+PMG'!$BD15</f>
        <v>158.25062666666699</v>
      </c>
      <c r="N17" s="17">
        <f>+'[14]ENEL PLB+PMG'!$BD15</f>
        <v>159.206768333333</v>
      </c>
      <c r="O17" s="17">
        <f>+'[15]ENEL PLB+PMG'!$BD15</f>
        <v>159.30503666666601</v>
      </c>
      <c r="P17" s="17">
        <f>+'[16]ENEL PLB+PMG'!$BD15</f>
        <v>158.19746333333299</v>
      </c>
      <c r="Q17" s="17">
        <f>+'[17]ENEL PLB+PMG'!$BD15</f>
        <v>155.85</v>
      </c>
      <c r="R17" s="17">
        <f>+'[18]ENEL PLB+PMG'!$BD15</f>
        <v>168.791738333333</v>
      </c>
      <c r="S17" s="17">
        <f>+'[19]ENEL PLB+PMG'!$BD15</f>
        <v>164.58364499999999</v>
      </c>
      <c r="T17" s="17">
        <f>+'[20]ENEL PLB+PMG'!$BD15</f>
        <v>165.16657000000001</v>
      </c>
      <c r="U17" s="17">
        <f>+'[21]ENEL PLB+PMG'!$BD15</f>
        <v>164.605353333333</v>
      </c>
      <c r="V17" s="17">
        <f>+'[22]ENEL PLB+PMG'!$BD15</f>
        <v>165.98734999999999</v>
      </c>
      <c r="W17" s="17">
        <f>+'[23]ENEL PLB+PMG'!$BD15</f>
        <v>166.27222499999999</v>
      </c>
      <c r="X17" s="17">
        <f>+'[24]ENEL PLB+PMG'!$BD15</f>
        <v>168.70206166666699</v>
      </c>
      <c r="Y17" s="17">
        <f>+'[25]ENEL PLB+PMG'!$BD15</f>
        <v>165.823781666667</v>
      </c>
      <c r="Z17" s="17">
        <f>+'[26]ENEL PLB+PMG'!$BD15</f>
        <v>169.49018833333301</v>
      </c>
      <c r="AA17" s="17">
        <f>+'[27]ENEL PLB+PMG'!$BD15</f>
        <v>164.74549999999999</v>
      </c>
      <c r="AB17" s="17">
        <f>+'[28]ENEL PLB+PMG'!$BD15</f>
        <v>164.74549999999999</v>
      </c>
      <c r="AC17" s="17">
        <f>+'[29]ENEL PLB+PMG'!$BD15</f>
        <v>164.27175</v>
      </c>
      <c r="AD17" s="17">
        <f>+'[30]ENEL PLB+PMG'!$BD15</f>
        <v>164.87243000000001</v>
      </c>
      <c r="AE17" s="17">
        <f>+'[31]ENEL PLB+PMG'!$BD15</f>
        <v>164.024</v>
      </c>
      <c r="AF17" s="17">
        <f>+'[32]ENEL PLB+PMG'!$BD15</f>
        <v>162.01567666666699</v>
      </c>
      <c r="AG17" s="17">
        <f>+'[33]ENEL PLB+PMG'!$BD15</f>
        <v>164.84086833333299</v>
      </c>
    </row>
    <row r="18" spans="2:109" ht="20.100000000000001" customHeight="1">
      <c r="B18" s="16">
        <v>0.25</v>
      </c>
      <c r="C18" s="17">
        <f>+'[3]ENEL PLB+PMG'!$BD16</f>
        <v>150.76</v>
      </c>
      <c r="D18" s="17">
        <f>+'[4]ENEL PLB+PMG'!$BD16</f>
        <v>151.96260000000001</v>
      </c>
      <c r="E18" s="17">
        <f>+'[5]ENEL PLB+PMG'!$BD16</f>
        <v>154.25299999999999</v>
      </c>
      <c r="F18" s="17">
        <f>+'[6]ENEL PLB+PMG'!$BD16</f>
        <v>154.56950000000001</v>
      </c>
      <c r="G18" s="17">
        <f>+'[7]ENEL PLB+PMG'!$BD16</f>
        <v>155.246653333333</v>
      </c>
      <c r="H18" s="17">
        <f>+'[8]ENEL PLB+PMG'!$BD16</f>
        <v>158.719651666667</v>
      </c>
      <c r="I18" s="17">
        <f>+'[9]ENEL PLB+PMG'!$BD16</f>
        <v>154.896481666667</v>
      </c>
      <c r="J18" s="17">
        <f>+'[10]ENEL PLB+PMG'!$BD16</f>
        <v>150.51900000000001</v>
      </c>
      <c r="K18" s="17">
        <f>+'[11]ENEL PLB+PMG'!$BD16</f>
        <v>157.644745</v>
      </c>
      <c r="L18" s="17">
        <f>+'[12]ENEL PLB+PMG'!$BD16</f>
        <v>158.52188000000001</v>
      </c>
      <c r="M18" s="17">
        <f>+'[13]ENEL PLB+PMG'!$BD16</f>
        <v>160.07105833333301</v>
      </c>
      <c r="N18" s="17">
        <f>+'[14]ENEL PLB+PMG'!$BD16</f>
        <v>159.973023333333</v>
      </c>
      <c r="O18" s="17">
        <f>+'[15]ENEL PLB+PMG'!$BD16</f>
        <v>160.937456666667</v>
      </c>
      <c r="P18" s="17">
        <f>+'[16]ENEL PLB+PMG'!$BD16</f>
        <v>158.17663166666699</v>
      </c>
      <c r="Q18" s="17">
        <f>+'[17]ENEL PLB+PMG'!$BD16</f>
        <v>157.69499999999999</v>
      </c>
      <c r="R18" s="17">
        <f>+'[18]ENEL PLB+PMG'!$BD16</f>
        <v>166.27143000000001</v>
      </c>
      <c r="S18" s="17">
        <f>+'[19]ENEL PLB+PMG'!$BD16</f>
        <v>164.58853666666701</v>
      </c>
      <c r="T18" s="17">
        <f>+'[20]ENEL PLB+PMG'!$BD16</f>
        <v>166.641955</v>
      </c>
      <c r="U18" s="17">
        <f>+'[21]ENEL PLB+PMG'!$BD16</f>
        <v>164.57747499999999</v>
      </c>
      <c r="V18" s="17">
        <f>+'[22]ENEL PLB+PMG'!$BD16</f>
        <v>165.12588333333301</v>
      </c>
      <c r="W18" s="17">
        <f>+'[23]ENEL PLB+PMG'!$BD16</f>
        <v>164.56542666666701</v>
      </c>
      <c r="X18" s="17">
        <f>+'[24]ENEL PLB+PMG'!$BD16</f>
        <v>164.89057500000001</v>
      </c>
      <c r="Y18" s="17">
        <f>+'[25]ENEL PLB+PMG'!$BD16</f>
        <v>166.30455833333301</v>
      </c>
      <c r="Z18" s="17">
        <f>+'[26]ENEL PLB+PMG'!$BD16</f>
        <v>165.39603</v>
      </c>
      <c r="AA18" s="17">
        <f>+'[27]ENEL PLB+PMG'!$BD16</f>
        <v>164.74549999999999</v>
      </c>
      <c r="AB18" s="17">
        <f>+'[28]ENEL PLB+PMG'!$BD16</f>
        <v>164.74549999999999</v>
      </c>
      <c r="AC18" s="17">
        <f>+'[29]ENEL PLB+PMG'!$BD16</f>
        <v>164.75825</v>
      </c>
      <c r="AD18" s="17">
        <f>+'[30]ENEL PLB+PMG'!$BD16</f>
        <v>165.243296666666</v>
      </c>
      <c r="AE18" s="17">
        <f>+'[31]ENEL PLB+PMG'!$BD16</f>
        <v>164.024</v>
      </c>
      <c r="AF18" s="17">
        <f>+'[32]ENEL PLB+PMG'!$BD16</f>
        <v>162.97577666666601</v>
      </c>
      <c r="AG18" s="17">
        <f>+'[33]ENEL PLB+PMG'!$BD16</f>
        <v>166.657851666667</v>
      </c>
    </row>
    <row r="19" spans="2:109" ht="20.100000000000001" customHeight="1">
      <c r="B19" s="16">
        <v>0.29166666666666702</v>
      </c>
      <c r="C19" s="17">
        <f>+'[3]ENEL PLB+PMG'!$BD17</f>
        <v>150.76</v>
      </c>
      <c r="D19" s="17">
        <f>+'[4]ENEL PLB+PMG'!$BD17</f>
        <v>153.727</v>
      </c>
      <c r="E19" s="17">
        <f>+'[5]ENEL PLB+PMG'!$BD17</f>
        <v>155.22766999999999</v>
      </c>
      <c r="F19" s="17">
        <f>+'[6]ENEL PLB+PMG'!$BD17</f>
        <v>154.56950000000001</v>
      </c>
      <c r="G19" s="17">
        <f>+'[7]ENEL PLB+PMG'!$BD17</f>
        <v>154.56950000000001</v>
      </c>
      <c r="H19" s="17">
        <f>+'[8]ENEL PLB+PMG'!$BD17</f>
        <v>157.37966499999999</v>
      </c>
      <c r="I19" s="17">
        <f>+'[9]ENEL PLB+PMG'!$BD17</f>
        <v>154.6026</v>
      </c>
      <c r="J19" s="17">
        <f>+'[10]ENEL PLB+PMG'!$BD17</f>
        <v>150.13124999999999</v>
      </c>
      <c r="K19" s="17">
        <f>+'[11]ENEL PLB+PMG'!$BD17</f>
        <v>159.53530166666701</v>
      </c>
      <c r="L19" s="17">
        <f>+'[12]ENEL PLB+PMG'!$BD17</f>
        <v>158.71238</v>
      </c>
      <c r="M19" s="17">
        <f>+'[13]ENEL PLB+PMG'!$BD17</f>
        <v>160.345215</v>
      </c>
      <c r="N19" s="17">
        <f>+'[14]ENEL PLB+PMG'!$BD17</f>
        <v>159.25770333333301</v>
      </c>
      <c r="O19" s="17">
        <f>+'[15]ENEL PLB+PMG'!$BD17</f>
        <v>159.39911833333301</v>
      </c>
      <c r="P19" s="17">
        <f>+'[16]ENEL PLB+PMG'!$BD17</f>
        <v>158.22555666666699</v>
      </c>
      <c r="Q19" s="17">
        <f>+'[17]ENEL PLB+PMG'!$BD17</f>
        <v>157.712083333333</v>
      </c>
      <c r="R19" s="17">
        <f>+'[18]ENEL PLB+PMG'!$BD17</f>
        <v>167.77874</v>
      </c>
      <c r="S19" s="17">
        <f>+'[19]ENEL PLB+PMG'!$BD17</f>
        <v>164.58274333333301</v>
      </c>
      <c r="T19" s="17">
        <f>+'[20]ENEL PLB+PMG'!$BD17</f>
        <v>165.912015</v>
      </c>
      <c r="U19" s="17">
        <f>+'[21]ENEL PLB+PMG'!$BD17</f>
        <v>170.081255</v>
      </c>
      <c r="V19" s="17">
        <f>+'[22]ENEL PLB+PMG'!$BD17</f>
        <v>165.145545</v>
      </c>
      <c r="W19" s="17">
        <f>+'[23]ENEL PLB+PMG'!$BD17</f>
        <v>164.56080333333301</v>
      </c>
      <c r="X19" s="17">
        <f>+'[24]ENEL PLB+PMG'!$BD17</f>
        <v>161.66300166666699</v>
      </c>
      <c r="Y19" s="17">
        <f>+'[25]ENEL PLB+PMG'!$BD17</f>
        <v>166.03666000000001</v>
      </c>
      <c r="Z19" s="17">
        <f>+'[26]ENEL PLB+PMG'!$BD17</f>
        <v>164.76320000000001</v>
      </c>
      <c r="AA19" s="17">
        <f>+'[27]ENEL PLB+PMG'!$BD17</f>
        <v>173.36058</v>
      </c>
      <c r="AB19" s="17">
        <f>+'[28]ENEL PLB+PMG'!$BD17</f>
        <v>168.53050833333299</v>
      </c>
      <c r="AC19" s="17">
        <f>+'[29]ENEL PLB+PMG'!$BD17</f>
        <v>165.19552666666701</v>
      </c>
      <c r="AD19" s="17">
        <f>+'[30]ENEL PLB+PMG'!$BD17</f>
        <v>165.78453999999999</v>
      </c>
      <c r="AE19" s="17">
        <f>+'[31]ENEL PLB+PMG'!$BD17</f>
        <v>161.14310333333299</v>
      </c>
      <c r="AF19" s="17">
        <f>+'[32]ENEL PLB+PMG'!$BD17</f>
        <v>164.66345833333301</v>
      </c>
      <c r="AG19" s="17">
        <f>+'[33]ENEL PLB+PMG'!$BD17</f>
        <v>163.97229999999999</v>
      </c>
    </row>
    <row r="20" spans="2:109" ht="20.100000000000001" customHeight="1">
      <c r="B20" s="16">
        <v>0.33333333333333298</v>
      </c>
      <c r="C20" s="17">
        <f>+'[3]ENEL PLB+PMG'!$BD18</f>
        <v>150.76</v>
      </c>
      <c r="D20" s="17">
        <f>+'[4]ENEL PLB+PMG'!$BD18</f>
        <v>154.96180000000001</v>
      </c>
      <c r="E20" s="17">
        <f>+'[5]ENEL PLB+PMG'!$BD18</f>
        <v>156.24392166666701</v>
      </c>
      <c r="F20" s="17">
        <f>+'[6]ENEL PLB+PMG'!$BD18</f>
        <v>156.17869666666701</v>
      </c>
      <c r="G20" s="17">
        <f>+'[7]ENEL PLB+PMG'!$BD18</f>
        <v>156.973363333333</v>
      </c>
      <c r="H20" s="17">
        <f>+'[8]ENEL PLB+PMG'!$BD18</f>
        <v>161.525763333333</v>
      </c>
      <c r="I20" s="17">
        <f>+'[9]ENEL PLB+PMG'!$BD18</f>
        <v>154.6026</v>
      </c>
      <c r="J20" s="17">
        <f>+'[10]ENEL PLB+PMG'!$BD18</f>
        <v>150.79327833333301</v>
      </c>
      <c r="K20" s="17">
        <f>+'[11]ENEL PLB+PMG'!$BD18</f>
        <v>158.97428833333299</v>
      </c>
      <c r="L20" s="17">
        <f>+'[12]ENEL PLB+PMG'!$BD18</f>
        <v>160.633753333333</v>
      </c>
      <c r="M20" s="17">
        <f>+'[13]ENEL PLB+PMG'!$BD18</f>
        <v>165.118998333333</v>
      </c>
      <c r="N20" s="17">
        <f>+'[14]ENEL PLB+PMG'!$BD18</f>
        <v>163.542331666667</v>
      </c>
      <c r="O20" s="17">
        <f>+'[15]ENEL PLB+PMG'!$BD18</f>
        <v>166.11872500000001</v>
      </c>
      <c r="P20" s="17">
        <f>+'[16]ENEL PLB+PMG'!$BD18</f>
        <v>159.50787333333301</v>
      </c>
      <c r="Q20" s="17">
        <f>+'[17]ENEL PLB+PMG'!$BD18</f>
        <v>161.23743166666699</v>
      </c>
      <c r="R20" s="17">
        <f>+'[18]ENEL PLB+PMG'!$BD18</f>
        <v>170.107845</v>
      </c>
      <c r="S20" s="17">
        <f>+'[19]ENEL PLB+PMG'!$BD18</f>
        <v>169.85388166666701</v>
      </c>
      <c r="T20" s="17">
        <f>+'[20]ENEL PLB+PMG'!$BD18</f>
        <v>172.39823166666699</v>
      </c>
      <c r="U20" s="17">
        <f>+'[21]ENEL PLB+PMG'!$BD18</f>
        <v>170.219326666667</v>
      </c>
      <c r="V20" s="17">
        <f>+'[22]ENEL PLB+PMG'!$BD18</f>
        <v>165.72916000000001</v>
      </c>
      <c r="W20" s="17">
        <f>+'[23]ENEL PLB+PMG'!$BD18</f>
        <v>165.74889999999999</v>
      </c>
      <c r="X20" s="17">
        <f>+'[24]ENEL PLB+PMG'!$BD18</f>
        <v>167.99944333333301</v>
      </c>
      <c r="Y20" s="17">
        <f>+'[25]ENEL PLB+PMG'!$BD18</f>
        <v>168.294148333333</v>
      </c>
      <c r="Z20" s="17">
        <f>+'[26]ENEL PLB+PMG'!$BD18</f>
        <v>170.11396999999999</v>
      </c>
      <c r="AA20" s="17">
        <f>+'[27]ENEL PLB+PMG'!$BD18</f>
        <v>172.31499666666701</v>
      </c>
      <c r="AB20" s="17">
        <f>+'[28]ENEL PLB+PMG'!$BD18</f>
        <v>170.99835999999999</v>
      </c>
      <c r="AC20" s="17">
        <f>+'[29]ENEL PLB+PMG'!$BD18</f>
        <v>171.33875333333299</v>
      </c>
      <c r="AD20" s="17">
        <f>+'[30]ENEL PLB+PMG'!$BD18</f>
        <v>164.74549999999999</v>
      </c>
      <c r="AE20" s="17">
        <f>+'[31]ENEL PLB+PMG'!$BD18</f>
        <v>169.72913333333301</v>
      </c>
      <c r="AF20" s="17">
        <f>+'[32]ENEL PLB+PMG'!$BD18</f>
        <v>170.02412833333301</v>
      </c>
      <c r="AG20" s="17">
        <f>+'[33]ENEL PLB+PMG'!$BD18</f>
        <v>170.20925666666699</v>
      </c>
    </row>
    <row r="21" spans="2:109" ht="20.100000000000001" customHeight="1">
      <c r="B21" s="16">
        <v>0.375</v>
      </c>
      <c r="C21" s="17">
        <f>+'[3]ENEL PLB+PMG'!$BD19</f>
        <v>150.76</v>
      </c>
      <c r="D21" s="17">
        <f>+'[4]ENEL PLB+PMG'!$BD19</f>
        <v>156.96575833333301</v>
      </c>
      <c r="E21" s="17">
        <f>+'[5]ENEL PLB+PMG'!$BD19</f>
        <v>155.050365</v>
      </c>
      <c r="F21" s="17">
        <f>+'[6]ENEL PLB+PMG'!$BD19</f>
        <v>161.34401500000001</v>
      </c>
      <c r="G21" s="17">
        <f>+'[7]ENEL PLB+PMG'!$BD19</f>
        <v>162.77359166666699</v>
      </c>
      <c r="H21" s="17">
        <f>+'[8]ENEL PLB+PMG'!$BD19</f>
        <v>161.11696166666701</v>
      </c>
      <c r="I21" s="17">
        <f>+'[9]ENEL PLB+PMG'!$BD19</f>
        <v>162.73301333333299</v>
      </c>
      <c r="J21" s="17">
        <f>+'[10]ENEL PLB+PMG'!$BD19</f>
        <v>153.72308333333299</v>
      </c>
      <c r="K21" s="17">
        <f>+'[11]ENEL PLB+PMG'!$BD19</f>
        <v>163.60418999999999</v>
      </c>
      <c r="L21" s="17">
        <f>+'[12]ENEL PLB+PMG'!$BD19</f>
        <v>166.18009000000001</v>
      </c>
      <c r="M21" s="17">
        <f>+'[13]ENEL PLB+PMG'!$BD19</f>
        <v>165.62192666666701</v>
      </c>
      <c r="N21" s="17">
        <f>+'[14]ENEL PLB+PMG'!$BD19</f>
        <v>165.01985999999999</v>
      </c>
      <c r="O21" s="17">
        <f>+'[15]ENEL PLB+PMG'!$BD19</f>
        <v>173.9632</v>
      </c>
      <c r="P21" s="17">
        <f>+'[16]ENEL PLB+PMG'!$BD19</f>
        <v>160.1103</v>
      </c>
      <c r="Q21" s="17">
        <f>+'[17]ENEL PLB+PMG'!$BD19</f>
        <v>160.1103</v>
      </c>
      <c r="R21" s="17">
        <f>+'[18]ENEL PLB+PMG'!$BD19</f>
        <v>171.41827166666701</v>
      </c>
      <c r="S21" s="17">
        <f>+'[19]ENEL PLB+PMG'!$BD19</f>
        <v>172.974218333333</v>
      </c>
      <c r="T21" s="17">
        <f>+'[20]ENEL PLB+PMG'!$BD19</f>
        <v>171.16022333333299</v>
      </c>
      <c r="U21" s="17">
        <f>+'[21]ENEL PLB+PMG'!$BD19</f>
        <v>171.936386666667</v>
      </c>
      <c r="V21" s="17">
        <f>+'[22]ENEL PLB+PMG'!$BD19</f>
        <v>172.347421666667</v>
      </c>
      <c r="W21" s="17">
        <f>+'[23]ENEL PLB+PMG'!$BD19</f>
        <v>168.699375</v>
      </c>
      <c r="X21" s="17">
        <f>+'[24]ENEL PLB+PMG'!$BD19</f>
        <v>171.476</v>
      </c>
      <c r="Y21" s="17">
        <f>+'[25]ENEL PLB+PMG'!$BD19</f>
        <v>175.28326999999999</v>
      </c>
      <c r="Z21" s="17">
        <f>+'[26]ENEL PLB+PMG'!$BD19</f>
        <v>173.73083</v>
      </c>
      <c r="AA21" s="17">
        <f>+'[27]ENEL PLB+PMG'!$BD19</f>
        <v>171.15847500000001</v>
      </c>
      <c r="AB21" s="17">
        <f>+'[28]ENEL PLB+PMG'!$BD19</f>
        <v>172.939065</v>
      </c>
      <c r="AC21" s="17">
        <f>+'[29]ENEL PLB+PMG'!$BD19</f>
        <v>173.426985</v>
      </c>
      <c r="AD21" s="17">
        <f>+'[30]ENEL PLB+PMG'!$BD19</f>
        <v>170.164896666667</v>
      </c>
      <c r="AE21" s="17">
        <f>+'[31]ENEL PLB+PMG'!$BD19</f>
        <v>175.67911333333299</v>
      </c>
      <c r="AF21" s="17">
        <f>+'[32]ENEL PLB+PMG'!$BD19</f>
        <v>173.431176666667</v>
      </c>
      <c r="AG21" s="17">
        <f>+'[33]ENEL PLB+PMG'!$BD19</f>
        <v>172.45972166666701</v>
      </c>
    </row>
    <row r="22" spans="2:109" ht="20.100000000000001" customHeight="1">
      <c r="B22" s="16">
        <v>0.41666666666666702</v>
      </c>
      <c r="C22" s="17">
        <f>+'[3]ENEL PLB+PMG'!$BD20</f>
        <v>150.76</v>
      </c>
      <c r="D22" s="17">
        <f>+'[4]ENEL PLB+PMG'!$BD20</f>
        <v>154.58600000000001</v>
      </c>
      <c r="E22" s="17">
        <f>+'[5]ENEL PLB+PMG'!$BD20</f>
        <v>159.45448166666699</v>
      </c>
      <c r="F22" s="17">
        <f>+'[6]ENEL PLB+PMG'!$BD20</f>
        <v>160.820145</v>
      </c>
      <c r="G22" s="17">
        <f>+'[7]ENEL PLB+PMG'!$BD20</f>
        <v>161.127733333333</v>
      </c>
      <c r="H22" s="17">
        <f>+'[8]ENEL PLB+PMG'!$BD20</f>
        <v>161.12299999999999</v>
      </c>
      <c r="I22" s="17">
        <f>+'[9]ENEL PLB+PMG'!$BD20</f>
        <v>161.02914166666599</v>
      </c>
      <c r="J22" s="17">
        <f>+'[10]ENEL PLB+PMG'!$BD20</f>
        <v>153.97300000000001</v>
      </c>
      <c r="K22" s="17">
        <f>+'[11]ENEL PLB+PMG'!$BD20</f>
        <v>165.014058333333</v>
      </c>
      <c r="L22" s="17">
        <f>+'[12]ENEL PLB+PMG'!$BD20</f>
        <v>165.08939333333299</v>
      </c>
      <c r="M22" s="17">
        <f>+'[13]ENEL PLB+PMG'!$BD20</f>
        <v>167.03839833333299</v>
      </c>
      <c r="N22" s="17">
        <f>+'[14]ENEL PLB+PMG'!$BD20</f>
        <v>165.71503999999999</v>
      </c>
      <c r="O22" s="17">
        <f>+'[15]ENEL PLB+PMG'!$BD20</f>
        <v>173.7833</v>
      </c>
      <c r="P22" s="17">
        <f>+'[16]ENEL PLB+PMG'!$BD20</f>
        <v>165.62417500000001</v>
      </c>
      <c r="Q22" s="17">
        <f>+'[17]ENEL PLB+PMG'!$BD20</f>
        <v>160.1103</v>
      </c>
      <c r="R22" s="17">
        <f>+'[18]ENEL PLB+PMG'!$BD20</f>
        <v>171.476</v>
      </c>
      <c r="S22" s="17">
        <f>+'[19]ENEL PLB+PMG'!$BD20</f>
        <v>171.476</v>
      </c>
      <c r="T22" s="17">
        <f>+'[20]ENEL PLB+PMG'!$BD20</f>
        <v>171.46591833333301</v>
      </c>
      <c r="U22" s="17">
        <f>+'[21]ENEL PLB+PMG'!$BD20</f>
        <v>171.476</v>
      </c>
      <c r="V22" s="17">
        <f>+'[22]ENEL PLB+PMG'!$BD20</f>
        <v>171.36400499999999</v>
      </c>
      <c r="W22" s="17">
        <f>+'[23]ENEL PLB+PMG'!$BD20</f>
        <v>168.69276666666701</v>
      </c>
      <c r="X22" s="17">
        <f>+'[24]ENEL PLB+PMG'!$BD20</f>
        <v>171.476</v>
      </c>
      <c r="Y22" s="17">
        <f>+'[25]ENEL PLB+PMG'!$BD20</f>
        <v>173.08288999999999</v>
      </c>
      <c r="Z22" s="17">
        <f>+'[26]ENEL PLB+PMG'!$BD20</f>
        <v>171.121931666667</v>
      </c>
      <c r="AA22" s="17">
        <f>+'[27]ENEL PLB+PMG'!$BD20</f>
        <v>171.36600000000001</v>
      </c>
      <c r="AB22" s="17">
        <f>+'[28]ENEL PLB+PMG'!$BD20</f>
        <v>171.33595666666699</v>
      </c>
      <c r="AC22" s="17">
        <f>+'[29]ENEL PLB+PMG'!$BD20</f>
        <v>171.23921833333301</v>
      </c>
      <c r="AD22" s="17">
        <f>+'[30]ENEL PLB+PMG'!$BD20</f>
        <v>172.21683999999999</v>
      </c>
      <c r="AE22" s="17">
        <f>+'[31]ENEL PLB+PMG'!$BD20</f>
        <v>171.31587500000001</v>
      </c>
      <c r="AF22" s="17">
        <f>+'[32]ENEL PLB+PMG'!$BD20</f>
        <v>171.29452000000001</v>
      </c>
      <c r="AG22" s="17">
        <f>+'[33]ENEL PLB+PMG'!$BD20</f>
        <v>170.34082833333301</v>
      </c>
    </row>
    <row r="23" spans="2:109" ht="20.100000000000001" customHeight="1">
      <c r="B23" s="16">
        <v>0.45833333333333298</v>
      </c>
      <c r="C23" s="17">
        <f>+'[3]ENEL PLB+PMG'!$BD21</f>
        <v>150.76</v>
      </c>
      <c r="D23" s="17">
        <f>+'[4]ENEL PLB+PMG'!$BD21</f>
        <v>154.58600000000001</v>
      </c>
      <c r="E23" s="17">
        <f>+'[5]ENEL PLB+PMG'!$BD21</f>
        <v>160.84302333333301</v>
      </c>
      <c r="F23" s="17">
        <f>+'[6]ENEL PLB+PMG'!$BD21</f>
        <v>160.918996666667</v>
      </c>
      <c r="G23" s="17">
        <f>+'[7]ENEL PLB+PMG'!$BD21</f>
        <v>161.56093666666601</v>
      </c>
      <c r="H23" s="17">
        <f>+'[8]ENEL PLB+PMG'!$BD21</f>
        <v>161.12299999999999</v>
      </c>
      <c r="I23" s="17">
        <f>+'[9]ENEL PLB+PMG'!$BD21</f>
        <v>161.12299999999999</v>
      </c>
      <c r="J23" s="17">
        <f>+'[10]ENEL PLB+PMG'!$BD21</f>
        <v>153.97300000000001</v>
      </c>
      <c r="K23" s="17">
        <f>+'[11]ENEL PLB+PMG'!$BD21</f>
        <v>165.07</v>
      </c>
      <c r="L23" s="17">
        <f>+'[12]ENEL PLB+PMG'!$BD21</f>
        <v>165.969153333333</v>
      </c>
      <c r="M23" s="17">
        <f>+'[13]ENEL PLB+PMG'!$BD21</f>
        <v>173.93311499999999</v>
      </c>
      <c r="N23" s="17">
        <f>+'[14]ENEL PLB+PMG'!$BD21</f>
        <v>166.525241666667</v>
      </c>
      <c r="O23" s="17">
        <f>+'[15]ENEL PLB+PMG'!$BD21</f>
        <v>173.78481500000001</v>
      </c>
      <c r="P23" s="17">
        <f>+'[16]ENEL PLB+PMG'!$BD21</f>
        <v>164.48704000000001</v>
      </c>
      <c r="Q23" s="17">
        <f>+'[17]ENEL PLB+PMG'!$BD21</f>
        <v>158.73063833333299</v>
      </c>
      <c r="R23" s="17">
        <f>+'[18]ENEL PLB+PMG'!$BD21</f>
        <v>171.476</v>
      </c>
      <c r="S23" s="17">
        <f>+'[19]ENEL PLB+PMG'!$BD21</f>
        <v>171.476</v>
      </c>
      <c r="T23" s="17">
        <f>+'[20]ENEL PLB+PMG'!$BD21</f>
        <v>171.476</v>
      </c>
      <c r="U23" s="17">
        <f>+'[21]ENEL PLB+PMG'!$BD21</f>
        <v>171.476</v>
      </c>
      <c r="V23" s="17">
        <f>+'[22]ENEL PLB+PMG'!$BD21</f>
        <v>171.46214333333299</v>
      </c>
      <c r="W23" s="17">
        <f>+'[23]ENEL PLB+PMG'!$BD21</f>
        <v>171.15554</v>
      </c>
      <c r="X23" s="17">
        <f>+'[24]ENEL PLB+PMG'!$BD21</f>
        <v>171.476</v>
      </c>
      <c r="Y23" s="17">
        <f>+'[25]ENEL PLB+PMG'!$BD21</f>
        <v>172.777336666667</v>
      </c>
      <c r="Z23" s="17">
        <f>+'[26]ENEL PLB+PMG'!$BD21</f>
        <v>171.28914666666699</v>
      </c>
      <c r="AA23" s="17">
        <f>+'[27]ENEL PLB+PMG'!$BD21</f>
        <v>171.36600000000001</v>
      </c>
      <c r="AB23" s="17">
        <f>+'[28]ENEL PLB+PMG'!$BD21</f>
        <v>171.31457166666701</v>
      </c>
      <c r="AC23" s="17">
        <f>+'[29]ENEL PLB+PMG'!$BD21</f>
        <v>171.46044166666701</v>
      </c>
      <c r="AD23" s="17">
        <f>+'[30]ENEL PLB+PMG'!$BD21</f>
        <v>170.56251</v>
      </c>
      <c r="AE23" s="17">
        <f>+'[31]ENEL PLB+PMG'!$BD21</f>
        <v>172.124425</v>
      </c>
      <c r="AF23" s="17">
        <f>+'[32]ENEL PLB+PMG'!$BD21</f>
        <v>170.846908333333</v>
      </c>
      <c r="AG23" s="17">
        <f>+'[33]ENEL PLB+PMG'!$BD21</f>
        <v>170.55199999999999</v>
      </c>
    </row>
    <row r="24" spans="2:109" ht="20.100000000000001" customHeight="1">
      <c r="B24" s="16">
        <v>0.5</v>
      </c>
      <c r="C24" s="17">
        <f>+'[3]ENEL PLB+PMG'!$BD22</f>
        <v>150.76</v>
      </c>
      <c r="D24" s="17">
        <f>+'[4]ENEL PLB+PMG'!$BD22</f>
        <v>154.58600000000001</v>
      </c>
      <c r="E24" s="17">
        <f>+'[5]ENEL PLB+PMG'!$BD22</f>
        <v>160.85329666666701</v>
      </c>
      <c r="F24" s="17">
        <f>+'[6]ENEL PLB+PMG'!$BD22</f>
        <v>161.12473666666699</v>
      </c>
      <c r="G24" s="17">
        <f>+'[7]ENEL PLB+PMG'!$BD22</f>
        <v>161.63334666666699</v>
      </c>
      <c r="H24" s="17">
        <f>+'[8]ENEL PLB+PMG'!$BD22</f>
        <v>161.12299999999999</v>
      </c>
      <c r="I24" s="17">
        <f>+'[9]ENEL PLB+PMG'!$BD22</f>
        <v>161.13034666666599</v>
      </c>
      <c r="J24" s="17">
        <f>+'[10]ENEL PLB+PMG'!$BD22</f>
        <v>153.97300000000001</v>
      </c>
      <c r="K24" s="17">
        <f>+'[11]ENEL PLB+PMG'!$BD22</f>
        <v>165.89458166666699</v>
      </c>
      <c r="L24" s="17">
        <f>+'[12]ENEL PLB+PMG'!$BD22</f>
        <v>166.229095</v>
      </c>
      <c r="M24" s="17">
        <f>+'[13]ENEL PLB+PMG'!$BD22</f>
        <v>175.436123333333</v>
      </c>
      <c r="N24" s="17">
        <f>+'[14]ENEL PLB+PMG'!$BD22</f>
        <v>174.82582833333299</v>
      </c>
      <c r="O24" s="17">
        <f>+'[15]ENEL PLB+PMG'!$BD22</f>
        <v>173.788186666667</v>
      </c>
      <c r="P24" s="17">
        <f>+'[16]ENEL PLB+PMG'!$BD22</f>
        <v>164.60978333333301</v>
      </c>
      <c r="Q24" s="17">
        <f>+'[17]ENEL PLB+PMG'!$BD22</f>
        <v>158.57237333333299</v>
      </c>
      <c r="R24" s="17">
        <f>+'[18]ENEL PLB+PMG'!$BD22</f>
        <v>171.476</v>
      </c>
      <c r="S24" s="17">
        <f>+'[19]ENEL PLB+PMG'!$BD22</f>
        <v>171.476</v>
      </c>
      <c r="T24" s="17">
        <f>+'[20]ENEL PLB+PMG'!$BD22</f>
        <v>171.476</v>
      </c>
      <c r="U24" s="17">
        <f>+'[21]ENEL PLB+PMG'!$BD22</f>
        <v>171.476</v>
      </c>
      <c r="V24" s="17">
        <f>+'[22]ENEL PLB+PMG'!$BD22</f>
        <v>171.476</v>
      </c>
      <c r="W24" s="17">
        <f>+'[23]ENEL PLB+PMG'!$BD22</f>
        <v>173.618963333333</v>
      </c>
      <c r="X24" s="17">
        <f>+'[24]ENEL PLB+PMG'!$BD22</f>
        <v>171.476</v>
      </c>
      <c r="Y24" s="17">
        <f>+'[25]ENEL PLB+PMG'!$BD22</f>
        <v>172.78113833333299</v>
      </c>
      <c r="Z24" s="17">
        <f>+'[26]ENEL PLB+PMG'!$BD22</f>
        <v>171.37871166666699</v>
      </c>
      <c r="AA24" s="17">
        <f>+'[27]ENEL PLB+PMG'!$BD22</f>
        <v>171.36600000000001</v>
      </c>
      <c r="AB24" s="17">
        <f>+'[28]ENEL PLB+PMG'!$BD22</f>
        <v>175.52783500000001</v>
      </c>
      <c r="AC24" s="17">
        <f>+'[29]ENEL PLB+PMG'!$BD22</f>
        <v>171.39801666666699</v>
      </c>
      <c r="AD24" s="17">
        <f>+'[30]ENEL PLB+PMG'!$BD22</f>
        <v>170.56014999999999</v>
      </c>
      <c r="AE24" s="17">
        <f>+'[31]ENEL PLB+PMG'!$BD22</f>
        <v>169.90833333333299</v>
      </c>
      <c r="AF24" s="17">
        <f>+'[32]ENEL PLB+PMG'!$BD22</f>
        <v>171.14897500000001</v>
      </c>
      <c r="AG24" s="17">
        <f>+'[33]ENEL PLB+PMG'!$BD22</f>
        <v>170.55199999999999</v>
      </c>
    </row>
    <row r="25" spans="2:109" ht="20.100000000000001" customHeight="1">
      <c r="B25" s="16">
        <v>0.54166666666666696</v>
      </c>
      <c r="C25" s="17">
        <f>+'[3]ENEL PLB+PMG'!$BD23</f>
        <v>153.487505</v>
      </c>
      <c r="D25" s="17">
        <f>+'[4]ENEL PLB+PMG'!$BD23</f>
        <v>154.58600000000001</v>
      </c>
      <c r="E25" s="17">
        <f>+'[5]ENEL PLB+PMG'!$BD23</f>
        <v>160.841761666667</v>
      </c>
      <c r="F25" s="17">
        <f>+'[6]ENEL PLB+PMG'!$BD23</f>
        <v>161.12424166666599</v>
      </c>
      <c r="G25" s="17">
        <f>+'[7]ENEL PLB+PMG'!$BD23</f>
        <v>161.47483333333301</v>
      </c>
      <c r="H25" s="17">
        <f>+'[8]ENEL PLB+PMG'!$BD23</f>
        <v>161.12299999999999</v>
      </c>
      <c r="I25" s="17">
        <f>+'[9]ENEL PLB+PMG'!$BD23</f>
        <v>161.12299999999999</v>
      </c>
      <c r="J25" s="17">
        <f>+'[10]ENEL PLB+PMG'!$BD23</f>
        <v>153.97300000000001</v>
      </c>
      <c r="K25" s="17">
        <f>+'[11]ENEL PLB+PMG'!$BD23</f>
        <v>166.759941666667</v>
      </c>
      <c r="L25" s="17">
        <f>+'[12]ENEL PLB+PMG'!$BD23</f>
        <v>166.03860499999999</v>
      </c>
      <c r="M25" s="17">
        <f>+'[13]ENEL PLB+PMG'!$BD23</f>
        <v>174.09724</v>
      </c>
      <c r="N25" s="17">
        <f>+'[14]ENEL PLB+PMG'!$BD23</f>
        <v>173.9237</v>
      </c>
      <c r="O25" s="17">
        <f>+'[15]ENEL PLB+PMG'!$BD23</f>
        <v>175.54651000000001</v>
      </c>
      <c r="P25" s="17">
        <f>+'[16]ENEL PLB+PMG'!$BD23</f>
        <v>165.07</v>
      </c>
      <c r="Q25" s="17">
        <f>+'[17]ENEL PLB+PMG'!$BD23</f>
        <v>158.64714000000001</v>
      </c>
      <c r="R25" s="17">
        <f>+'[18]ENEL PLB+PMG'!$BD23</f>
        <v>171.476</v>
      </c>
      <c r="S25" s="17">
        <f>+'[19]ENEL PLB+PMG'!$BD23</f>
        <v>171.86493999999999</v>
      </c>
      <c r="T25" s="17">
        <f>+'[20]ENEL PLB+PMG'!$BD23</f>
        <v>171.476</v>
      </c>
      <c r="U25" s="17">
        <f>+'[21]ENEL PLB+PMG'!$BD23</f>
        <v>171.476</v>
      </c>
      <c r="V25" s="17">
        <f>+'[22]ENEL PLB+PMG'!$BD23</f>
        <v>171.476</v>
      </c>
      <c r="W25" s="17">
        <f>+'[23]ENEL PLB+PMG'!$BD23</f>
        <v>171.19387333333299</v>
      </c>
      <c r="X25" s="17">
        <f>+'[24]ENEL PLB+PMG'!$BD23</f>
        <v>169.37933166666701</v>
      </c>
      <c r="Y25" s="17">
        <f>+'[25]ENEL PLB+PMG'!$BD23</f>
        <v>172.20691500000001</v>
      </c>
      <c r="Z25" s="17">
        <f>+'[26]ENEL PLB+PMG'!$BD23</f>
        <v>171.38800333333299</v>
      </c>
      <c r="AA25" s="17">
        <f>+'[27]ENEL PLB+PMG'!$BD23</f>
        <v>171.36600000000001</v>
      </c>
      <c r="AB25" s="17">
        <f>+'[28]ENEL PLB+PMG'!$BD23</f>
        <v>173.69347999999999</v>
      </c>
      <c r="AC25" s="17">
        <f>+'[29]ENEL PLB+PMG'!$BD23</f>
        <v>171.52352500000001</v>
      </c>
      <c r="AD25" s="17">
        <f>+'[30]ENEL PLB+PMG'!$BD23</f>
        <v>172.20608833333301</v>
      </c>
      <c r="AE25" s="17">
        <f>+'[31]ENEL PLB+PMG'!$BD23</f>
        <v>168.057265</v>
      </c>
      <c r="AF25" s="17">
        <f>+'[32]ENEL PLB+PMG'!$BD23</f>
        <v>170.94068833333299</v>
      </c>
      <c r="AG25" s="17">
        <f>+'[33]ENEL PLB+PMG'!$BD23</f>
        <v>170.552496666666</v>
      </c>
    </row>
    <row r="26" spans="2:109" ht="20.100000000000001" customHeight="1">
      <c r="B26" s="16">
        <v>0.58333333333333304</v>
      </c>
      <c r="C26" s="17">
        <f>+'[3]ENEL PLB+PMG'!$BD24</f>
        <v>153.61589000000001</v>
      </c>
      <c r="D26" s="17">
        <f>+'[4]ENEL PLB+PMG'!$BD24</f>
        <v>154.58600000000001</v>
      </c>
      <c r="E26" s="17">
        <f>+'[5]ENEL PLB+PMG'!$BD24</f>
        <v>161.02974333333299</v>
      </c>
      <c r="F26" s="17">
        <f>+'[6]ENEL PLB+PMG'!$BD24</f>
        <v>161.12299999999999</v>
      </c>
      <c r="G26" s="17">
        <f>+'[7]ENEL PLB+PMG'!$BD24</f>
        <v>161.4408</v>
      </c>
      <c r="H26" s="17">
        <f>+'[8]ENEL PLB+PMG'!$BD24</f>
        <v>161.12299999999999</v>
      </c>
      <c r="I26" s="17">
        <f>+'[9]ENEL PLB+PMG'!$BD24</f>
        <v>160.55982333333299</v>
      </c>
      <c r="J26" s="17">
        <f>+'[10]ENEL PLB+PMG'!$BD24</f>
        <v>155.76154666666699</v>
      </c>
      <c r="K26" s="17">
        <f>+'[11]ENEL PLB+PMG'!$BD24</f>
        <v>167.202701666667</v>
      </c>
      <c r="L26" s="17">
        <f>+'[12]ENEL PLB+PMG'!$BD24</f>
        <v>166.23925666666699</v>
      </c>
      <c r="M26" s="17">
        <f>+'[13]ENEL PLB+PMG'!$BD24</f>
        <v>177.03515666666701</v>
      </c>
      <c r="N26" s="17">
        <f>+'[14]ENEL PLB+PMG'!$BD24</f>
        <v>174.780388333334</v>
      </c>
      <c r="O26" s="17">
        <f>+'[15]ENEL PLB+PMG'!$BD24</f>
        <v>174.80963</v>
      </c>
      <c r="P26" s="17">
        <f>+'[16]ENEL PLB+PMG'!$BD24</f>
        <v>165.00438500000001</v>
      </c>
      <c r="Q26" s="17">
        <f>+'[17]ENEL PLB+PMG'!$BD24</f>
        <v>158.512845</v>
      </c>
      <c r="R26" s="17">
        <f>+'[18]ENEL PLB+PMG'!$BD24</f>
        <v>171.476</v>
      </c>
      <c r="S26" s="17">
        <f>+'[19]ENEL PLB+PMG'!$BD24</f>
        <v>173.87891666666701</v>
      </c>
      <c r="T26" s="17">
        <f>+'[20]ENEL PLB+PMG'!$BD24</f>
        <v>171.476</v>
      </c>
      <c r="U26" s="17">
        <f>+'[21]ENEL PLB+PMG'!$BD24</f>
        <v>171.476</v>
      </c>
      <c r="V26" s="17">
        <f>+'[22]ENEL PLB+PMG'!$BD24</f>
        <v>171.476</v>
      </c>
      <c r="W26" s="17">
        <f>+'[23]ENEL PLB+PMG'!$BD24</f>
        <v>170.61863</v>
      </c>
      <c r="X26" s="17">
        <f>+'[24]ENEL PLB+PMG'!$BD24</f>
        <v>171.476</v>
      </c>
      <c r="Y26" s="17">
        <f>+'[25]ENEL PLB+PMG'!$BD24</f>
        <v>171.366138333333</v>
      </c>
      <c r="Z26" s="17">
        <f>+'[26]ENEL PLB+PMG'!$BD24</f>
        <v>171.54801166666701</v>
      </c>
      <c r="AA26" s="17">
        <f>+'[27]ENEL PLB+PMG'!$BD24</f>
        <v>173.56175500000001</v>
      </c>
      <c r="AB26" s="17">
        <f>+'[28]ENEL PLB+PMG'!$BD24</f>
        <v>171.77863666666701</v>
      </c>
      <c r="AC26" s="17">
        <f>+'[29]ENEL PLB+PMG'!$BD24</f>
        <v>171.64869666666701</v>
      </c>
      <c r="AD26" s="17">
        <f>+'[30]ENEL PLB+PMG'!$BD24</f>
        <v>174.256251666667</v>
      </c>
      <c r="AE26" s="17">
        <f>+'[31]ENEL PLB+PMG'!$BD24</f>
        <v>167.725246666667</v>
      </c>
      <c r="AF26" s="17">
        <f>+'[32]ENEL PLB+PMG'!$BD24</f>
        <v>171.38586000000001</v>
      </c>
      <c r="AG26" s="17">
        <f>+'[33]ENEL PLB+PMG'!$BD24</f>
        <v>170.55199999999999</v>
      </c>
    </row>
    <row r="27" spans="2:109" ht="20.100000000000001" customHeight="1">
      <c r="B27" s="16">
        <v>0.625</v>
      </c>
      <c r="C27" s="17">
        <f>+'[3]ENEL PLB+PMG'!$BD25</f>
        <v>150.76</v>
      </c>
      <c r="D27" s="17">
        <f>+'[4]ENEL PLB+PMG'!$BD25</f>
        <v>154.58600000000001</v>
      </c>
      <c r="E27" s="17">
        <f>+'[5]ENEL PLB+PMG'!$BD25</f>
        <v>161.12299999999999</v>
      </c>
      <c r="F27" s="17">
        <f>+'[6]ENEL PLB+PMG'!$BD25</f>
        <v>161.12299999999999</v>
      </c>
      <c r="G27" s="17">
        <f>+'[7]ENEL PLB+PMG'!$BD25</f>
        <v>161.52577666666701</v>
      </c>
      <c r="H27" s="17">
        <f>+'[8]ENEL PLB+PMG'!$BD25</f>
        <v>161.12299999999999</v>
      </c>
      <c r="I27" s="17">
        <f>+'[9]ENEL PLB+PMG'!$BD25</f>
        <v>160.562086666667</v>
      </c>
      <c r="J27" s="17">
        <f>+'[10]ENEL PLB+PMG'!$BD25</f>
        <v>154.34451999999999</v>
      </c>
      <c r="K27" s="17">
        <f>+'[11]ENEL PLB+PMG'!$BD25</f>
        <v>167.07762500000001</v>
      </c>
      <c r="L27" s="17">
        <f>+'[12]ENEL PLB+PMG'!$BD25</f>
        <v>165.95226666666699</v>
      </c>
      <c r="M27" s="17">
        <f>+'[13]ENEL PLB+PMG'!$BD25</f>
        <v>175.07373166666699</v>
      </c>
      <c r="N27" s="17">
        <f>+'[14]ENEL PLB+PMG'!$BD25</f>
        <v>175.88657833333301</v>
      </c>
      <c r="O27" s="17">
        <f>+'[15]ENEL PLB+PMG'!$BD25</f>
        <v>174.642695</v>
      </c>
      <c r="P27" s="17">
        <f>+'[16]ENEL PLB+PMG'!$BD25</f>
        <v>164.50917999999999</v>
      </c>
      <c r="Q27" s="17">
        <f>+'[17]ENEL PLB+PMG'!$BD25</f>
        <v>158.61424</v>
      </c>
      <c r="R27" s="17">
        <f>+'[18]ENEL PLB+PMG'!$BD25</f>
        <v>171.476</v>
      </c>
      <c r="S27" s="17">
        <f>+'[19]ENEL PLB+PMG'!$BD25</f>
        <v>171.476</v>
      </c>
      <c r="T27" s="17">
        <f>+'[20]ENEL PLB+PMG'!$BD25</f>
        <v>171.476</v>
      </c>
      <c r="U27" s="17">
        <f>+'[21]ENEL PLB+PMG'!$BD25</f>
        <v>171.476</v>
      </c>
      <c r="V27" s="17">
        <f>+'[22]ENEL PLB+PMG'!$BD25</f>
        <v>171.476</v>
      </c>
      <c r="W27" s="17">
        <f>+'[23]ENEL PLB+PMG'!$BD25</f>
        <v>168.67754666666701</v>
      </c>
      <c r="X27" s="17">
        <f>+'[24]ENEL PLB+PMG'!$BD25</f>
        <v>170.95803833333301</v>
      </c>
      <c r="Y27" s="17">
        <f>+'[25]ENEL PLB+PMG'!$BD25</f>
        <v>171.47129000000001</v>
      </c>
      <c r="Z27" s="17">
        <f>+'[26]ENEL PLB+PMG'!$BD25</f>
        <v>171.61754833333299</v>
      </c>
      <c r="AA27" s="17">
        <f>+'[27]ENEL PLB+PMG'!$BD25</f>
        <v>171.770366666667</v>
      </c>
      <c r="AB27" s="17">
        <f>+'[28]ENEL PLB+PMG'!$BD25</f>
        <v>171.78512166666701</v>
      </c>
      <c r="AC27" s="17">
        <f>+'[29]ENEL PLB+PMG'!$BD25</f>
        <v>172.568418333333</v>
      </c>
      <c r="AD27" s="17">
        <f>+'[30]ENEL PLB+PMG'!$BD25</f>
        <v>170.95644999999999</v>
      </c>
      <c r="AE27" s="17">
        <f>+'[31]ENEL PLB+PMG'!$BD25</f>
        <v>167.450211666667</v>
      </c>
      <c r="AF27" s="17">
        <f>+'[32]ENEL PLB+PMG'!$BD25</f>
        <v>171.113171666667</v>
      </c>
      <c r="AG27" s="17">
        <f>+'[33]ENEL PLB+PMG'!$BD25</f>
        <v>170.57516166666699</v>
      </c>
    </row>
    <row r="28" spans="2:109" ht="20.100000000000001" customHeight="1">
      <c r="B28" s="16">
        <v>0.66666666666666696</v>
      </c>
      <c r="C28" s="17">
        <f>+'[3]ENEL PLB+PMG'!$BD26</f>
        <v>150.76</v>
      </c>
      <c r="D28" s="17">
        <f>+'[4]ENEL PLB+PMG'!$BD26</f>
        <v>154.94504166666701</v>
      </c>
      <c r="E28" s="17">
        <f>+'[5]ENEL PLB+PMG'!$BD26</f>
        <v>161.12299999999999</v>
      </c>
      <c r="F28" s="17">
        <f>+'[6]ENEL PLB+PMG'!$BD26</f>
        <v>161.12461999999999</v>
      </c>
      <c r="G28" s="17">
        <f>+'[7]ENEL PLB+PMG'!$BD26</f>
        <v>161.55106833333301</v>
      </c>
      <c r="H28" s="17">
        <f>+'[8]ENEL PLB+PMG'!$BD26</f>
        <v>161.12299999999999</v>
      </c>
      <c r="I28" s="17">
        <f>+'[9]ENEL PLB+PMG'!$BD26</f>
        <v>161.27360666666701</v>
      </c>
      <c r="J28" s="17">
        <f>+'[10]ENEL PLB+PMG'!$BD26</f>
        <v>154.328475</v>
      </c>
      <c r="K28" s="17">
        <f>+'[11]ENEL PLB+PMG'!$BD26</f>
        <v>165.07</v>
      </c>
      <c r="L28" s="17">
        <f>+'[12]ENEL PLB+PMG'!$BD26</f>
        <v>165.082846666667</v>
      </c>
      <c r="M28" s="17">
        <f>+'[13]ENEL PLB+PMG'!$BD26</f>
        <v>177.44762</v>
      </c>
      <c r="N28" s="17">
        <f>+'[14]ENEL PLB+PMG'!$BD26</f>
        <v>176.219631666667</v>
      </c>
      <c r="O28" s="17">
        <f>+'[15]ENEL PLB+PMG'!$BD26</f>
        <v>167.733495</v>
      </c>
      <c r="P28" s="17">
        <f>+'[16]ENEL PLB+PMG'!$BD26</f>
        <v>164.497345</v>
      </c>
      <c r="Q28" s="17">
        <f>+'[17]ENEL PLB+PMG'!$BD26</f>
        <v>158.62758666666701</v>
      </c>
      <c r="R28" s="17">
        <f>+'[18]ENEL PLB+PMG'!$BD26</f>
        <v>171.476</v>
      </c>
      <c r="S28" s="17">
        <f>+'[19]ENEL PLB+PMG'!$BD26</f>
        <v>171.476</v>
      </c>
      <c r="T28" s="17">
        <f>+'[20]ENEL PLB+PMG'!$BD26</f>
        <v>171.476</v>
      </c>
      <c r="U28" s="17">
        <f>+'[21]ENEL PLB+PMG'!$BD26</f>
        <v>171.476</v>
      </c>
      <c r="V28" s="17">
        <f>+'[22]ENEL PLB+PMG'!$BD26</f>
        <v>171.476</v>
      </c>
      <c r="W28" s="17">
        <f>+'[23]ENEL PLB+PMG'!$BD26</f>
        <v>164.85380000000001</v>
      </c>
      <c r="X28" s="17">
        <f>+'[24]ENEL PLB+PMG'!$BD26</f>
        <v>166.45368833333299</v>
      </c>
      <c r="Y28" s="17">
        <f>+'[25]ENEL PLB+PMG'!$BD26</f>
        <v>171.36600000000001</v>
      </c>
      <c r="Z28" s="17">
        <f>+'[26]ENEL PLB+PMG'!$BD26</f>
        <v>171.49175666666699</v>
      </c>
      <c r="AA28" s="17">
        <f>+'[27]ENEL PLB+PMG'!$BD26</f>
        <v>171.453746666667</v>
      </c>
      <c r="AB28" s="17">
        <f>+'[28]ENEL PLB+PMG'!$BD26</f>
        <v>172.46600333333299</v>
      </c>
      <c r="AC28" s="17">
        <f>+'[29]ENEL PLB+PMG'!$BD26</f>
        <v>172.33386833333299</v>
      </c>
      <c r="AD28" s="17">
        <f>+'[30]ENEL PLB+PMG'!$BD26</f>
        <v>171.015085</v>
      </c>
      <c r="AE28" s="17">
        <f>+'[31]ENEL PLB+PMG'!$BD26</f>
        <v>166.092606666667</v>
      </c>
      <c r="AF28" s="17">
        <f>+'[32]ENEL PLB+PMG'!$BD26</f>
        <v>170.56458166666701</v>
      </c>
      <c r="AG28" s="17">
        <f>+'[33]ENEL PLB+PMG'!$BD26</f>
        <v>170.55199999999999</v>
      </c>
    </row>
    <row r="29" spans="2:109" ht="20.100000000000001" customHeight="1">
      <c r="B29" s="16">
        <v>0.70833333333333304</v>
      </c>
      <c r="C29" s="17">
        <f>+'[3]ENEL PLB+PMG'!$BD27</f>
        <v>152.21799666666701</v>
      </c>
      <c r="D29" s="17">
        <f>+'[4]ENEL PLB+PMG'!$BD27</f>
        <v>155.4477</v>
      </c>
      <c r="E29" s="17">
        <f>+'[5]ENEL PLB+PMG'!$BD27</f>
        <v>160.83928666666699</v>
      </c>
      <c r="F29" s="17">
        <f>+'[6]ENEL PLB+PMG'!$BD27</f>
        <v>161.12299999999999</v>
      </c>
      <c r="G29" s="17">
        <f>+'[7]ENEL PLB+PMG'!$BD27</f>
        <v>161.51134666666701</v>
      </c>
      <c r="H29" s="17">
        <f>+'[8]ENEL PLB+PMG'!$BD27</f>
        <v>161.13210166666599</v>
      </c>
      <c r="I29" s="17">
        <f>+'[9]ENEL PLB+PMG'!$BD27</f>
        <v>154.6026</v>
      </c>
      <c r="J29" s="17">
        <f>+'[10]ENEL PLB+PMG'!$BD27</f>
        <v>154.34432833333301</v>
      </c>
      <c r="K29" s="17">
        <f>+'[11]ENEL PLB+PMG'!$BD27</f>
        <v>165.93588666666699</v>
      </c>
      <c r="L29" s="17">
        <f>+'[12]ENEL PLB+PMG'!$BD27</f>
        <v>165.10787666666701</v>
      </c>
      <c r="M29" s="17">
        <f>+'[13]ENEL PLB+PMG'!$BD27</f>
        <v>175.744496666667</v>
      </c>
      <c r="N29" s="17">
        <f>+'[14]ENEL PLB+PMG'!$BD27</f>
        <v>169.903416666667</v>
      </c>
      <c r="O29" s="17">
        <f>+'[15]ENEL PLB+PMG'!$BD27</f>
        <v>165.51112000000001</v>
      </c>
      <c r="P29" s="17">
        <f>+'[16]ENEL PLB+PMG'!$BD27</f>
        <v>164.499225</v>
      </c>
      <c r="Q29" s="17">
        <f>+'[17]ENEL PLB+PMG'!$BD27</f>
        <v>158.20100333333301</v>
      </c>
      <c r="R29" s="17">
        <f>+'[18]ENEL PLB+PMG'!$BD27</f>
        <v>171.47614833333299</v>
      </c>
      <c r="S29" s="17">
        <f>+'[19]ENEL PLB+PMG'!$BD27</f>
        <v>171.476</v>
      </c>
      <c r="T29" s="17">
        <f>+'[20]ENEL PLB+PMG'!$BD27</f>
        <v>171.476</v>
      </c>
      <c r="U29" s="17">
        <f>+'[21]ENEL PLB+PMG'!$BD27</f>
        <v>171.476</v>
      </c>
      <c r="V29" s="17">
        <f>+'[22]ENEL PLB+PMG'!$BD27</f>
        <v>171.061025</v>
      </c>
      <c r="W29" s="17">
        <f>+'[23]ENEL PLB+PMG'!$BD27</f>
        <v>165.82311999999999</v>
      </c>
      <c r="X29" s="17">
        <f>+'[24]ENEL PLB+PMG'!$BD27</f>
        <v>165.201606666667</v>
      </c>
      <c r="Y29" s="17">
        <f>+'[25]ENEL PLB+PMG'!$BD27</f>
        <v>171.36600000000001</v>
      </c>
      <c r="Z29" s="17">
        <f>+'[26]ENEL PLB+PMG'!$BD27</f>
        <v>171.36600000000001</v>
      </c>
      <c r="AA29" s="17">
        <f>+'[27]ENEL PLB+PMG'!$BD27</f>
        <v>171.36600000000001</v>
      </c>
      <c r="AB29" s="17">
        <f>+'[28]ENEL PLB+PMG'!$BD27</f>
        <v>171.54162333333301</v>
      </c>
      <c r="AC29" s="17">
        <f>+'[29]ENEL PLB+PMG'!$BD27</f>
        <v>171.709475</v>
      </c>
      <c r="AD29" s="17">
        <f>+'[30]ENEL PLB+PMG'!$BD27</f>
        <v>172.57215833333299</v>
      </c>
      <c r="AE29" s="17">
        <f>+'[31]ENEL PLB+PMG'!$BD27</f>
        <v>164.90131333333301</v>
      </c>
      <c r="AF29" s="17">
        <f>+'[32]ENEL PLB+PMG'!$BD27</f>
        <v>170.729293333333</v>
      </c>
      <c r="AG29" s="17">
        <f>+'[33]ENEL PLB+PMG'!$BD27</f>
        <v>170.55199999999999</v>
      </c>
    </row>
    <row r="30" spans="2:109" ht="20.100000000000001" customHeight="1">
      <c r="B30" s="16">
        <v>0.75</v>
      </c>
      <c r="C30" s="17">
        <f>+'[3]ENEL PLB+PMG'!$BD28</f>
        <v>155.182598333333</v>
      </c>
      <c r="D30" s="17">
        <f>+'[4]ENEL PLB+PMG'!$BD28</f>
        <v>158.56039833333301</v>
      </c>
      <c r="E30" s="17">
        <f>+'[5]ENEL PLB+PMG'!$BD28</f>
        <v>160.89786166666599</v>
      </c>
      <c r="F30" s="17">
        <f>+'[6]ENEL PLB+PMG'!$BD28</f>
        <v>161.551946666666</v>
      </c>
      <c r="G30" s="17">
        <f>+'[7]ENEL PLB+PMG'!$BD28</f>
        <v>161.47127333333299</v>
      </c>
      <c r="H30" s="17">
        <f>+'[8]ENEL PLB+PMG'!$BD28</f>
        <v>161.572116666667</v>
      </c>
      <c r="I30" s="17">
        <f>+'[9]ENEL PLB+PMG'!$BD28</f>
        <v>159.593523333333</v>
      </c>
      <c r="J30" s="17">
        <f>+'[10]ENEL PLB+PMG'!$BD28</f>
        <v>161.42431999999999</v>
      </c>
      <c r="K30" s="17">
        <f>+'[11]ENEL PLB+PMG'!$BD28</f>
        <v>176.16149666666701</v>
      </c>
      <c r="L30" s="17">
        <f>+'[12]ENEL PLB+PMG'!$BD28</f>
        <v>165.36695</v>
      </c>
      <c r="M30" s="17">
        <f>+'[13]ENEL PLB+PMG'!$BD28</f>
        <v>173.89879999999999</v>
      </c>
      <c r="N30" s="17">
        <f>+'[14]ENEL PLB+PMG'!$BD28</f>
        <v>165.66274000000001</v>
      </c>
      <c r="O30" s="17">
        <f>+'[15]ENEL PLB+PMG'!$BD28</f>
        <v>165.46210833333299</v>
      </c>
      <c r="P30" s="17">
        <f>+'[16]ENEL PLB+PMG'!$BD28</f>
        <v>164.63317000000001</v>
      </c>
      <c r="Q30" s="17">
        <f>+'[17]ENEL PLB+PMG'!$BD28</f>
        <v>165.21504666666701</v>
      </c>
      <c r="R30" s="17">
        <f>+'[18]ENEL PLB+PMG'!$BD28</f>
        <v>171.476</v>
      </c>
      <c r="S30" s="17">
        <f>+'[19]ENEL PLB+PMG'!$BD28</f>
        <v>171.476</v>
      </c>
      <c r="T30" s="17">
        <f>+'[20]ENEL PLB+PMG'!$BD28</f>
        <v>172.09545499999999</v>
      </c>
      <c r="U30" s="17">
        <f>+'[21]ENEL PLB+PMG'!$BD28</f>
        <v>171.476</v>
      </c>
      <c r="V30" s="17">
        <f>+'[22]ENEL PLB+PMG'!$BD28</f>
        <v>170.68967333333299</v>
      </c>
      <c r="W30" s="17">
        <f>+'[23]ENEL PLB+PMG'!$BD28</f>
        <v>166.69731666666701</v>
      </c>
      <c r="X30" s="17">
        <f>+'[24]ENEL PLB+PMG'!$BD28</f>
        <v>173.92372333333299</v>
      </c>
      <c r="Y30" s="17">
        <f>+'[25]ENEL PLB+PMG'!$BD28</f>
        <v>171.36600000000001</v>
      </c>
      <c r="Z30" s="17">
        <f>+'[26]ENEL PLB+PMG'!$BD28</f>
        <v>171.36600000000001</v>
      </c>
      <c r="AA30" s="17">
        <f>+'[27]ENEL PLB+PMG'!$BD28</f>
        <v>171.36600000000001</v>
      </c>
      <c r="AB30" s="17">
        <f>+'[28]ENEL PLB+PMG'!$BD28</f>
        <v>171.36600000000001</v>
      </c>
      <c r="AC30" s="17">
        <f>+'[29]ENEL PLB+PMG'!$BD28</f>
        <v>170.74859499999999</v>
      </c>
      <c r="AD30" s="17">
        <f>+'[30]ENEL PLB+PMG'!$BD28</f>
        <v>173.818455</v>
      </c>
      <c r="AE30" s="17">
        <f>+'[31]ENEL PLB+PMG'!$BD28</f>
        <v>167.95700833333299</v>
      </c>
      <c r="AF30" s="17">
        <f>+'[32]ENEL PLB+PMG'!$BD28</f>
        <v>169.94099499999999</v>
      </c>
      <c r="AG30" s="17">
        <f>+'[33]ENEL PLB+PMG'!$BD28</f>
        <v>170.55199999999999</v>
      </c>
    </row>
    <row r="31" spans="2:109" ht="20.100000000000001" customHeight="1">
      <c r="B31" s="16">
        <v>0.79166666666666696</v>
      </c>
      <c r="C31" s="17">
        <f>+'[3]ENEL PLB+PMG'!$BD29</f>
        <v>158.28490833333299</v>
      </c>
      <c r="D31" s="17">
        <f>+'[4]ENEL PLB+PMG'!$BD29</f>
        <v>161.12299999999999</v>
      </c>
      <c r="E31" s="17">
        <f>+'[5]ENEL PLB+PMG'!$BD29</f>
        <v>161.71081166666701</v>
      </c>
      <c r="F31" s="17">
        <f>+'[6]ENEL PLB+PMG'!$BD29</f>
        <v>161.59832499999999</v>
      </c>
      <c r="G31" s="17">
        <f>+'[7]ENEL PLB+PMG'!$BD29</f>
        <v>161.76109333333301</v>
      </c>
      <c r="H31" s="17">
        <f>+'[8]ENEL PLB+PMG'!$BD29</f>
        <v>168.280458333333</v>
      </c>
      <c r="I31" s="17">
        <f>+'[9]ENEL PLB+PMG'!$BD29</f>
        <v>162.36078000000001</v>
      </c>
      <c r="J31" s="17">
        <f>+'[10]ENEL PLB+PMG'!$BD29</f>
        <v>162.02462666666699</v>
      </c>
      <c r="K31" s="17">
        <f>+'[11]ENEL PLB+PMG'!$BD29</f>
        <v>175.40073833333301</v>
      </c>
      <c r="L31" s="17">
        <f>+'[12]ENEL PLB+PMG'!$BD29</f>
        <v>174.48806500000001</v>
      </c>
      <c r="M31" s="17">
        <f>+'[13]ENEL PLB+PMG'!$BD29</f>
        <v>175.23713166666701</v>
      </c>
      <c r="N31" s="17">
        <f>+'[14]ENEL PLB+PMG'!$BD29</f>
        <v>174.93145000000001</v>
      </c>
      <c r="O31" s="17">
        <f>+'[15]ENEL PLB+PMG'!$BD29</f>
        <v>175.14724833333301</v>
      </c>
      <c r="P31" s="17">
        <f>+'[16]ENEL PLB+PMG'!$BD29</f>
        <v>165.07</v>
      </c>
      <c r="Q31" s="17">
        <f>+'[17]ENEL PLB+PMG'!$BD29</f>
        <v>165.07</v>
      </c>
      <c r="R31" s="17">
        <f>+'[18]ENEL PLB+PMG'!$BD29</f>
        <v>171.476</v>
      </c>
      <c r="S31" s="17">
        <f>+'[19]ENEL PLB+PMG'!$BD29</f>
        <v>171.880188333333</v>
      </c>
      <c r="T31" s="17">
        <f>+'[20]ENEL PLB+PMG'!$BD29</f>
        <v>171.51220833333301</v>
      </c>
      <c r="U31" s="17">
        <f>+'[21]ENEL PLB+PMG'!$BD29</f>
        <v>171.476</v>
      </c>
      <c r="V31" s="17">
        <f>+'[22]ENEL PLB+PMG'!$BD29</f>
        <v>171.460248333333</v>
      </c>
      <c r="W31" s="17">
        <f>+'[23]ENEL PLB+PMG'!$BD29</f>
        <v>172.03634500000001</v>
      </c>
      <c r="X31" s="17">
        <f>+'[24]ENEL PLB+PMG'!$BD29</f>
        <v>171.476</v>
      </c>
      <c r="Y31" s="17">
        <f>+'[25]ENEL PLB+PMG'!$BD29</f>
        <v>171.36600000000001</v>
      </c>
      <c r="Z31" s="17">
        <f>+'[26]ENEL PLB+PMG'!$BD29</f>
        <v>172.27112</v>
      </c>
      <c r="AA31" s="17">
        <f>+'[27]ENEL PLB+PMG'!$BD29</f>
        <v>180.60812000000001</v>
      </c>
      <c r="AB31" s="17">
        <f>+'[28]ENEL PLB+PMG'!$BD29</f>
        <v>172.19444166666699</v>
      </c>
      <c r="AC31" s="17">
        <f>+'[29]ENEL PLB+PMG'!$BD29</f>
        <v>172.47705500000001</v>
      </c>
      <c r="AD31" s="17">
        <f>+'[30]ENEL PLB+PMG'!$BD29</f>
        <v>173.108888333333</v>
      </c>
      <c r="AE31" s="17">
        <f>+'[31]ENEL PLB+PMG'!$BD29</f>
        <v>173.28339333333301</v>
      </c>
      <c r="AF31" s="17">
        <f>+'[32]ENEL PLB+PMG'!$BD29</f>
        <v>170.434826666666</v>
      </c>
      <c r="AG31" s="17">
        <f>+'[33]ENEL PLB+PMG'!$BD29</f>
        <v>170.55199999999999</v>
      </c>
      <c r="DE31" s="18"/>
    </row>
    <row r="32" spans="2:109" ht="20.100000000000001" customHeight="1">
      <c r="B32" s="16">
        <v>0.83333333333333304</v>
      </c>
      <c r="C32" s="17">
        <f>+'[3]ENEL PLB+PMG'!$BD30</f>
        <v>157.332101666667</v>
      </c>
      <c r="D32" s="17">
        <f>+'[4]ENEL PLB+PMG'!$BD30</f>
        <v>161.12299999999999</v>
      </c>
      <c r="E32" s="17">
        <f>+'[5]ENEL PLB+PMG'!$BD30</f>
        <v>161.74036333333299</v>
      </c>
      <c r="F32" s="17">
        <f>+'[6]ENEL PLB+PMG'!$BD30</f>
        <v>162.00124333333301</v>
      </c>
      <c r="G32" s="17">
        <f>+'[7]ENEL PLB+PMG'!$BD30</f>
        <v>161.39298833333299</v>
      </c>
      <c r="H32" s="17">
        <f>+'[8]ENEL PLB+PMG'!$BD30</f>
        <v>167.95138499999999</v>
      </c>
      <c r="I32" s="17">
        <f>+'[9]ENEL PLB+PMG'!$BD30</f>
        <v>161.12299999999999</v>
      </c>
      <c r="J32" s="17">
        <f>+'[10]ENEL PLB+PMG'!$BD30</f>
        <v>162.362973333333</v>
      </c>
      <c r="K32" s="17">
        <f>+'[11]ENEL PLB+PMG'!$BD30</f>
        <v>181.203331666667</v>
      </c>
      <c r="L32" s="17">
        <f>+'[12]ENEL PLB+PMG'!$BD30</f>
        <v>174.78281000000001</v>
      </c>
      <c r="M32" s="17">
        <f>+'[13]ENEL PLB+PMG'!$BD30</f>
        <v>176.20140000000001</v>
      </c>
      <c r="N32" s="17">
        <f>+'[14]ENEL PLB+PMG'!$BD30</f>
        <v>177.367093333333</v>
      </c>
      <c r="O32" s="17">
        <f>+'[15]ENEL PLB+PMG'!$BD30</f>
        <v>173.362435</v>
      </c>
      <c r="P32" s="17">
        <f>+'[16]ENEL PLB+PMG'!$BD30</f>
        <v>165.07</v>
      </c>
      <c r="Q32" s="17">
        <f>+'[17]ENEL PLB+PMG'!$BD30</f>
        <v>165.07</v>
      </c>
      <c r="R32" s="17">
        <f>+'[18]ENEL PLB+PMG'!$BD30</f>
        <v>171.476</v>
      </c>
      <c r="S32" s="17">
        <f>+'[19]ENEL PLB+PMG'!$BD30</f>
        <v>171.476</v>
      </c>
      <c r="T32" s="17">
        <f>+'[20]ENEL PLB+PMG'!$BD30</f>
        <v>171.476</v>
      </c>
      <c r="U32" s="17">
        <f>+'[21]ENEL PLB+PMG'!$BD30</f>
        <v>171.476</v>
      </c>
      <c r="V32" s="17">
        <f>+'[22]ENEL PLB+PMG'!$BD30</f>
        <v>171.476</v>
      </c>
      <c r="W32" s="17">
        <f>+'[23]ENEL PLB+PMG'!$BD30</f>
        <v>171.476</v>
      </c>
      <c r="X32" s="17">
        <f>+'[24]ENEL PLB+PMG'!$BD30</f>
        <v>171.47205666666699</v>
      </c>
      <c r="Y32" s="17">
        <f>+'[25]ENEL PLB+PMG'!$BD30</f>
        <v>171.36600000000001</v>
      </c>
      <c r="Z32" s="17">
        <f>+'[26]ENEL PLB+PMG'!$BD30</f>
        <v>171.91565</v>
      </c>
      <c r="AA32" s="17">
        <f>+'[27]ENEL PLB+PMG'!$BD30</f>
        <v>183.66739000000001</v>
      </c>
      <c r="AB32" s="17">
        <f>+'[28]ENEL PLB+PMG'!$BD30</f>
        <v>172.41711833333301</v>
      </c>
      <c r="AC32" s="17">
        <f>+'[29]ENEL PLB+PMG'!$BD30</f>
        <v>172.44981833333301</v>
      </c>
      <c r="AD32" s="17">
        <f>+'[30]ENEL PLB+PMG'!$BD30</f>
        <v>171.35746499999999</v>
      </c>
      <c r="AE32" s="17">
        <f>+'[31]ENEL PLB+PMG'!$BD30</f>
        <v>172.857595</v>
      </c>
      <c r="AF32" s="17">
        <f>+'[32]ENEL PLB+PMG'!$BD30</f>
        <v>170.55199999999999</v>
      </c>
      <c r="AG32" s="17">
        <f>+'[33]ENEL PLB+PMG'!$BD30</f>
        <v>170.55199999999999</v>
      </c>
    </row>
    <row r="33" spans="2:63" ht="20.100000000000001" customHeight="1">
      <c r="B33" s="16">
        <v>0.875</v>
      </c>
      <c r="C33" s="17">
        <f>+'[3]ENEL PLB+PMG'!$BD31</f>
        <v>159.12817833333301</v>
      </c>
      <c r="D33" s="17">
        <f>+'[4]ENEL PLB+PMG'!$BD31</f>
        <v>160.92405833333299</v>
      </c>
      <c r="E33" s="17">
        <f>+'[5]ENEL PLB+PMG'!$BD31</f>
        <v>161.69677833333299</v>
      </c>
      <c r="F33" s="17">
        <f>+'[6]ENEL PLB+PMG'!$BD31</f>
        <v>161.38792333333299</v>
      </c>
      <c r="G33" s="17">
        <f>+'[7]ENEL PLB+PMG'!$BD31</f>
        <v>162.400313333333</v>
      </c>
      <c r="H33" s="17">
        <f>+'[8]ENEL PLB+PMG'!$BD31</f>
        <v>162.637871666667</v>
      </c>
      <c r="I33" s="17">
        <f>+'[9]ENEL PLB+PMG'!$BD31</f>
        <v>161.901536666667</v>
      </c>
      <c r="J33" s="17">
        <f>+'[10]ENEL PLB+PMG'!$BD31</f>
        <v>164.96846333333301</v>
      </c>
      <c r="K33" s="17">
        <f>+'[11]ENEL PLB+PMG'!$BD31</f>
        <v>170.628345</v>
      </c>
      <c r="L33" s="17">
        <f>+'[12]ENEL PLB+PMG'!$BD31</f>
        <v>169.34757833333299</v>
      </c>
      <c r="M33" s="17">
        <f>+'[13]ENEL PLB+PMG'!$BD31</f>
        <v>169.378786666667</v>
      </c>
      <c r="N33" s="17">
        <f>+'[14]ENEL PLB+PMG'!$BD31</f>
        <v>167.33837</v>
      </c>
      <c r="O33" s="17">
        <f>+'[15]ENEL PLB+PMG'!$BD31</f>
        <v>165.94781499999999</v>
      </c>
      <c r="P33" s="17">
        <f>+'[16]ENEL PLB+PMG'!$BD31</f>
        <v>165.07</v>
      </c>
      <c r="Q33" s="17">
        <f>+'[17]ENEL PLB+PMG'!$BD31</f>
        <v>165.660055</v>
      </c>
      <c r="R33" s="17">
        <f>+'[18]ENEL PLB+PMG'!$BD31</f>
        <v>171.43713500000001</v>
      </c>
      <c r="S33" s="17">
        <f>+'[19]ENEL PLB+PMG'!$BD31</f>
        <v>171.39540500000001</v>
      </c>
      <c r="T33" s="17">
        <f>+'[20]ENEL PLB+PMG'!$BD31</f>
        <v>171.476</v>
      </c>
      <c r="U33" s="17">
        <f>+'[21]ENEL PLB+PMG'!$BD31</f>
        <v>171.18466166666701</v>
      </c>
      <c r="V33" s="17">
        <f>+'[22]ENEL PLB+PMG'!$BD31</f>
        <v>171.476</v>
      </c>
      <c r="W33" s="17">
        <f>+'[23]ENEL PLB+PMG'!$BD31</f>
        <v>175.715843333333</v>
      </c>
      <c r="X33" s="17">
        <f>+'[24]ENEL PLB+PMG'!$BD31</f>
        <v>173.531521666667</v>
      </c>
      <c r="Y33" s="17">
        <f>+'[25]ENEL PLB+PMG'!$BD31</f>
        <v>171.19225499999999</v>
      </c>
      <c r="Z33" s="17">
        <f>+'[26]ENEL PLB+PMG'!$BD31</f>
        <v>171.36600000000001</v>
      </c>
      <c r="AA33" s="17">
        <f>+'[27]ENEL PLB+PMG'!$BD31</f>
        <v>175.19601666666699</v>
      </c>
      <c r="AB33" s="17">
        <f>+'[28]ENEL PLB+PMG'!$BD31</f>
        <v>171.27472166666701</v>
      </c>
      <c r="AC33" s="17">
        <f>+'[29]ENEL PLB+PMG'!$BD31</f>
        <v>171.70410833333301</v>
      </c>
      <c r="AD33" s="17">
        <f>+'[30]ENEL PLB+PMG'!$BD31</f>
        <v>172.91482666666701</v>
      </c>
      <c r="AE33" s="17">
        <f>+'[31]ENEL PLB+PMG'!$BD31</f>
        <v>177.236066666667</v>
      </c>
      <c r="AF33" s="17">
        <f>+'[32]ENEL PLB+PMG'!$BD31</f>
        <v>170.09474333333301</v>
      </c>
      <c r="AG33" s="17">
        <f>+'[33]ENEL PLB+PMG'!$BD31</f>
        <v>170.02843833333301</v>
      </c>
    </row>
    <row r="34" spans="2:63" ht="20.100000000000001" customHeight="1">
      <c r="B34" s="16">
        <v>0.91666666666666696</v>
      </c>
      <c r="C34" s="17">
        <f>+'[3]ENEL PLB+PMG'!$BD32</f>
        <v>152.26351500000001</v>
      </c>
      <c r="D34" s="17">
        <f>+'[4]ENEL PLB+PMG'!$BD32</f>
        <v>162.040273333333</v>
      </c>
      <c r="E34" s="17">
        <f>+'[5]ENEL PLB+PMG'!$BD32</f>
        <v>164.62274500000001</v>
      </c>
      <c r="F34" s="17">
        <f>+'[6]ENEL PLB+PMG'!$BD32</f>
        <v>163.780045</v>
      </c>
      <c r="G34" s="17">
        <f>+'[7]ENEL PLB+PMG'!$BD32</f>
        <v>164.10909000000001</v>
      </c>
      <c r="H34" s="17">
        <f>+'[8]ENEL PLB+PMG'!$BD32</f>
        <v>162.43802833333299</v>
      </c>
      <c r="I34" s="17">
        <f>+'[9]ENEL PLB+PMG'!$BD32</f>
        <v>163.53629166666701</v>
      </c>
      <c r="J34" s="17">
        <f>+'[10]ENEL PLB+PMG'!$BD32</f>
        <v>154.37824333333299</v>
      </c>
      <c r="K34" s="17">
        <f>+'[11]ENEL PLB+PMG'!$BD32</f>
        <v>165.41708333333301</v>
      </c>
      <c r="L34" s="17">
        <f>+'[12]ENEL PLB+PMG'!$BD32</f>
        <v>167.63630499999999</v>
      </c>
      <c r="M34" s="17">
        <f>+'[13]ENEL PLB+PMG'!$BD32</f>
        <v>165.19541166666701</v>
      </c>
      <c r="N34" s="17">
        <f>+'[14]ENEL PLB+PMG'!$BD32</f>
        <v>165.07</v>
      </c>
      <c r="O34" s="17">
        <f>+'[15]ENEL PLB+PMG'!$BD32</f>
        <v>166.81743333333301</v>
      </c>
      <c r="P34" s="17">
        <f>+'[16]ENEL PLB+PMG'!$BD32</f>
        <v>166.07551833333301</v>
      </c>
      <c r="Q34" s="17">
        <f>+'[17]ENEL PLB+PMG'!$BD32</f>
        <v>163.916703333333</v>
      </c>
      <c r="R34" s="17">
        <f>+'[18]ENEL PLB+PMG'!$BD32</f>
        <v>174.15252833333301</v>
      </c>
      <c r="S34" s="17">
        <f>+'[19]ENEL PLB+PMG'!$BD32</f>
        <v>176.12848</v>
      </c>
      <c r="T34" s="17">
        <f>+'[20]ENEL PLB+PMG'!$BD32</f>
        <v>171.13786833333299</v>
      </c>
      <c r="U34" s="17">
        <f>+'[21]ENEL PLB+PMG'!$BD32</f>
        <v>173.92404999999999</v>
      </c>
      <c r="V34" s="17">
        <f>+'[22]ENEL PLB+PMG'!$BD32</f>
        <v>174.29668833333301</v>
      </c>
      <c r="W34" s="17">
        <f>+'[23]ENEL PLB+PMG'!$BD32</f>
        <v>167.46262666666701</v>
      </c>
      <c r="X34" s="17">
        <f>+'[24]ENEL PLB+PMG'!$BD32</f>
        <v>171.97523000000001</v>
      </c>
      <c r="Y34" s="17">
        <f>+'[25]ENEL PLB+PMG'!$BD32</f>
        <v>175.98547833333299</v>
      </c>
      <c r="Z34" s="17">
        <f>+'[26]ENEL PLB+PMG'!$BD32</f>
        <v>170.927433333333</v>
      </c>
      <c r="AA34" s="17">
        <f>+'[27]ENEL PLB+PMG'!$BD32</f>
        <v>171.214071666667</v>
      </c>
      <c r="AB34" s="17">
        <f>+'[28]ENEL PLB+PMG'!$BD32</f>
        <v>175.06455333333301</v>
      </c>
      <c r="AC34" s="17">
        <f>+'[29]ENEL PLB+PMG'!$BD32</f>
        <v>175.42555166666699</v>
      </c>
      <c r="AD34" s="17">
        <f>+'[30]ENEL PLB+PMG'!$BD32</f>
        <v>175.38081</v>
      </c>
      <c r="AE34" s="17">
        <f>+'[31]ENEL PLB+PMG'!$BD32</f>
        <v>168.496871666667</v>
      </c>
      <c r="AF34" s="17">
        <f>+'[32]ENEL PLB+PMG'!$BD32</f>
        <v>174.821665</v>
      </c>
      <c r="AG34" s="17">
        <f>+'[33]ENEL PLB+PMG'!$BD32</f>
        <v>173.36982499999999</v>
      </c>
    </row>
    <row r="35" spans="2:63" ht="20.100000000000001" customHeight="1">
      <c r="B35" s="16">
        <v>0.95833333333333304</v>
      </c>
      <c r="C35" s="17">
        <f>+'[3]ENEL PLB+PMG'!$BD33</f>
        <v>155.19390833333301</v>
      </c>
      <c r="D35" s="17">
        <f>+'[4]ENEL PLB+PMG'!$BD33</f>
        <v>157.52114666666699</v>
      </c>
      <c r="E35" s="17">
        <f>+'[5]ENEL PLB+PMG'!$BD33</f>
        <v>162.844198333333</v>
      </c>
      <c r="F35" s="17">
        <f>+'[6]ENEL PLB+PMG'!$BD33</f>
        <v>158.86493833333299</v>
      </c>
      <c r="G35" s="17">
        <f>+'[7]ENEL PLB+PMG'!$BD33</f>
        <v>158.50245000000001</v>
      </c>
      <c r="H35" s="17">
        <f>+'[8]ENEL PLB+PMG'!$BD33</f>
        <v>159.69625500000001</v>
      </c>
      <c r="I35" s="17">
        <f>+'[9]ENEL PLB+PMG'!$BD33</f>
        <v>154.441756666667</v>
      </c>
      <c r="J35" s="17">
        <f>+'[10]ENEL PLB+PMG'!$BD33</f>
        <v>155.49021666666701</v>
      </c>
      <c r="K35" s="17">
        <f>+'[11]ENEL PLB+PMG'!$BD33</f>
        <v>164.49839333333301</v>
      </c>
      <c r="L35" s="17">
        <f>+'[12]ENEL PLB+PMG'!$BD33</f>
        <v>161.21666833333299</v>
      </c>
      <c r="M35" s="17">
        <f>+'[13]ENEL PLB+PMG'!$BD33</f>
        <v>165.67237333333301</v>
      </c>
      <c r="N35" s="17">
        <f>+'[14]ENEL PLB+PMG'!$BD33</f>
        <v>165.324671666667</v>
      </c>
      <c r="O35" s="17">
        <f>+'[15]ENEL PLB+PMG'!$BD33</f>
        <v>164.84489833333299</v>
      </c>
      <c r="P35" s="17">
        <f>+'[16]ENEL PLB+PMG'!$BD33</f>
        <v>162.76816500000001</v>
      </c>
      <c r="Q35" s="17">
        <f>+'[17]ENEL PLB+PMG'!$BD33</f>
        <v>158.342616666667</v>
      </c>
      <c r="R35" s="17">
        <f>+'[18]ENEL PLB+PMG'!$BD33</f>
        <v>165.05408333333301</v>
      </c>
      <c r="S35" s="17">
        <f>+'[19]ENEL PLB+PMG'!$BD33</f>
        <v>167.942771666667</v>
      </c>
      <c r="T35" s="17">
        <f>+'[20]ENEL PLB+PMG'!$BD33</f>
        <v>176.04199499999999</v>
      </c>
      <c r="U35" s="17">
        <f>+'[21]ENEL PLB+PMG'!$BD33</f>
        <v>171.322053333333</v>
      </c>
      <c r="V35" s="17">
        <f>+'[22]ENEL PLB+PMG'!$BD33</f>
        <v>165.169815</v>
      </c>
      <c r="W35" s="17">
        <f>+'[23]ENEL PLB+PMG'!$BD33</f>
        <v>165.370323333333</v>
      </c>
      <c r="X35" s="17">
        <f>+'[24]ENEL PLB+PMG'!$BD33</f>
        <v>165.43675666666701</v>
      </c>
      <c r="Y35" s="17">
        <f>+'[25]ENEL PLB+PMG'!$BD33</f>
        <v>171.15411666666699</v>
      </c>
      <c r="Z35" s="17">
        <f>+'[26]ENEL PLB+PMG'!$BD33</f>
        <v>173.360283333333</v>
      </c>
      <c r="AA35" s="17">
        <f>+'[27]ENEL PLB+PMG'!$BD33</f>
        <v>175.77051499999999</v>
      </c>
      <c r="AB35" s="17">
        <f>+'[28]ENEL PLB+PMG'!$BD33</f>
        <v>170.845136666667</v>
      </c>
      <c r="AC35" s="17">
        <f>+'[29]ENEL PLB+PMG'!$BD33</f>
        <v>172.60624999999999</v>
      </c>
      <c r="AD35" s="17">
        <f>+'[30]ENEL PLB+PMG'!$BD33</f>
        <v>173.52527000000001</v>
      </c>
      <c r="AE35" s="17">
        <f>+'[31]ENEL PLB+PMG'!$BD33</f>
        <v>168.59327999999999</v>
      </c>
      <c r="AF35" s="17">
        <f>+'[32]ENEL PLB+PMG'!$BD33</f>
        <v>168.48963333333299</v>
      </c>
      <c r="AG35" s="17">
        <f>+'[33]ENEL PLB+PMG'!$BD33</f>
        <v>173.24384833333301</v>
      </c>
    </row>
    <row r="36" spans="2:63" ht="20.100000000000001" customHeight="1">
      <c r="B36" s="19" t="s">
        <v>3</v>
      </c>
      <c r="C36" s="17">
        <f>+'[3]ENEL PLB+PMG'!$BD34</f>
        <v>151.039086666667</v>
      </c>
      <c r="D36" s="17">
        <f>+'[4]ENEL PLB+PMG'!$BD34</f>
        <v>153.89105000000001</v>
      </c>
      <c r="E36" s="17">
        <f>+'[5]ENEL PLB+PMG'!$BD34</f>
        <v>157.51313833333299</v>
      </c>
      <c r="F36" s="17">
        <f>+'[6]ENEL PLB+PMG'!$BD34</f>
        <v>155.61378500000001</v>
      </c>
      <c r="G36" s="17">
        <f>+'[7]ENEL PLB+PMG'!$BD34</f>
        <v>157.57576499999999</v>
      </c>
      <c r="H36" s="17">
        <f>+'[8]ENEL PLB+PMG'!$BD34</f>
        <v>155.23051333333299</v>
      </c>
      <c r="I36" s="17">
        <f>+'[9]ENEL PLB+PMG'!$BD34</f>
        <v>154.78915166666701</v>
      </c>
      <c r="J36" s="17">
        <f>+'[10]ENEL PLB+PMG'!$BD34</f>
        <v>156.15301333333301</v>
      </c>
      <c r="K36" s="17">
        <f>+'[11]ENEL PLB+PMG'!$BD34</f>
        <v>159.31788333333299</v>
      </c>
      <c r="L36" s="17">
        <f>+'[12]ENEL PLB+PMG'!$BD34</f>
        <v>158.33804000000001</v>
      </c>
      <c r="M36" s="17">
        <f>+'[13]ENEL PLB+PMG'!$BD34</f>
        <v>161.14136833333299</v>
      </c>
      <c r="N36" s="17">
        <f>+'[14]ENEL PLB+PMG'!$BD34</f>
        <v>161.11009999999999</v>
      </c>
      <c r="O36" s="17">
        <f>+'[15]ENEL PLB+PMG'!$BD34</f>
        <v>159.08397833333299</v>
      </c>
      <c r="P36" s="17">
        <f>+'[16]ENEL PLB+PMG'!$BD34</f>
        <v>158.88278666666599</v>
      </c>
      <c r="Q36" s="17">
        <f>+'[17]ENEL PLB+PMG'!$BD34</f>
        <v>158.23216333333301</v>
      </c>
      <c r="R36" s="17">
        <f>+'[18]ENEL PLB+PMG'!$BD34</f>
        <v>165.099596666667</v>
      </c>
      <c r="S36" s="17">
        <f>+'[19]ENEL PLB+PMG'!$BD34</f>
        <v>165.13327000000001</v>
      </c>
      <c r="T36" s="17">
        <f>+'[20]ENEL PLB+PMG'!$BD34</f>
        <v>165.30478666666701</v>
      </c>
      <c r="U36" s="17">
        <f>+'[21]ENEL PLB+PMG'!$BD34</f>
        <v>177.37299999999999</v>
      </c>
      <c r="V36" s="17">
        <f>+'[22]ENEL PLB+PMG'!$BD34</f>
        <v>166.15369999999999</v>
      </c>
      <c r="W36" s="17">
        <f>+'[23]ENEL PLB+PMG'!$BD34</f>
        <v>164.575625</v>
      </c>
      <c r="X36" s="17">
        <f>+'[24]ENEL PLB+PMG'!$BD34</f>
        <v>168.98015333333299</v>
      </c>
      <c r="Y36" s="17">
        <f>+'[25]ENEL PLB+PMG'!$BD34</f>
        <v>165.19467499999999</v>
      </c>
      <c r="Z36" s="17">
        <f>+'[26]ENEL PLB+PMG'!$BD34</f>
        <v>174.30587499999999</v>
      </c>
      <c r="AA36" s="17">
        <f>+'[27]ENEL PLB+PMG'!$BD34</f>
        <v>174.05591999999999</v>
      </c>
      <c r="AB36" s="17">
        <f>+'[28]ENEL PLB+PMG'!$BD34</f>
        <v>165.048836666667</v>
      </c>
      <c r="AC36" s="17">
        <f>+'[29]ENEL PLB+PMG'!$BD34</f>
        <v>166.47130000000001</v>
      </c>
      <c r="AD36" s="17">
        <f>+'[30]ENEL PLB+PMG'!$BD34</f>
        <v>165.43696</v>
      </c>
      <c r="AE36" s="17">
        <f>+'[31]ENEL PLB+PMG'!$BD34</f>
        <v>165.815126666667</v>
      </c>
      <c r="AF36" s="17">
        <f>+'[32]ENEL PLB+PMG'!$BD34</f>
        <v>165.61465000000001</v>
      </c>
      <c r="AG36" s="17">
        <f>+'[33]ENEL PLB+PMG'!$BD34</f>
        <v>163.97229999999999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40909</v>
      </c>
      <c r="D41" s="14">
        <f>+[35]Sheet1!$B$10</f>
        <v>40910</v>
      </c>
      <c r="E41" s="14">
        <f>+[36]Sheet1!$B$10</f>
        <v>40911</v>
      </c>
      <c r="F41" s="14">
        <f>+[37]Sheet1!$B$10</f>
        <v>40912</v>
      </c>
      <c r="G41" s="14">
        <f>+[38]Sheet1!$B$10</f>
        <v>40913</v>
      </c>
      <c r="H41" s="14">
        <f>+[39]Sheet1!$B$10</f>
        <v>40914</v>
      </c>
      <c r="I41" s="14">
        <f>+[40]Sheet1!$B$10</f>
        <v>40915</v>
      </c>
      <c r="J41" s="14">
        <f>+[41]Sheet1!$B$10</f>
        <v>40916</v>
      </c>
      <c r="K41" s="14">
        <f>+[42]Sheet1!$B$10</f>
        <v>40917</v>
      </c>
      <c r="L41" s="14">
        <f>+[43]Sheet1!$B$10</f>
        <v>40918</v>
      </c>
      <c r="M41" s="14">
        <f>+[44]Sheet1!$B$10</f>
        <v>40919</v>
      </c>
      <c r="N41" s="14">
        <f>+[45]Sheet1!$B$10</f>
        <v>40920</v>
      </c>
      <c r="O41" s="14">
        <f>+[46]Sheet1!$B$10</f>
        <v>40921</v>
      </c>
      <c r="P41" s="14">
        <f>+[47]Sheet1!$B$10</f>
        <v>40922</v>
      </c>
      <c r="Q41" s="14">
        <f>+[48]Sheet1!$B$10</f>
        <v>40923</v>
      </c>
      <c r="R41" s="14">
        <f>+[49]Sheet1!$B$10</f>
        <v>40924</v>
      </c>
      <c r="S41" s="14">
        <f>+[50]Sheet1!$B$10</f>
        <v>40925</v>
      </c>
      <c r="T41" s="14">
        <f>+[51]Sheet1!$B$10</f>
        <v>40926</v>
      </c>
      <c r="U41" s="14">
        <f>+[52]Sheet1!$B$10</f>
        <v>40927</v>
      </c>
      <c r="V41" s="14">
        <f>+[53]Sheet1!$B$10</f>
        <v>40928</v>
      </c>
      <c r="W41" s="14">
        <f>+[54]Sheet1!$B$10</f>
        <v>40929</v>
      </c>
      <c r="X41" s="14">
        <f>+[55]Sheet1!$B$10</f>
        <v>40930</v>
      </c>
      <c r="Y41" s="14">
        <f>+[56]Sheet1!$B$10</f>
        <v>40931</v>
      </c>
      <c r="Z41" s="14">
        <f>+[57]Sheet1!$B$10</f>
        <v>40932</v>
      </c>
      <c r="AA41" s="14">
        <f>+[58]Sheet1!$B$10</f>
        <v>40933</v>
      </c>
      <c r="AB41" s="14">
        <f>+[59]Sheet1!$B$10</f>
        <v>40934</v>
      </c>
      <c r="AC41" s="14">
        <f>+[60]Sheet1!$B$10</f>
        <v>40935</v>
      </c>
      <c r="AD41" s="14">
        <f>+[61]Sheet1!$B$10</f>
        <v>40936</v>
      </c>
      <c r="AE41" s="14">
        <f>+[62]Sheet1!$B$10</f>
        <v>40937</v>
      </c>
      <c r="AF41" s="14">
        <f>+[63]Sheet1!$B$10</f>
        <v>40938</v>
      </c>
      <c r="AG41" s="14">
        <f>+[64]Sheet1!$B$10</f>
        <v>40939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+[34]Sheet1!$N$106</f>
        <v>0</v>
      </c>
      <c r="D42" s="17">
        <f>+[35]Sheet1!$N$106</f>
        <v>0</v>
      </c>
      <c r="E42" s="17">
        <f>+[36]Sheet1!$N$106</f>
        <v>0</v>
      </c>
      <c r="F42" s="17">
        <f>+[37]Sheet1!$N$106</f>
        <v>0</v>
      </c>
      <c r="G42" s="17">
        <f>+[38]Sheet1!$N$106</f>
        <v>0</v>
      </c>
      <c r="H42" s="17">
        <f>+[39]Sheet1!$N$106</f>
        <v>0</v>
      </c>
      <c r="I42" s="17">
        <f>+[40]Sheet1!$N$106</f>
        <v>0</v>
      </c>
      <c r="J42" s="17">
        <f>+[41]Sheet1!$N$106</f>
        <v>0</v>
      </c>
      <c r="K42" s="17">
        <f>+[42]Sheet1!$N$106</f>
        <v>0</v>
      </c>
      <c r="L42" s="17">
        <f>+[43]Sheet1!$N$106</f>
        <v>0</v>
      </c>
      <c r="M42" s="17">
        <f>+[44]Sheet1!$N$106</f>
        <v>0</v>
      </c>
      <c r="N42" s="17">
        <f>+[45]Sheet1!$N$106</f>
        <v>0</v>
      </c>
      <c r="O42" s="17">
        <f>+[46]Sheet1!$N$106</f>
        <v>0</v>
      </c>
      <c r="P42" s="17">
        <f>+[47]Sheet1!$N$106</f>
        <v>0</v>
      </c>
      <c r="Q42" s="17">
        <f>+[48]Sheet1!$N$106</f>
        <v>0</v>
      </c>
      <c r="R42" s="17">
        <f>+[49]Sheet1!$N$106</f>
        <v>0</v>
      </c>
      <c r="S42" s="17">
        <f>+[50]Sheet1!$N$106</f>
        <v>0</v>
      </c>
      <c r="T42" s="17">
        <f>+[51]Sheet1!$N$106</f>
        <v>0</v>
      </c>
      <c r="U42" s="17">
        <f>+[52]Sheet1!$N$106</f>
        <v>0</v>
      </c>
      <c r="V42" s="17">
        <f>+[53]Sheet1!$N$106</f>
        <v>0</v>
      </c>
      <c r="W42" s="17">
        <f>+[54]Sheet1!$N$106</f>
        <v>0</v>
      </c>
      <c r="X42" s="17">
        <f>+[55]Sheet1!$N$106</f>
        <v>0</v>
      </c>
      <c r="Y42" s="17">
        <f>+[56]Sheet1!$N$106</f>
        <v>0</v>
      </c>
      <c r="Z42" s="17">
        <f>+[57]Sheet1!$N$106</f>
        <v>0</v>
      </c>
      <c r="AA42" s="17">
        <f>+[58]Sheet1!$N$106</f>
        <v>0</v>
      </c>
      <c r="AB42" s="17">
        <f>+[59]Sheet1!$N$106</f>
        <v>0</v>
      </c>
      <c r="AC42" s="17">
        <f>+[60]Sheet1!$N$106</f>
        <v>0</v>
      </c>
      <c r="AD42" s="17">
        <f>+[61]Sheet1!$N$106</f>
        <v>0</v>
      </c>
      <c r="AE42" s="17">
        <f>+[62]Sheet1!$N$106</f>
        <v>0</v>
      </c>
      <c r="AF42" s="17">
        <f>+[63]Sheet1!$N$106</f>
        <v>0</v>
      </c>
      <c r="AG42" s="17">
        <f>+[64]Sheet1!$N$106</f>
        <v>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MAX($C$13:$AG$36)</f>
        <v>183.66739000000001</v>
      </c>
      <c r="D50" s="17">
        <f>MIN($C$13:$AG$36)</f>
        <v>147.78540166666701</v>
      </c>
      <c r="E50" s="17">
        <f>+[1]LIQUIDAC!BL248/[1]LIQUIDAC!BK248</f>
        <v>82.636296820572099</v>
      </c>
      <c r="F50" s="17">
        <f>AVERAGE($C$13:$AF$36)</f>
        <v>164.94877548148153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MAX($C$42:$AG$42)</f>
        <v>0</v>
      </c>
      <c r="D51" s="17">
        <f>MIN($C$42:$AG$42)</f>
        <v>0</v>
      </c>
      <c r="E51" s="17">
        <f>AVERAGE($C$42:$AG$42)</f>
        <v>0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F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2012-02-15T17:55:37Z</dcterms:created>
  <dcterms:modified xsi:type="dcterms:W3CDTF">2012-02-15T17:56:08Z</dcterms:modified>
</cp:coreProperties>
</file>