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ontratada">[1]INY!$B$1048575</definedName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<sst xmlns="http://schemas.openxmlformats.org/spreadsheetml/2006/main" count="14" uniqueCount="12">
  <si>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</si>
  <si>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 xml:space="preserve">LIQUIDACION JULIO 2012 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</si>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</sst>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57175" y="161925"/>
          <a:ext cx="356235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28</xdr:col>
      <xdr:colOff>0</xdr:colOff>
      <xdr:row>1</xdr:row>
      <xdr:rowOff>0</xdr:rowOff>
    </xdr:from>
    <xdr:to>
      <xdr:col>30</xdr:col>
      <xdr:colOff>590550</xdr:colOff>
      <xdr:row>5</xdr:row>
      <xdr:rowOff>114300</xdr:rowOff>
    </xdr:to>
    <xdr:pic>
      <xdr:nvPicPr>
        <xdr:cNvPr id="7" name="4 Imagen" descr="cabezaPapeleria2011_ccc_arroba.wmf"/>
        <xdr:cNvPicPr/>
      </xdr:nvPicPr>
      <xdr:blipFill>
        <a:blip xmlns:r="http://schemas.openxmlformats.org/officeDocument/2006/relationships" r:embed="rId5" cstate="print"/>
        <a:srcRect l="67863"/>
        <a:stretch>
          <a:fillRect/>
        </a:stretch>
      </xdr:blipFill>
      <xdr:spPr>
        <a:xfrm>
          <a:off x="16640175" y="161925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Jul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7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7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7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7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7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7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7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7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7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7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l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7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7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7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7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7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7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7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7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7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7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7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7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7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7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7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7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7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7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7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7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7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7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7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7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7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7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7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7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7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7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7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7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7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7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7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7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7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7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7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7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7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7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7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7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7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7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7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7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7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7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7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PBP-POT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PBP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 refreshError="1"/>
      <sheetData sheetId="2"/>
      <sheetData sheetId="3" refreshError="1"/>
      <sheetData sheetId="4">
        <row r="1048575">
          <cell r="B1048575" t="str">
            <v>SI</v>
          </cell>
        </row>
      </sheetData>
      <sheetData sheetId="5">
        <row r="256">
          <cell r="BM256">
            <v>45171.467326179933</v>
          </cell>
          <cell r="BN256">
            <v>3000232.979619774</v>
          </cell>
        </row>
      </sheetData>
      <sheetData sheetId="6">
        <row r="8">
          <cell r="C8" t="str">
            <v>PERIODO: 01.JULIO.2012 - 31.JULIO.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41098</v>
          </cell>
        </row>
      </sheetData>
      <sheetData sheetId="1">
        <row r="7">
          <cell r="C7">
            <v>41098</v>
          </cell>
        </row>
      </sheetData>
      <sheetData sheetId="2">
        <row r="7">
          <cell r="D7">
            <v>41098</v>
          </cell>
        </row>
      </sheetData>
      <sheetData sheetId="3">
        <row r="7">
          <cell r="C7">
            <v>41098</v>
          </cell>
        </row>
        <row r="11">
          <cell r="BD11">
            <v>143.58653833333301</v>
          </cell>
        </row>
        <row r="12">
          <cell r="BD12">
            <v>142.09546499999999</v>
          </cell>
        </row>
        <row r="13">
          <cell r="BD13">
            <v>141.66200000000001</v>
          </cell>
        </row>
        <row r="14">
          <cell r="BD14">
            <v>141.10723999999999</v>
          </cell>
        </row>
        <row r="15">
          <cell r="BD15">
            <v>140.092501666667</v>
          </cell>
        </row>
        <row r="16">
          <cell r="BD16">
            <v>141.66200000000001</v>
          </cell>
        </row>
        <row r="17">
          <cell r="BD17">
            <v>141.66200000000001</v>
          </cell>
        </row>
        <row r="18">
          <cell r="BD18">
            <v>141.66200000000001</v>
          </cell>
        </row>
        <row r="19">
          <cell r="BD19">
            <v>141.66200000000001</v>
          </cell>
        </row>
        <row r="20">
          <cell r="BD20">
            <v>141.66200000000001</v>
          </cell>
        </row>
        <row r="21">
          <cell r="BD21">
            <v>144.696906666666</v>
          </cell>
        </row>
        <row r="22">
          <cell r="BD22">
            <v>144.62299999999999</v>
          </cell>
        </row>
        <row r="23">
          <cell r="BD23">
            <v>144.187625</v>
          </cell>
        </row>
        <row r="24">
          <cell r="BD24">
            <v>142.65693999999999</v>
          </cell>
        </row>
        <row r="25">
          <cell r="BD25">
            <v>143.76860500000001</v>
          </cell>
        </row>
        <row r="26">
          <cell r="BD26">
            <v>143.854758333333</v>
          </cell>
        </row>
        <row r="27">
          <cell r="BD27">
            <v>142.80209500000001</v>
          </cell>
        </row>
        <row r="28">
          <cell r="BD28">
            <v>141.66200000000001</v>
          </cell>
        </row>
        <row r="29">
          <cell r="BD29">
            <v>150.581615</v>
          </cell>
        </row>
        <row r="30">
          <cell r="BD30">
            <v>149.30078166666601</v>
          </cell>
        </row>
        <row r="31">
          <cell r="BD31">
            <v>146.52278999999999</v>
          </cell>
        </row>
        <row r="32">
          <cell r="BD32">
            <v>142.00989000000001</v>
          </cell>
        </row>
        <row r="33">
          <cell r="BD33">
            <v>142.29473999999999</v>
          </cell>
        </row>
        <row r="34">
          <cell r="BD34">
            <v>141.66200000000001</v>
          </cell>
        </row>
      </sheetData>
      <sheetData sheetId="4">
        <row r="7">
          <cell r="C7">
            <v>41098</v>
          </cell>
        </row>
      </sheetData>
      <sheetData sheetId="5">
        <row r="36">
          <cell r="P36">
            <v>573.27826286552374</v>
          </cell>
        </row>
      </sheetData>
      <sheetData sheetId="6">
        <row r="36">
          <cell r="F36">
            <v>149.84245405405468</v>
          </cell>
        </row>
      </sheetData>
      <sheetData sheetId="7">
        <row r="35">
          <cell r="N35">
            <v>160.66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116.6</v>
          </cell>
        </row>
      </sheetData>
      <sheetData sheetId="29">
        <row r="35">
          <cell r="D35">
            <v>266.92241175556501</v>
          </cell>
        </row>
      </sheetData>
      <sheetData sheetId="30">
        <row r="35">
          <cell r="D35">
            <v>178.45358824443502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41099</v>
          </cell>
        </row>
      </sheetData>
      <sheetData sheetId="1">
        <row r="7">
          <cell r="C7">
            <v>41099</v>
          </cell>
        </row>
      </sheetData>
      <sheetData sheetId="2">
        <row r="7">
          <cell r="D7">
            <v>41099</v>
          </cell>
        </row>
      </sheetData>
      <sheetData sheetId="3">
        <row r="7">
          <cell r="C7">
            <v>41099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148.18967499999999</v>
          </cell>
        </row>
        <row r="19">
          <cell r="BD19">
            <v>151.57735666666699</v>
          </cell>
        </row>
        <row r="20">
          <cell r="BD20">
            <v>152.805358333333</v>
          </cell>
        </row>
        <row r="21">
          <cell r="BD21">
            <v>153.48567333333301</v>
          </cell>
        </row>
        <row r="22">
          <cell r="BD22">
            <v>157.15293666666699</v>
          </cell>
        </row>
        <row r="23">
          <cell r="BD23">
            <v>149.95015833333301</v>
          </cell>
        </row>
        <row r="24">
          <cell r="BD24">
            <v>150.31227000000001</v>
          </cell>
        </row>
        <row r="25">
          <cell r="BD25">
            <v>149.99720500000001</v>
          </cell>
        </row>
        <row r="26">
          <cell r="BD26">
            <v>149.55693333333301</v>
          </cell>
        </row>
        <row r="27">
          <cell r="BD27">
            <v>149.64902333333299</v>
          </cell>
        </row>
        <row r="28">
          <cell r="BD28">
            <v>149.43369000000001</v>
          </cell>
        </row>
        <row r="29">
          <cell r="BD29">
            <v>158.99642</v>
          </cell>
        </row>
        <row r="30">
          <cell r="BD30">
            <v>155.929666666667</v>
          </cell>
        </row>
        <row r="31">
          <cell r="BD31">
            <v>155.59980833333299</v>
          </cell>
        </row>
        <row r="32">
          <cell r="BD32">
            <v>154.31596833333299</v>
          </cell>
        </row>
        <row r="33">
          <cell r="BD33">
            <v>147.07334166666701</v>
          </cell>
        </row>
        <row r="34">
          <cell r="BD34">
            <v>147.74448000000001</v>
          </cell>
        </row>
      </sheetData>
      <sheetData sheetId="4">
        <row r="7">
          <cell r="C7">
            <v>41099</v>
          </cell>
        </row>
      </sheetData>
      <sheetData sheetId="5">
        <row r="36">
          <cell r="P36">
            <v>571.7759832556967</v>
          </cell>
        </row>
      </sheetData>
      <sheetData sheetId="6">
        <row r="36">
          <cell r="F36">
            <v>162.52471351351429</v>
          </cell>
        </row>
      </sheetData>
      <sheetData sheetId="7">
        <row r="35">
          <cell r="N35">
            <v>135.65212500000001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622.7673749999999</v>
          </cell>
        </row>
      </sheetData>
      <sheetData sheetId="29">
        <row r="35">
          <cell r="D35">
            <v>302.49732501909091</v>
          </cell>
        </row>
      </sheetData>
      <sheetData sheetId="30">
        <row r="35">
          <cell r="D35">
            <v>203.29467498090901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41100</v>
          </cell>
        </row>
      </sheetData>
      <sheetData sheetId="1">
        <row r="7">
          <cell r="C7">
            <v>41100</v>
          </cell>
        </row>
      </sheetData>
      <sheetData sheetId="2">
        <row r="7">
          <cell r="D7">
            <v>41100</v>
          </cell>
        </row>
      </sheetData>
      <sheetData sheetId="3">
        <row r="7">
          <cell r="C7">
            <v>41100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147.43377833333301</v>
          </cell>
        </row>
        <row r="14">
          <cell r="BD14">
            <v>147.233466666667</v>
          </cell>
        </row>
        <row r="15">
          <cell r="BD15">
            <v>146.55273500000001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151.19666000000001</v>
          </cell>
        </row>
        <row r="19">
          <cell r="BD19">
            <v>153.914615</v>
          </cell>
        </row>
        <row r="20">
          <cell r="BD20">
            <v>155.93712333333301</v>
          </cell>
        </row>
        <row r="21">
          <cell r="BD21">
            <v>159.15245999999999</v>
          </cell>
        </row>
        <row r="22">
          <cell r="BD22">
            <v>160.24014666666699</v>
          </cell>
        </row>
        <row r="23">
          <cell r="BD23">
            <v>152.11061000000001</v>
          </cell>
        </row>
        <row r="24">
          <cell r="BD24">
            <v>156.19701833333301</v>
          </cell>
        </row>
        <row r="25">
          <cell r="BD25">
            <v>157.69657000000001</v>
          </cell>
        </row>
        <row r="26">
          <cell r="BD26">
            <v>152.77489</v>
          </cell>
        </row>
        <row r="27">
          <cell r="BD27">
            <v>149.06732666666699</v>
          </cell>
        </row>
        <row r="28">
          <cell r="BD28">
            <v>148.49377166666699</v>
          </cell>
        </row>
        <row r="29">
          <cell r="BD29">
            <v>153.75144666666699</v>
          </cell>
        </row>
        <row r="30">
          <cell r="BD30">
            <v>156.908606666667</v>
          </cell>
        </row>
        <row r="31">
          <cell r="BD31">
            <v>149.255351666667</v>
          </cell>
        </row>
        <row r="32">
          <cell r="BD32">
            <v>148.50560166666699</v>
          </cell>
        </row>
        <row r="33">
          <cell r="BD33">
            <v>147.880288333333</v>
          </cell>
        </row>
        <row r="34">
          <cell r="BD34">
            <v>150.60817666666699</v>
          </cell>
        </row>
      </sheetData>
      <sheetData sheetId="4">
        <row r="7">
          <cell r="C7">
            <v>41100</v>
          </cell>
        </row>
      </sheetData>
      <sheetData sheetId="5">
        <row r="36">
          <cell r="P36">
            <v>575.93950000000007</v>
          </cell>
        </row>
      </sheetData>
      <sheetData sheetId="6">
        <row r="36">
          <cell r="F36">
            <v>169.49675135135195</v>
          </cell>
        </row>
      </sheetData>
      <sheetData sheetId="7">
        <row r="35">
          <cell r="N35">
            <v>158.93149999999997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697.11932342571379</v>
          </cell>
        </row>
      </sheetData>
      <sheetData sheetId="29">
        <row r="35">
          <cell r="D35">
            <v>148.16281441989597</v>
          </cell>
        </row>
      </sheetData>
      <sheetData sheetId="30">
        <row r="35">
          <cell r="D35">
            <v>101.06918558010399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41101</v>
          </cell>
        </row>
      </sheetData>
      <sheetData sheetId="1">
        <row r="7">
          <cell r="C7">
            <v>41101</v>
          </cell>
        </row>
      </sheetData>
      <sheetData sheetId="2">
        <row r="7">
          <cell r="D7">
            <v>41101</v>
          </cell>
        </row>
      </sheetData>
      <sheetData sheetId="3">
        <row r="7">
          <cell r="C7">
            <v>41101</v>
          </cell>
        </row>
        <row r="11">
          <cell r="BD11">
            <v>147.900366666667</v>
          </cell>
        </row>
        <row r="12">
          <cell r="BD12">
            <v>146.83303833333301</v>
          </cell>
        </row>
        <row r="13">
          <cell r="BD13">
            <v>153.15717166666701</v>
          </cell>
        </row>
        <row r="14">
          <cell r="BD14">
            <v>147.15543333333301</v>
          </cell>
        </row>
        <row r="15">
          <cell r="BD15">
            <v>147.950301666667</v>
          </cell>
        </row>
        <row r="16">
          <cell r="BD16">
            <v>146.69970499999999</v>
          </cell>
        </row>
        <row r="17">
          <cell r="BD17">
            <v>146.5</v>
          </cell>
        </row>
        <row r="18">
          <cell r="BD18">
            <v>151.58003833333299</v>
          </cell>
        </row>
        <row r="19">
          <cell r="BD19">
            <v>154.61076499999999</v>
          </cell>
        </row>
        <row r="20">
          <cell r="BD20">
            <v>149.40858666666699</v>
          </cell>
        </row>
        <row r="21">
          <cell r="BD21">
            <v>149.529351666667</v>
          </cell>
        </row>
        <row r="22">
          <cell r="BD22">
            <v>157.19428833333299</v>
          </cell>
        </row>
        <row r="23">
          <cell r="BD23">
            <v>156.47580833333299</v>
          </cell>
        </row>
        <row r="24">
          <cell r="BD24">
            <v>156.66329666666701</v>
          </cell>
        </row>
        <row r="25">
          <cell r="BD25">
            <v>156.63575666666699</v>
          </cell>
        </row>
        <row r="26">
          <cell r="BD26">
            <v>157.763673333333</v>
          </cell>
        </row>
        <row r="27">
          <cell r="BD27">
            <v>150.96049500000001</v>
          </cell>
        </row>
        <row r="28">
          <cell r="BD28">
            <v>148.45500000000001</v>
          </cell>
        </row>
        <row r="29">
          <cell r="BD29">
            <v>158.346528333333</v>
          </cell>
        </row>
        <row r="30">
          <cell r="BD30">
            <v>160.57157333333299</v>
          </cell>
        </row>
        <row r="31">
          <cell r="BD31">
            <v>149.65474</v>
          </cell>
        </row>
        <row r="32">
          <cell r="BD32">
            <v>148.47971000000001</v>
          </cell>
        </row>
        <row r="33">
          <cell r="BD33">
            <v>147.32141833333301</v>
          </cell>
        </row>
        <row r="34">
          <cell r="BD34">
            <v>147.60584333333301</v>
          </cell>
        </row>
      </sheetData>
      <sheetData sheetId="4">
        <row r="7">
          <cell r="C7">
            <v>41101</v>
          </cell>
        </row>
      </sheetData>
      <sheetData sheetId="5">
        <row r="36">
          <cell r="P36">
            <v>574.27660693294831</v>
          </cell>
        </row>
      </sheetData>
      <sheetData sheetId="6">
        <row r="36">
          <cell r="F36">
            <v>144.57096216216289</v>
          </cell>
        </row>
      </sheetData>
      <sheetData sheetId="7">
        <row r="35">
          <cell r="N35">
            <v>158.07687500000006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670.6489057001254</v>
          </cell>
        </row>
      </sheetData>
      <sheetData sheetId="29">
        <row r="35">
          <cell r="D35">
            <v>263.14808537766697</v>
          </cell>
        </row>
      </sheetData>
      <sheetData sheetId="30">
        <row r="35">
          <cell r="D35">
            <v>173.1719146223335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41102</v>
          </cell>
        </row>
      </sheetData>
      <sheetData sheetId="1">
        <row r="7">
          <cell r="C7">
            <v>41102</v>
          </cell>
        </row>
      </sheetData>
      <sheetData sheetId="2">
        <row r="7">
          <cell r="D7">
            <v>41102</v>
          </cell>
        </row>
      </sheetData>
      <sheetData sheetId="3">
        <row r="7">
          <cell r="C7">
            <v>41102</v>
          </cell>
        </row>
        <row r="11">
          <cell r="BD11">
            <v>147.12473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148.10147499999999</v>
          </cell>
        </row>
        <row r="19">
          <cell r="BD19">
            <v>156.84795500000001</v>
          </cell>
        </row>
        <row r="20">
          <cell r="BD20">
            <v>149.35212166666699</v>
          </cell>
        </row>
        <row r="21">
          <cell r="BD21">
            <v>157.48801333333299</v>
          </cell>
        </row>
        <row r="22">
          <cell r="BD22">
            <v>160.311575</v>
          </cell>
        </row>
        <row r="23">
          <cell r="BD23">
            <v>155.87000499999999</v>
          </cell>
        </row>
        <row r="24">
          <cell r="BD24">
            <v>155.466916666667</v>
          </cell>
        </row>
        <row r="25">
          <cell r="BD25">
            <v>162.87875333333301</v>
          </cell>
        </row>
        <row r="26">
          <cell r="BD26">
            <v>156.04240999999999</v>
          </cell>
        </row>
        <row r="27">
          <cell r="BD27">
            <v>151.48171666666701</v>
          </cell>
        </row>
        <row r="28">
          <cell r="BD28">
            <v>148.45500000000001</v>
          </cell>
        </row>
        <row r="29">
          <cell r="BD29">
            <v>154.03308000000001</v>
          </cell>
        </row>
        <row r="30">
          <cell r="BD30">
            <v>155.70982166666701</v>
          </cell>
        </row>
        <row r="31">
          <cell r="BD31">
            <v>154.657986666667</v>
          </cell>
        </row>
        <row r="32">
          <cell r="BD32">
            <v>148.28668833333299</v>
          </cell>
        </row>
        <row r="33">
          <cell r="BD33">
            <v>147.233988333333</v>
          </cell>
        </row>
        <row r="34">
          <cell r="BD34">
            <v>149.76165166666701</v>
          </cell>
        </row>
      </sheetData>
      <sheetData sheetId="4">
        <row r="7">
          <cell r="C7">
            <v>41102</v>
          </cell>
        </row>
      </sheetData>
      <sheetData sheetId="5">
        <row r="36">
          <cell r="P36">
            <v>572.85743190347</v>
          </cell>
        </row>
      </sheetData>
      <sheetData sheetId="6">
        <row r="36">
          <cell r="F36">
            <v>160.58219459459431</v>
          </cell>
        </row>
      </sheetData>
      <sheetData sheetId="7">
        <row r="35">
          <cell r="N35">
            <v>158.57237500000002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709.27020162530005</v>
          </cell>
        </row>
      </sheetData>
      <sheetData sheetId="29">
        <row r="35">
          <cell r="D35">
            <v>218.96092754651247</v>
          </cell>
        </row>
      </sheetData>
      <sheetData sheetId="30">
        <row r="35">
          <cell r="D35">
            <v>144.36707245348754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41103</v>
          </cell>
        </row>
      </sheetData>
      <sheetData sheetId="1">
        <row r="7">
          <cell r="C7">
            <v>41103</v>
          </cell>
        </row>
      </sheetData>
      <sheetData sheetId="2">
        <row r="7">
          <cell r="D7">
            <v>41103</v>
          </cell>
        </row>
      </sheetData>
      <sheetData sheetId="3">
        <row r="7">
          <cell r="C7">
            <v>41103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147.046055</v>
          </cell>
        </row>
        <row r="18">
          <cell r="BD18">
            <v>151.480515</v>
          </cell>
        </row>
        <row r="19">
          <cell r="BD19">
            <v>155.136918333333</v>
          </cell>
        </row>
        <row r="20">
          <cell r="BD20">
            <v>149.866938333333</v>
          </cell>
        </row>
        <row r="21">
          <cell r="BD21">
            <v>154.66731666666701</v>
          </cell>
        </row>
        <row r="22">
          <cell r="BD22">
            <v>157.70897500000001</v>
          </cell>
        </row>
        <row r="23">
          <cell r="BD23">
            <v>157.77471666666699</v>
          </cell>
        </row>
        <row r="24">
          <cell r="BD24">
            <v>157.5025</v>
          </cell>
        </row>
        <row r="25">
          <cell r="BD25">
            <v>156.757195</v>
          </cell>
        </row>
        <row r="26">
          <cell r="BD26">
            <v>158.830076666667</v>
          </cell>
        </row>
        <row r="27">
          <cell r="BD27">
            <v>149.19624166666699</v>
          </cell>
        </row>
        <row r="28">
          <cell r="BD28">
            <v>148.16660833333299</v>
          </cell>
        </row>
        <row r="29">
          <cell r="BD29">
            <v>153.11762666666701</v>
          </cell>
        </row>
        <row r="30">
          <cell r="BD30">
            <v>157.47460000000001</v>
          </cell>
        </row>
        <row r="31">
          <cell r="BD31">
            <v>155.74607</v>
          </cell>
        </row>
        <row r="32">
          <cell r="BD32">
            <v>149.650251666667</v>
          </cell>
        </row>
        <row r="33">
          <cell r="BD33">
            <v>148.09016</v>
          </cell>
        </row>
        <row r="34">
          <cell r="BD34">
            <v>153.31376333333299</v>
          </cell>
        </row>
      </sheetData>
      <sheetData sheetId="4">
        <row r="7">
          <cell r="C7">
            <v>41103</v>
          </cell>
        </row>
      </sheetData>
      <sheetData sheetId="5">
        <row r="36">
          <cell r="P36">
            <v>576.25942145663703</v>
          </cell>
        </row>
      </sheetData>
      <sheetData sheetId="6">
        <row r="36">
          <cell r="F36">
            <v>161.89577297297271</v>
          </cell>
        </row>
      </sheetData>
      <sheetData sheetId="7">
        <row r="35">
          <cell r="N35">
            <v>160.71237499999998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796.09843750000005</v>
          </cell>
        </row>
      </sheetData>
      <sheetData sheetId="29">
        <row r="35">
          <cell r="D35">
            <v>235.74934517110651</v>
          </cell>
        </row>
      </sheetData>
      <sheetData sheetId="30">
        <row r="35">
          <cell r="D35">
            <v>153.33865482889399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41104</v>
          </cell>
        </row>
      </sheetData>
      <sheetData sheetId="1">
        <row r="7">
          <cell r="C7">
            <v>41104</v>
          </cell>
        </row>
      </sheetData>
      <sheetData sheetId="2">
        <row r="7">
          <cell r="D7">
            <v>41104</v>
          </cell>
        </row>
      </sheetData>
      <sheetData sheetId="3">
        <row r="7">
          <cell r="C7">
            <v>41104</v>
          </cell>
        </row>
        <row r="11">
          <cell r="BD11">
            <v>147.41694833333301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146.839738333333</v>
          </cell>
        </row>
        <row r="19">
          <cell r="BD19">
            <v>149.963578333333</v>
          </cell>
        </row>
        <row r="20">
          <cell r="BD20">
            <v>151.706498333333</v>
          </cell>
        </row>
        <row r="21">
          <cell r="BD21">
            <v>148.16511666666699</v>
          </cell>
        </row>
        <row r="22">
          <cell r="BD22">
            <v>148.62289999999999</v>
          </cell>
        </row>
        <row r="23">
          <cell r="BD23">
            <v>148.45561833333301</v>
          </cell>
        </row>
        <row r="24">
          <cell r="BD24">
            <v>148.70628500000001</v>
          </cell>
        </row>
        <row r="25">
          <cell r="BD25">
            <v>148.74615666666699</v>
          </cell>
        </row>
        <row r="26">
          <cell r="BD26">
            <v>148.762153333333</v>
          </cell>
        </row>
        <row r="27">
          <cell r="BD27">
            <v>148.46236500000001</v>
          </cell>
        </row>
        <row r="28">
          <cell r="BD28">
            <v>148.79664500000001</v>
          </cell>
        </row>
        <row r="29">
          <cell r="BD29">
            <v>156.10106999999999</v>
          </cell>
        </row>
        <row r="30">
          <cell r="BD30">
            <v>158.243675</v>
          </cell>
        </row>
        <row r="31">
          <cell r="BD31">
            <v>160.697413333333</v>
          </cell>
        </row>
        <row r="32">
          <cell r="BD32">
            <v>151.95655500000001</v>
          </cell>
        </row>
        <row r="33">
          <cell r="BD33">
            <v>149.45156666666699</v>
          </cell>
        </row>
        <row r="34">
          <cell r="BD34">
            <v>153.263575</v>
          </cell>
        </row>
      </sheetData>
      <sheetData sheetId="4">
        <row r="7">
          <cell r="C7">
            <v>41104</v>
          </cell>
        </row>
      </sheetData>
      <sheetData sheetId="5">
        <row r="36">
          <cell r="P36">
            <v>576.18955059609527</v>
          </cell>
        </row>
      </sheetData>
      <sheetData sheetId="6">
        <row r="36">
          <cell r="F36">
            <v>122.58426486486485</v>
          </cell>
        </row>
      </sheetData>
      <sheetData sheetId="7">
        <row r="35">
          <cell r="N35">
            <v>163.92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617.40770269721895</v>
          </cell>
        </row>
      </sheetData>
      <sheetData sheetId="29">
        <row r="35">
          <cell r="D35">
            <v>243.52314216120197</v>
          </cell>
        </row>
      </sheetData>
      <sheetData sheetId="30">
        <row r="35">
          <cell r="D35">
            <v>159.85285783879803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41105</v>
          </cell>
        </row>
      </sheetData>
      <sheetData sheetId="1">
        <row r="7">
          <cell r="C7">
            <v>41105</v>
          </cell>
        </row>
      </sheetData>
      <sheetData sheetId="2">
        <row r="7">
          <cell r="D7">
            <v>41105</v>
          </cell>
        </row>
      </sheetData>
      <sheetData sheetId="3">
        <row r="7">
          <cell r="C7">
            <v>41105</v>
          </cell>
        </row>
        <row r="11">
          <cell r="BD11">
            <v>149.003876666667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146.88241500000001</v>
          </cell>
        </row>
        <row r="18">
          <cell r="BD18">
            <v>151.68745000000001</v>
          </cell>
        </row>
        <row r="19">
          <cell r="BD19">
            <v>148.84703833333299</v>
          </cell>
        </row>
        <row r="20">
          <cell r="BD20">
            <v>148.45500000000001</v>
          </cell>
        </row>
        <row r="21">
          <cell r="BD21">
            <v>148.45500000000001</v>
          </cell>
        </row>
        <row r="22">
          <cell r="BD22">
            <v>148.45500000000001</v>
          </cell>
        </row>
        <row r="23">
          <cell r="BD23">
            <v>148.45500000000001</v>
          </cell>
        </row>
        <row r="24">
          <cell r="BD24">
            <v>148.45500000000001</v>
          </cell>
        </row>
        <row r="25">
          <cell r="BD25">
            <v>147.450568333333</v>
          </cell>
        </row>
        <row r="26">
          <cell r="BD26">
            <v>151.43351999999999</v>
          </cell>
        </row>
        <row r="27">
          <cell r="BD27">
            <v>146.54651833333301</v>
          </cell>
        </row>
        <row r="28">
          <cell r="BD28">
            <v>146.54588000000001</v>
          </cell>
        </row>
        <row r="29">
          <cell r="BD29">
            <v>155.43490333333301</v>
          </cell>
        </row>
        <row r="30">
          <cell r="BD30">
            <v>149.469945</v>
          </cell>
        </row>
        <row r="31">
          <cell r="BD31">
            <v>149.721321666667</v>
          </cell>
        </row>
        <row r="32">
          <cell r="BD32">
            <v>150.56650666666701</v>
          </cell>
        </row>
        <row r="33">
          <cell r="BD33">
            <v>151.83115833333301</v>
          </cell>
        </row>
        <row r="34">
          <cell r="BD34">
            <v>147.77188833333301</v>
          </cell>
        </row>
      </sheetData>
      <sheetData sheetId="4">
        <row r="7">
          <cell r="C7">
            <v>41105</v>
          </cell>
        </row>
      </sheetData>
      <sheetData sheetId="5">
        <row r="36">
          <cell r="P36">
            <v>575.80846483258972</v>
          </cell>
        </row>
      </sheetData>
      <sheetData sheetId="6">
        <row r="36">
          <cell r="F36">
            <v>108.06664324324339</v>
          </cell>
        </row>
      </sheetData>
      <sheetData sheetId="7">
        <row r="35">
          <cell r="N35">
            <v>42.301000000000002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367.79200000000003</v>
          </cell>
        </row>
      </sheetData>
      <sheetData sheetId="29">
        <row r="35">
          <cell r="D35">
            <v>269.64930017606099</v>
          </cell>
        </row>
      </sheetData>
      <sheetData sheetId="30">
        <row r="35">
          <cell r="D35">
            <v>179.83869982393901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41106</v>
          </cell>
        </row>
      </sheetData>
      <sheetData sheetId="1">
        <row r="7">
          <cell r="C7">
            <v>41106</v>
          </cell>
        </row>
      </sheetData>
      <sheetData sheetId="2">
        <row r="7">
          <cell r="D7">
            <v>41106</v>
          </cell>
        </row>
      </sheetData>
      <sheetData sheetId="3">
        <row r="7">
          <cell r="C7">
            <v>41106</v>
          </cell>
        </row>
        <row r="11">
          <cell r="BD11">
            <v>150.98500000000001</v>
          </cell>
        </row>
        <row r="12">
          <cell r="BD12">
            <v>150.98500000000001</v>
          </cell>
        </row>
        <row r="13">
          <cell r="BD13">
            <v>150.98500000000001</v>
          </cell>
        </row>
        <row r="14">
          <cell r="BD14">
            <v>147.006386666667</v>
          </cell>
        </row>
        <row r="15">
          <cell r="BD15">
            <v>151.207541666667</v>
          </cell>
        </row>
        <row r="16">
          <cell r="BD16">
            <v>150.98500000000001</v>
          </cell>
        </row>
        <row r="17">
          <cell r="BD17">
            <v>150.98500000000001</v>
          </cell>
        </row>
        <row r="18">
          <cell r="BD18">
            <v>154.593391666667</v>
          </cell>
        </row>
        <row r="19">
          <cell r="BD19">
            <v>159.655898333333</v>
          </cell>
        </row>
        <row r="20">
          <cell r="BD20">
            <v>157.65944666666701</v>
          </cell>
        </row>
        <row r="21">
          <cell r="BD21">
            <v>163.954735</v>
          </cell>
        </row>
        <row r="22">
          <cell r="BD22">
            <v>159.60788833333299</v>
          </cell>
        </row>
        <row r="23">
          <cell r="BD23">
            <v>159.58264</v>
          </cell>
        </row>
        <row r="24">
          <cell r="BD24">
            <v>163.39442333333301</v>
          </cell>
        </row>
        <row r="25">
          <cell r="BD25">
            <v>160.32281166666701</v>
          </cell>
        </row>
        <row r="26">
          <cell r="BD26">
            <v>161.81032666666701</v>
          </cell>
        </row>
        <row r="27">
          <cell r="BD27">
            <v>162.11470499999999</v>
          </cell>
        </row>
        <row r="28">
          <cell r="BD28">
            <v>155.788355</v>
          </cell>
        </row>
        <row r="29">
          <cell r="BD29">
            <v>161.16271333333299</v>
          </cell>
        </row>
        <row r="30">
          <cell r="BD30">
            <v>159.598823333333</v>
          </cell>
        </row>
        <row r="31">
          <cell r="BD31">
            <v>163.52270666666701</v>
          </cell>
        </row>
        <row r="32">
          <cell r="BD32">
            <v>168.283581666667</v>
          </cell>
        </row>
        <row r="33">
          <cell r="BD33">
            <v>151.26173666666699</v>
          </cell>
        </row>
        <row r="34">
          <cell r="BD34">
            <v>151.25617333333301</v>
          </cell>
        </row>
      </sheetData>
      <sheetData sheetId="4">
        <row r="7">
          <cell r="C7">
            <v>41106</v>
          </cell>
        </row>
      </sheetData>
      <sheetData sheetId="5">
        <row r="36">
          <cell r="P36">
            <v>576.45053028553548</v>
          </cell>
        </row>
      </sheetData>
      <sheetData sheetId="6">
        <row r="36">
          <cell r="F36">
            <v>154.02701621621679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1006.7352965405051</v>
          </cell>
        </row>
      </sheetData>
      <sheetData sheetId="29">
        <row r="35">
          <cell r="D35">
            <v>152.41216401191801</v>
          </cell>
        </row>
      </sheetData>
      <sheetData sheetId="30">
        <row r="35">
          <cell r="D35">
            <v>102.94783598808303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41107</v>
          </cell>
        </row>
      </sheetData>
      <sheetData sheetId="1">
        <row r="7">
          <cell r="C7">
            <v>41107</v>
          </cell>
        </row>
      </sheetData>
      <sheetData sheetId="2">
        <row r="7">
          <cell r="D7">
            <v>41107</v>
          </cell>
        </row>
      </sheetData>
      <sheetData sheetId="3">
        <row r="7">
          <cell r="C7">
            <v>41107</v>
          </cell>
        </row>
        <row r="11">
          <cell r="BD11">
            <v>151.40152</v>
          </cell>
        </row>
        <row r="12">
          <cell r="BD12">
            <v>151.40121500000001</v>
          </cell>
        </row>
        <row r="13">
          <cell r="BD13">
            <v>151.34203833333299</v>
          </cell>
        </row>
        <row r="14">
          <cell r="BD14">
            <v>151.21864500000001</v>
          </cell>
        </row>
        <row r="15">
          <cell r="BD15">
            <v>151.33043000000001</v>
          </cell>
        </row>
        <row r="16">
          <cell r="BD16">
            <v>151.4</v>
          </cell>
        </row>
        <row r="17">
          <cell r="BD17">
            <v>151.4</v>
          </cell>
        </row>
        <row r="18">
          <cell r="BD18">
            <v>151.40165999999999</v>
          </cell>
        </row>
        <row r="19">
          <cell r="BD19">
            <v>171.01872499999999</v>
          </cell>
        </row>
        <row r="20">
          <cell r="BD20">
            <v>156.72043500000001</v>
          </cell>
        </row>
        <row r="21">
          <cell r="BD21">
            <v>152.590448333333</v>
          </cell>
        </row>
        <row r="22">
          <cell r="BD22">
            <v>159.67347166666701</v>
          </cell>
        </row>
        <row r="23">
          <cell r="BD23">
            <v>162.86597333333299</v>
          </cell>
        </row>
        <row r="24">
          <cell r="BD24">
            <v>159.73925</v>
          </cell>
        </row>
        <row r="25">
          <cell r="BD25">
            <v>161.78672499999999</v>
          </cell>
        </row>
        <row r="26">
          <cell r="BD26">
            <v>161.30675333333301</v>
          </cell>
        </row>
        <row r="27">
          <cell r="BD27">
            <v>160.07044500000001</v>
          </cell>
        </row>
        <row r="28">
          <cell r="BD28">
            <v>160.18797000000001</v>
          </cell>
        </row>
        <row r="29">
          <cell r="BD29">
            <v>157.09506666666701</v>
          </cell>
        </row>
        <row r="30">
          <cell r="BD30">
            <v>160.02724166666701</v>
          </cell>
        </row>
        <row r="31">
          <cell r="BD31">
            <v>157.78528499999999</v>
          </cell>
        </row>
        <row r="32">
          <cell r="BD32">
            <v>151.13716666666701</v>
          </cell>
        </row>
        <row r="33">
          <cell r="BD33">
            <v>151.131801666667</v>
          </cell>
        </row>
        <row r="34">
          <cell r="BD34">
            <v>150.73303999999999</v>
          </cell>
        </row>
      </sheetData>
      <sheetData sheetId="4">
        <row r="7">
          <cell r="C7">
            <v>41107</v>
          </cell>
        </row>
      </sheetData>
      <sheetData sheetId="5">
        <row r="36">
          <cell r="P36">
            <v>574.39989584702016</v>
          </cell>
        </row>
      </sheetData>
      <sheetData sheetId="6">
        <row r="36">
          <cell r="F36">
            <v>132.79669729729744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1102.0681087804458</v>
          </cell>
        </row>
      </sheetData>
      <sheetData sheetId="29">
        <row r="35">
          <cell r="D35">
            <v>262.05021139527548</v>
          </cell>
        </row>
      </sheetData>
      <sheetData sheetId="30">
        <row r="35">
          <cell r="D35">
            <v>153.74178860472605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41091</v>
          </cell>
          <cell r="D4">
            <v>41092</v>
          </cell>
          <cell r="E4">
            <v>41093</v>
          </cell>
          <cell r="F4">
            <v>41094</v>
          </cell>
          <cell r="G4">
            <v>41095</v>
          </cell>
          <cell r="H4">
            <v>41096</v>
          </cell>
          <cell r="I4">
            <v>41097</v>
          </cell>
          <cell r="J4">
            <v>41098</v>
          </cell>
          <cell r="K4">
            <v>41099</v>
          </cell>
          <cell r="L4">
            <v>41100</v>
          </cell>
          <cell r="M4">
            <v>41101</v>
          </cell>
          <cell r="N4">
            <v>41102</v>
          </cell>
          <cell r="O4">
            <v>41103</v>
          </cell>
          <cell r="P4">
            <v>41104</v>
          </cell>
          <cell r="Q4">
            <v>41105</v>
          </cell>
          <cell r="R4">
            <v>41106</v>
          </cell>
          <cell r="S4">
            <v>41107</v>
          </cell>
          <cell r="T4">
            <v>41108</v>
          </cell>
          <cell r="U4">
            <v>41109</v>
          </cell>
          <cell r="V4">
            <v>41110</v>
          </cell>
          <cell r="W4">
            <v>41111</v>
          </cell>
          <cell r="X4">
            <v>41112</v>
          </cell>
          <cell r="Y4">
            <v>41113</v>
          </cell>
          <cell r="Z4">
            <v>41114</v>
          </cell>
          <cell r="AA4">
            <v>41115</v>
          </cell>
          <cell r="AB4">
            <v>41116</v>
          </cell>
          <cell r="AC4">
            <v>41117</v>
          </cell>
          <cell r="AD4">
            <v>41118</v>
          </cell>
          <cell r="AE4">
            <v>41119</v>
          </cell>
          <cell r="AF4">
            <v>41120</v>
          </cell>
          <cell r="AG4">
            <v>41121</v>
          </cell>
        </row>
        <row r="29">
          <cell r="C29">
            <v>3571.423943333331</v>
          </cell>
          <cell r="D29">
            <v>3552.8601033333343</v>
          </cell>
          <cell r="E29">
            <v>3446.3182066666664</v>
          </cell>
          <cell r="F29">
            <v>3500.1343783333323</v>
          </cell>
          <cell r="G29">
            <v>3497.7892316666639</v>
          </cell>
          <cell r="H29">
            <v>3476.6650599999998</v>
          </cell>
          <cell r="I29">
            <v>3440.7046000000005</v>
          </cell>
          <cell r="J29">
            <v>3437.4774916666643</v>
          </cell>
          <cell r="K29">
            <v>3607.2699649999986</v>
          </cell>
          <cell r="L29">
            <v>3630.9106433333345</v>
          </cell>
          <cell r="M29">
            <v>3637.4528899999982</v>
          </cell>
          <cell r="N29">
            <v>3638.103888333334</v>
          </cell>
          <cell r="O29">
            <v>3640.5265283333342</v>
          </cell>
          <cell r="P29">
            <v>3593.3578583333328</v>
          </cell>
          <cell r="Q29">
            <v>3567.9679899999987</v>
          </cell>
          <cell r="R29">
            <v>3766.7092850000017</v>
          </cell>
          <cell r="S29">
            <v>3744.7653066666662</v>
          </cell>
          <cell r="T29">
            <v>3713.385766666664</v>
          </cell>
          <cell r="U29">
            <v>3654.921628333333</v>
          </cell>
          <cell r="V29">
            <v>3713.1953966666674</v>
          </cell>
          <cell r="W29">
            <v>3683.1078049999996</v>
          </cell>
          <cell r="X29">
            <v>3686.832223333332</v>
          </cell>
          <cell r="Y29">
            <v>3845.1015750000024</v>
          </cell>
          <cell r="Z29">
            <v>3870.6438150000017</v>
          </cell>
          <cell r="AA29">
            <v>3850.1743133333325</v>
          </cell>
          <cell r="AB29">
            <v>3841.9189033333332</v>
          </cell>
          <cell r="AC29">
            <v>3837.1269650000013</v>
          </cell>
          <cell r="AD29">
            <v>3752.9425616666663</v>
          </cell>
          <cell r="AE29">
            <v>3737.7545500000028</v>
          </cell>
          <cell r="AF29">
            <v>3912.6335166666668</v>
          </cell>
          <cell r="AG29">
            <v>3972.5060950000002</v>
          </cell>
        </row>
      </sheetData>
      <sheetData sheetId="4">
        <row r="1">
          <cell r="E1">
            <v>41121</v>
          </cell>
        </row>
      </sheetData>
      <sheetData sheetId="5">
        <row r="1">
          <cell r="E1">
            <v>41120</v>
          </cell>
        </row>
      </sheetData>
      <sheetData sheetId="6">
        <row r="1">
          <cell r="E1">
            <v>41119</v>
          </cell>
        </row>
      </sheetData>
      <sheetData sheetId="7">
        <row r="1">
          <cell r="E1">
            <v>41118</v>
          </cell>
        </row>
      </sheetData>
      <sheetData sheetId="8">
        <row r="1">
          <cell r="E1">
            <v>41117</v>
          </cell>
        </row>
      </sheetData>
      <sheetData sheetId="9">
        <row r="1">
          <cell r="E1">
            <v>41116</v>
          </cell>
        </row>
      </sheetData>
      <sheetData sheetId="10">
        <row r="1">
          <cell r="E1">
            <v>41115</v>
          </cell>
        </row>
      </sheetData>
      <sheetData sheetId="11">
        <row r="1">
          <cell r="E1">
            <v>41114</v>
          </cell>
        </row>
      </sheetData>
      <sheetData sheetId="12">
        <row r="1">
          <cell r="E1">
            <v>41113</v>
          </cell>
        </row>
      </sheetData>
      <sheetData sheetId="13">
        <row r="1">
          <cell r="E1">
            <v>41112</v>
          </cell>
        </row>
      </sheetData>
      <sheetData sheetId="14">
        <row r="1">
          <cell r="E1">
            <v>41111</v>
          </cell>
        </row>
      </sheetData>
      <sheetData sheetId="15">
        <row r="1">
          <cell r="E1">
            <v>41110</v>
          </cell>
        </row>
      </sheetData>
      <sheetData sheetId="16">
        <row r="1">
          <cell r="E1">
            <v>41109</v>
          </cell>
        </row>
      </sheetData>
      <sheetData sheetId="17">
        <row r="1">
          <cell r="E1">
            <v>41108</v>
          </cell>
        </row>
      </sheetData>
      <sheetData sheetId="18">
        <row r="1">
          <cell r="E1">
            <v>41107</v>
          </cell>
        </row>
      </sheetData>
      <sheetData sheetId="19">
        <row r="1">
          <cell r="E1">
            <v>41106</v>
          </cell>
        </row>
      </sheetData>
      <sheetData sheetId="20">
        <row r="1">
          <cell r="E1">
            <v>41105</v>
          </cell>
        </row>
      </sheetData>
      <sheetData sheetId="21">
        <row r="1">
          <cell r="E1">
            <v>41104</v>
          </cell>
        </row>
      </sheetData>
      <sheetData sheetId="22">
        <row r="1">
          <cell r="E1">
            <v>41103</v>
          </cell>
        </row>
      </sheetData>
      <sheetData sheetId="23">
        <row r="1">
          <cell r="E1">
            <v>41102</v>
          </cell>
        </row>
      </sheetData>
      <sheetData sheetId="24">
        <row r="1">
          <cell r="E1">
            <v>41101</v>
          </cell>
        </row>
      </sheetData>
      <sheetData sheetId="25">
        <row r="1">
          <cell r="E1">
            <v>41100</v>
          </cell>
        </row>
      </sheetData>
      <sheetData sheetId="26">
        <row r="1">
          <cell r="E1">
            <v>41099</v>
          </cell>
        </row>
      </sheetData>
      <sheetData sheetId="27">
        <row r="1">
          <cell r="E1">
            <v>41098</v>
          </cell>
        </row>
      </sheetData>
      <sheetData sheetId="28">
        <row r="1">
          <cell r="E1">
            <v>41097</v>
          </cell>
        </row>
      </sheetData>
      <sheetData sheetId="29">
        <row r="1">
          <cell r="E1">
            <v>41096</v>
          </cell>
        </row>
      </sheetData>
      <sheetData sheetId="30">
        <row r="1">
          <cell r="E1">
            <v>41095</v>
          </cell>
        </row>
      </sheetData>
      <sheetData sheetId="31">
        <row r="1">
          <cell r="E1">
            <v>41094</v>
          </cell>
        </row>
      </sheetData>
      <sheetData sheetId="32">
        <row r="1">
          <cell r="E1">
            <v>41093</v>
          </cell>
        </row>
      </sheetData>
      <sheetData sheetId="33">
        <row r="1">
          <cell r="E1">
            <v>41092</v>
          </cell>
        </row>
      </sheetData>
      <sheetData sheetId="34">
        <row r="1">
          <cell r="E1">
            <v>41091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41108</v>
          </cell>
        </row>
      </sheetData>
      <sheetData sheetId="1">
        <row r="7">
          <cell r="C7">
            <v>41108</v>
          </cell>
        </row>
      </sheetData>
      <sheetData sheetId="2">
        <row r="7">
          <cell r="D7">
            <v>41108</v>
          </cell>
        </row>
      </sheetData>
      <sheetData sheetId="3">
        <row r="7">
          <cell r="C7">
            <v>41108</v>
          </cell>
        </row>
        <row r="11">
          <cell r="BD11">
            <v>150.28283999999999</v>
          </cell>
        </row>
        <row r="12">
          <cell r="BD12">
            <v>149.86969833333299</v>
          </cell>
        </row>
        <row r="13">
          <cell r="BD13">
            <v>149.68866333333301</v>
          </cell>
        </row>
        <row r="14">
          <cell r="BD14">
            <v>149.655548333333</v>
          </cell>
        </row>
        <row r="15">
          <cell r="BD15">
            <v>149.76066666666699</v>
          </cell>
        </row>
        <row r="16">
          <cell r="BD16">
            <v>150.24999500000001</v>
          </cell>
        </row>
        <row r="17">
          <cell r="BD17">
            <v>150.28802833333299</v>
          </cell>
        </row>
        <row r="18">
          <cell r="BD18">
            <v>154.76527833333299</v>
          </cell>
        </row>
        <row r="19">
          <cell r="BD19">
            <v>157.06288000000001</v>
          </cell>
        </row>
        <row r="20">
          <cell r="BD20">
            <v>163.48641833333301</v>
          </cell>
        </row>
        <row r="21">
          <cell r="BD21">
            <v>160.50496999999999</v>
          </cell>
        </row>
        <row r="22">
          <cell r="BD22">
            <v>159.612288333333</v>
          </cell>
        </row>
        <row r="23">
          <cell r="BD23">
            <v>160.988855</v>
          </cell>
        </row>
        <row r="24">
          <cell r="BD24">
            <v>159.33979333333301</v>
          </cell>
        </row>
        <row r="25">
          <cell r="BD25">
            <v>159.21781166666699</v>
          </cell>
        </row>
        <row r="26">
          <cell r="BD26">
            <v>157.68157500000001</v>
          </cell>
        </row>
        <row r="27">
          <cell r="BD27">
            <v>151.40023333333301</v>
          </cell>
        </row>
        <row r="28">
          <cell r="BD28">
            <v>151.40107</v>
          </cell>
        </row>
        <row r="29">
          <cell r="BD29">
            <v>161.409255</v>
          </cell>
        </row>
        <row r="30">
          <cell r="BD30">
            <v>159.140993333333</v>
          </cell>
        </row>
        <row r="31">
          <cell r="BD31">
            <v>154.89392000000001</v>
          </cell>
        </row>
        <row r="32">
          <cell r="BD32">
            <v>151.4</v>
          </cell>
        </row>
        <row r="33">
          <cell r="BD33">
            <v>151.4</v>
          </cell>
        </row>
        <row r="34">
          <cell r="BD34">
            <v>149.884985</v>
          </cell>
        </row>
      </sheetData>
      <sheetData sheetId="4">
        <row r="7">
          <cell r="C7">
            <v>41108</v>
          </cell>
        </row>
      </sheetData>
      <sheetData sheetId="5">
        <row r="36">
          <cell r="P36">
            <v>577.39708405465137</v>
          </cell>
        </row>
      </sheetData>
      <sheetData sheetId="6">
        <row r="36">
          <cell r="F36">
            <v>166.81404864864854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1051.1110293753593</v>
          </cell>
        </row>
      </sheetData>
      <sheetData sheetId="29">
        <row r="35">
          <cell r="D35">
            <v>280.42841867957901</v>
          </cell>
        </row>
      </sheetData>
      <sheetData sheetId="30">
        <row r="35">
          <cell r="D35">
            <v>172.33958132042105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41109</v>
          </cell>
        </row>
      </sheetData>
      <sheetData sheetId="1">
        <row r="7">
          <cell r="C7">
            <v>41109</v>
          </cell>
        </row>
      </sheetData>
      <sheetData sheetId="2">
        <row r="7">
          <cell r="D7">
            <v>41109</v>
          </cell>
        </row>
      </sheetData>
      <sheetData sheetId="3">
        <row r="7">
          <cell r="C7">
            <v>41109</v>
          </cell>
        </row>
        <row r="11">
          <cell r="BD11">
            <v>154.93404833333301</v>
          </cell>
        </row>
        <row r="12">
          <cell r="BD12">
            <v>149.75333333333299</v>
          </cell>
        </row>
        <row r="13">
          <cell r="BD13">
            <v>154.31670666666699</v>
          </cell>
        </row>
        <row r="14">
          <cell r="BD14">
            <v>150.29683666666699</v>
          </cell>
        </row>
        <row r="15">
          <cell r="BD15">
            <v>150.31274666666701</v>
          </cell>
        </row>
        <row r="16">
          <cell r="BD16">
            <v>155.37607333333301</v>
          </cell>
        </row>
        <row r="17">
          <cell r="BD17">
            <v>149.51122833333301</v>
          </cell>
        </row>
        <row r="18">
          <cell r="BD18">
            <v>150.39673500000001</v>
          </cell>
        </row>
        <row r="19">
          <cell r="BD19">
            <v>151.04382000000001</v>
          </cell>
        </row>
        <row r="20">
          <cell r="BD20">
            <v>151.026328333333</v>
          </cell>
        </row>
        <row r="21">
          <cell r="BD21">
            <v>151.20336</v>
          </cell>
        </row>
        <row r="22">
          <cell r="BD22">
            <v>151.4</v>
          </cell>
        </row>
        <row r="23">
          <cell r="BD23">
            <v>151.4</v>
          </cell>
        </row>
        <row r="24">
          <cell r="BD24">
            <v>151.4</v>
          </cell>
        </row>
        <row r="25">
          <cell r="BD25">
            <v>151.4</v>
          </cell>
        </row>
        <row r="26">
          <cell r="BD26">
            <v>151.24809166666699</v>
          </cell>
        </row>
        <row r="27">
          <cell r="BD27">
            <v>151.1095</v>
          </cell>
        </row>
        <row r="28">
          <cell r="BD28">
            <v>150.79259500000001</v>
          </cell>
        </row>
        <row r="29">
          <cell r="BD29">
            <v>158.98192499999999</v>
          </cell>
        </row>
        <row r="30">
          <cell r="BD30">
            <v>159.44905333333301</v>
          </cell>
        </row>
        <row r="31">
          <cell r="BD31">
            <v>154.82905500000001</v>
          </cell>
        </row>
        <row r="32">
          <cell r="BD32">
            <v>151.940191666667</v>
          </cell>
        </row>
        <row r="33">
          <cell r="BD33">
            <v>151.4</v>
          </cell>
        </row>
        <row r="34">
          <cell r="BD34">
            <v>151.4</v>
          </cell>
        </row>
      </sheetData>
      <sheetData sheetId="4">
        <row r="7">
          <cell r="C7">
            <v>41109</v>
          </cell>
        </row>
      </sheetData>
      <sheetData sheetId="5">
        <row r="36">
          <cell r="P36">
            <v>575.79928870046297</v>
          </cell>
        </row>
      </sheetData>
      <sheetData sheetId="6">
        <row r="36">
          <cell r="F36">
            <v>16.953924324324326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536.7985000000001</v>
          </cell>
        </row>
      </sheetData>
      <sheetData sheetId="29">
        <row r="35">
          <cell r="D35">
            <v>315.47400667954946</v>
          </cell>
        </row>
      </sheetData>
      <sheetData sheetId="30">
        <row r="35">
          <cell r="D35">
            <v>191.74199332045148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41110</v>
          </cell>
        </row>
      </sheetData>
      <sheetData sheetId="1">
        <row r="7">
          <cell r="C7">
            <v>41110</v>
          </cell>
        </row>
      </sheetData>
      <sheetData sheetId="2">
        <row r="7">
          <cell r="D7">
            <v>41110</v>
          </cell>
        </row>
      </sheetData>
      <sheetData sheetId="3">
        <row r="7">
          <cell r="C7">
            <v>41110</v>
          </cell>
        </row>
        <row r="11">
          <cell r="BD11">
            <v>151.807416666666</v>
          </cell>
        </row>
        <row r="12">
          <cell r="BD12">
            <v>151.4</v>
          </cell>
        </row>
        <row r="13">
          <cell r="BD13">
            <v>151.4</v>
          </cell>
        </row>
        <row r="14">
          <cell r="BD14">
            <v>151.4</v>
          </cell>
        </row>
        <row r="15">
          <cell r="BD15">
            <v>151.4</v>
          </cell>
        </row>
        <row r="16">
          <cell r="BD16">
            <v>151.4</v>
          </cell>
        </row>
        <row r="17">
          <cell r="BD17">
            <v>150.26724999999999</v>
          </cell>
        </row>
        <row r="18">
          <cell r="BD18">
            <v>151.330833333333</v>
          </cell>
        </row>
        <row r="19">
          <cell r="BD19">
            <v>151.75288333333299</v>
          </cell>
        </row>
        <row r="20">
          <cell r="BD20">
            <v>151.86928166666701</v>
          </cell>
        </row>
        <row r="21">
          <cell r="BD21">
            <v>152.62491333333301</v>
          </cell>
        </row>
        <row r="22">
          <cell r="BD22">
            <v>152.593118333333</v>
          </cell>
        </row>
        <row r="23">
          <cell r="BD23">
            <v>160.629388333333</v>
          </cell>
        </row>
        <row r="24">
          <cell r="BD24">
            <v>159.657086666667</v>
          </cell>
        </row>
        <row r="25">
          <cell r="BD25">
            <v>160.253076666667</v>
          </cell>
        </row>
        <row r="26">
          <cell r="BD26">
            <v>158.92294166666699</v>
          </cell>
        </row>
        <row r="27">
          <cell r="BD27">
            <v>158.48818499999999</v>
          </cell>
        </row>
        <row r="28">
          <cell r="BD28">
            <v>152.91413666666699</v>
          </cell>
        </row>
        <row r="29">
          <cell r="BD29">
            <v>161.70897666666701</v>
          </cell>
        </row>
        <row r="30">
          <cell r="BD30">
            <v>159.38799666666699</v>
          </cell>
        </row>
        <row r="31">
          <cell r="BD31">
            <v>161.71880833333299</v>
          </cell>
        </row>
        <row r="32">
          <cell r="BD32">
            <v>155.02172666666701</v>
          </cell>
        </row>
        <row r="33">
          <cell r="BD33">
            <v>151.400285</v>
          </cell>
        </row>
        <row r="34">
          <cell r="BD34">
            <v>153.84709166666701</v>
          </cell>
        </row>
      </sheetData>
      <sheetData sheetId="4">
        <row r="7">
          <cell r="C7">
            <v>41110</v>
          </cell>
        </row>
      </sheetData>
      <sheetData sheetId="5">
        <row r="36">
          <cell r="P36">
            <v>573.33745610018298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935.74976610988244</v>
          </cell>
        </row>
      </sheetData>
      <sheetData sheetId="29">
        <row r="35">
          <cell r="D35">
            <v>236.39769125511998</v>
          </cell>
        </row>
      </sheetData>
      <sheetData sheetId="30">
        <row r="35">
          <cell r="D35">
            <v>146.94630874487999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41111</v>
          </cell>
        </row>
      </sheetData>
      <sheetData sheetId="1">
        <row r="7">
          <cell r="C7">
            <v>41111</v>
          </cell>
        </row>
      </sheetData>
      <sheetData sheetId="2">
        <row r="7">
          <cell r="D7">
            <v>41111</v>
          </cell>
        </row>
      </sheetData>
      <sheetData sheetId="3">
        <row r="7">
          <cell r="C7">
            <v>41111</v>
          </cell>
        </row>
        <row r="11">
          <cell r="BD11">
            <v>151.4</v>
          </cell>
        </row>
        <row r="12">
          <cell r="BD12">
            <v>150.54852666666699</v>
          </cell>
        </row>
        <row r="13">
          <cell r="BD13">
            <v>150.56342833333301</v>
          </cell>
        </row>
        <row r="14">
          <cell r="BD14">
            <v>150.54168166666699</v>
          </cell>
        </row>
        <row r="15">
          <cell r="BD15">
            <v>150.77275499999999</v>
          </cell>
        </row>
        <row r="16">
          <cell r="BD16">
            <v>150.12460166666699</v>
          </cell>
        </row>
        <row r="17">
          <cell r="BD17">
            <v>150.91442833333301</v>
          </cell>
        </row>
        <row r="18">
          <cell r="BD18">
            <v>152.59063</v>
          </cell>
        </row>
        <row r="19">
          <cell r="BD19">
            <v>154.66535500000001</v>
          </cell>
        </row>
        <row r="20">
          <cell r="BD20">
            <v>152.05997500000001</v>
          </cell>
        </row>
        <row r="21">
          <cell r="BD21">
            <v>156.79022166666701</v>
          </cell>
        </row>
        <row r="22">
          <cell r="BD22">
            <v>159.31961000000001</v>
          </cell>
        </row>
        <row r="23">
          <cell r="BD23">
            <v>152.137091666667</v>
          </cell>
        </row>
        <row r="24">
          <cell r="BD24">
            <v>151.70851833333299</v>
          </cell>
        </row>
        <row r="25">
          <cell r="BD25">
            <v>154.86855499999999</v>
          </cell>
        </row>
        <row r="26">
          <cell r="BD26">
            <v>151.448781666667</v>
          </cell>
        </row>
        <row r="27">
          <cell r="BD27">
            <v>151.42846333333301</v>
          </cell>
        </row>
        <row r="28">
          <cell r="BD28">
            <v>151.84380666666601</v>
          </cell>
        </row>
        <row r="29">
          <cell r="BD29">
            <v>162.18427500000001</v>
          </cell>
        </row>
        <row r="30">
          <cell r="BD30">
            <v>158.61682999999999</v>
          </cell>
        </row>
        <row r="31">
          <cell r="BD31">
            <v>158.58108666666701</v>
          </cell>
        </row>
        <row r="32">
          <cell r="BD32">
            <v>155.33223000000001</v>
          </cell>
        </row>
        <row r="33">
          <cell r="BD33">
            <v>151.4</v>
          </cell>
        </row>
        <row r="34">
          <cell r="BD34">
            <v>153.26695333333299</v>
          </cell>
        </row>
      </sheetData>
      <sheetData sheetId="4">
        <row r="7">
          <cell r="C7">
            <v>41111</v>
          </cell>
        </row>
      </sheetData>
      <sheetData sheetId="5">
        <row r="36">
          <cell r="P36">
            <v>575.54600000000005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834.42877668030042</v>
          </cell>
        </row>
      </sheetData>
      <sheetData sheetId="29">
        <row r="35">
          <cell r="D35">
            <v>247.33589184933052</v>
          </cell>
        </row>
      </sheetData>
      <sheetData sheetId="30">
        <row r="35">
          <cell r="D35">
            <v>161.11210815067048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41112</v>
          </cell>
        </row>
      </sheetData>
      <sheetData sheetId="1">
        <row r="7">
          <cell r="C7">
            <v>41112</v>
          </cell>
        </row>
      </sheetData>
      <sheetData sheetId="2">
        <row r="7">
          <cell r="D7">
            <v>41112</v>
          </cell>
        </row>
      </sheetData>
      <sheetData sheetId="3">
        <row r="7">
          <cell r="C7">
            <v>41112</v>
          </cell>
        </row>
        <row r="11">
          <cell r="BD11">
            <v>151.4</v>
          </cell>
        </row>
        <row r="12">
          <cell r="BD12">
            <v>151.4</v>
          </cell>
        </row>
        <row r="13">
          <cell r="BD13">
            <v>151.4</v>
          </cell>
        </row>
        <row r="14">
          <cell r="BD14">
            <v>150.66935166666701</v>
          </cell>
        </row>
        <row r="15">
          <cell r="BD15">
            <v>150.594578333333</v>
          </cell>
        </row>
        <row r="16">
          <cell r="BD16">
            <v>154.67186000000001</v>
          </cell>
        </row>
        <row r="17">
          <cell r="BD17">
            <v>152.86599000000001</v>
          </cell>
        </row>
        <row r="18">
          <cell r="BD18">
            <v>151.4</v>
          </cell>
        </row>
        <row r="19">
          <cell r="BD19">
            <v>153.54482999999999</v>
          </cell>
        </row>
        <row r="20">
          <cell r="BD20">
            <v>151.86090166666699</v>
          </cell>
        </row>
        <row r="21">
          <cell r="BD21">
            <v>151.541791666666</v>
          </cell>
        </row>
        <row r="22">
          <cell r="BD22">
            <v>152.20769833333301</v>
          </cell>
        </row>
        <row r="23">
          <cell r="BD23">
            <v>152.275251666667</v>
          </cell>
        </row>
        <row r="24">
          <cell r="BD24">
            <v>152.254795</v>
          </cell>
        </row>
        <row r="25">
          <cell r="BD25">
            <v>152.220566666667</v>
          </cell>
        </row>
        <row r="26">
          <cell r="BD26">
            <v>153.92554000000001</v>
          </cell>
        </row>
        <row r="27">
          <cell r="BD27">
            <v>155.048593333333</v>
          </cell>
        </row>
        <row r="28">
          <cell r="BD28">
            <v>154.09825333333299</v>
          </cell>
        </row>
        <row r="29">
          <cell r="BD29">
            <v>161.07328833333301</v>
          </cell>
        </row>
        <row r="30">
          <cell r="BD30">
            <v>158.88093000000001</v>
          </cell>
        </row>
        <row r="31">
          <cell r="BD31">
            <v>160.82730000000001</v>
          </cell>
        </row>
        <row r="32">
          <cell r="BD32">
            <v>157.729571666667</v>
          </cell>
        </row>
        <row r="33">
          <cell r="BD33">
            <v>153.589548333333</v>
          </cell>
        </row>
        <row r="34">
          <cell r="BD34">
            <v>151.351583333333</v>
          </cell>
        </row>
      </sheetData>
      <sheetData sheetId="4">
        <row r="7">
          <cell r="C7">
            <v>41112</v>
          </cell>
        </row>
      </sheetData>
      <sheetData sheetId="5">
        <row r="36">
          <cell r="P36">
            <v>576.31505772670971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498.74925000000002</v>
          </cell>
        </row>
      </sheetData>
      <sheetData sheetId="29">
        <row r="35">
          <cell r="D35">
            <v>199.38077864735851</v>
          </cell>
        </row>
      </sheetData>
      <sheetData sheetId="30">
        <row r="35">
          <cell r="D35">
            <v>143.21122135264147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41113</v>
          </cell>
        </row>
      </sheetData>
      <sheetData sheetId="1">
        <row r="7">
          <cell r="C7">
            <v>41113</v>
          </cell>
        </row>
      </sheetData>
      <sheetData sheetId="2">
        <row r="7">
          <cell r="D7">
            <v>41113</v>
          </cell>
        </row>
      </sheetData>
      <sheetData sheetId="3">
        <row r="7">
          <cell r="C7">
            <v>41113</v>
          </cell>
        </row>
        <row r="11">
          <cell r="BD11">
            <v>153</v>
          </cell>
        </row>
        <row r="12">
          <cell r="BD12">
            <v>154.72200000000001</v>
          </cell>
        </row>
        <row r="13">
          <cell r="BD13">
            <v>154.72200000000001</v>
          </cell>
        </row>
        <row r="14">
          <cell r="BD14">
            <v>154.72200000000001</v>
          </cell>
        </row>
        <row r="15">
          <cell r="BD15">
            <v>158.53898166666701</v>
          </cell>
        </row>
        <row r="16">
          <cell r="BD16">
            <v>154.72200000000001</v>
          </cell>
        </row>
        <row r="17">
          <cell r="BD17">
            <v>154.72200000000001</v>
          </cell>
        </row>
        <row r="18">
          <cell r="BD18">
            <v>154.94138166666701</v>
          </cell>
        </row>
        <row r="19">
          <cell r="BD19">
            <v>160.45606833333301</v>
          </cell>
        </row>
        <row r="20">
          <cell r="BD20">
            <v>162.32393500000001</v>
          </cell>
        </row>
        <row r="21">
          <cell r="BD21">
            <v>165.58135166666699</v>
          </cell>
        </row>
        <row r="22">
          <cell r="BD22">
            <v>163.34125666666699</v>
          </cell>
        </row>
        <row r="23">
          <cell r="BD23">
            <v>163.313353333333</v>
          </cell>
        </row>
        <row r="24">
          <cell r="BD24">
            <v>164.222043333333</v>
          </cell>
        </row>
        <row r="25">
          <cell r="BD25">
            <v>164.42409000000001</v>
          </cell>
        </row>
        <row r="26">
          <cell r="BD26">
            <v>164.579591666667</v>
          </cell>
        </row>
        <row r="27">
          <cell r="BD27">
            <v>166.59699166666701</v>
          </cell>
        </row>
        <row r="28">
          <cell r="BD28">
            <v>162.30572000000001</v>
          </cell>
        </row>
        <row r="29">
          <cell r="BD29">
            <v>165.194523333333</v>
          </cell>
        </row>
        <row r="30">
          <cell r="BD30">
            <v>165.01689999999999</v>
          </cell>
        </row>
        <row r="31">
          <cell r="BD31">
            <v>165.97417166666699</v>
          </cell>
        </row>
        <row r="32">
          <cell r="BD32">
            <v>161.29880666666699</v>
          </cell>
        </row>
        <row r="33">
          <cell r="BD33">
            <v>155.261323333333</v>
          </cell>
        </row>
        <row r="34">
          <cell r="BD34">
            <v>155.12108499999999</v>
          </cell>
        </row>
      </sheetData>
      <sheetData sheetId="4">
        <row r="7">
          <cell r="C7">
            <v>41113</v>
          </cell>
        </row>
      </sheetData>
      <sheetData sheetId="5">
        <row r="36">
          <cell r="P36">
            <v>575.97427856359798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1197.9250682780284</v>
          </cell>
        </row>
      </sheetData>
      <sheetData sheetId="29">
        <row r="35">
          <cell r="D35">
            <v>221.79481405877954</v>
          </cell>
        </row>
      </sheetData>
      <sheetData sheetId="30">
        <row r="35">
          <cell r="D35">
            <v>148.57318594122052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41114</v>
          </cell>
        </row>
      </sheetData>
      <sheetData sheetId="1">
        <row r="7">
          <cell r="C7">
            <v>41114</v>
          </cell>
        </row>
      </sheetData>
      <sheetData sheetId="2">
        <row r="7">
          <cell r="D7">
            <v>41114</v>
          </cell>
        </row>
      </sheetData>
      <sheetData sheetId="3">
        <row r="7">
          <cell r="C7">
            <v>41114</v>
          </cell>
        </row>
        <row r="11">
          <cell r="BD11">
            <v>155.25274666666701</v>
          </cell>
        </row>
        <row r="12">
          <cell r="BD12">
            <v>155.247353333333</v>
          </cell>
        </row>
        <row r="13">
          <cell r="BD13">
            <v>155.24457166666701</v>
          </cell>
        </row>
        <row r="14">
          <cell r="BD14">
            <v>155.271443333333</v>
          </cell>
        </row>
        <row r="15">
          <cell r="BD15">
            <v>155.24406166666699</v>
          </cell>
        </row>
        <row r="16">
          <cell r="BD16">
            <v>155.218118333333</v>
          </cell>
        </row>
        <row r="17">
          <cell r="BD17">
            <v>158.55745666666701</v>
          </cell>
        </row>
        <row r="18">
          <cell r="BD18">
            <v>156.07753</v>
          </cell>
        </row>
        <row r="19">
          <cell r="BD19">
            <v>162.42383166666701</v>
          </cell>
        </row>
        <row r="20">
          <cell r="BD20">
            <v>162.163491666667</v>
          </cell>
        </row>
        <row r="21">
          <cell r="BD21">
            <v>166.503723333333</v>
          </cell>
        </row>
        <row r="22">
          <cell r="BD22">
            <v>164.721306666667</v>
          </cell>
        </row>
        <row r="23">
          <cell r="BD23">
            <v>163.43463666666699</v>
          </cell>
        </row>
        <row r="24">
          <cell r="BD24">
            <v>168.71190833333301</v>
          </cell>
        </row>
        <row r="25">
          <cell r="BD25">
            <v>166.93123333333301</v>
          </cell>
        </row>
        <row r="26">
          <cell r="BD26">
            <v>165.74958333333299</v>
          </cell>
        </row>
        <row r="27">
          <cell r="BD27">
            <v>167.382186666667</v>
          </cell>
        </row>
        <row r="28">
          <cell r="BD28">
            <v>156.33786166666701</v>
          </cell>
        </row>
        <row r="29">
          <cell r="BD29">
            <v>167.64020500000001</v>
          </cell>
        </row>
        <row r="30">
          <cell r="BD30">
            <v>163.544186666667</v>
          </cell>
        </row>
        <row r="31">
          <cell r="BD31">
            <v>167.94736499999999</v>
          </cell>
        </row>
        <row r="32">
          <cell r="BD32">
            <v>164.86004</v>
          </cell>
        </row>
        <row r="33">
          <cell r="BD33">
            <v>155.648036666667</v>
          </cell>
        </row>
        <row r="34">
          <cell r="BD34">
            <v>160.530936666667</v>
          </cell>
        </row>
      </sheetData>
      <sheetData sheetId="4">
        <row r="7">
          <cell r="C7">
            <v>41114</v>
          </cell>
        </row>
      </sheetData>
      <sheetData sheetId="5">
        <row r="36">
          <cell r="P36">
            <v>571.1982529072327</v>
          </cell>
        </row>
      </sheetData>
      <sheetData sheetId="6">
        <row r="36">
          <cell r="F36">
            <v>112.18729729729745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1116.4073062031307</v>
          </cell>
        </row>
      </sheetData>
      <sheetData sheetId="29">
        <row r="35">
          <cell r="D35">
            <v>269.6111193524855</v>
          </cell>
        </row>
      </sheetData>
      <sheetData sheetId="30">
        <row r="35">
          <cell r="D35">
            <v>171.10888064751404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41115</v>
          </cell>
        </row>
      </sheetData>
      <sheetData sheetId="1">
        <row r="7">
          <cell r="C7">
            <v>41115</v>
          </cell>
        </row>
      </sheetData>
      <sheetData sheetId="2">
        <row r="7">
          <cell r="D7">
            <v>41115</v>
          </cell>
        </row>
      </sheetData>
      <sheetData sheetId="3">
        <row r="7">
          <cell r="C7">
            <v>41115</v>
          </cell>
        </row>
        <row r="11">
          <cell r="BD11">
            <v>155.77732333333299</v>
          </cell>
        </row>
        <row r="12">
          <cell r="BD12">
            <v>155</v>
          </cell>
        </row>
        <row r="13">
          <cell r="BD13">
            <v>154.930536666667</v>
          </cell>
        </row>
        <row r="14">
          <cell r="BD14">
            <v>154.72200000000001</v>
          </cell>
        </row>
        <row r="15">
          <cell r="BD15">
            <v>154.72200000000001</v>
          </cell>
        </row>
        <row r="16">
          <cell r="BD16">
            <v>154.939766666667</v>
          </cell>
        </row>
        <row r="17">
          <cell r="BD17">
            <v>158.73765666666699</v>
          </cell>
        </row>
        <row r="18">
          <cell r="BD18">
            <v>158.70754333333301</v>
          </cell>
        </row>
        <row r="19">
          <cell r="BD19">
            <v>166.87577166666699</v>
          </cell>
        </row>
        <row r="20">
          <cell r="BD20">
            <v>163.719298333333</v>
          </cell>
        </row>
        <row r="21">
          <cell r="BD21">
            <v>163.40530333333299</v>
          </cell>
        </row>
        <row r="22">
          <cell r="BD22">
            <v>163.44114500000001</v>
          </cell>
        </row>
        <row r="23">
          <cell r="BD23">
            <v>163.75784666666701</v>
          </cell>
        </row>
        <row r="24">
          <cell r="BD24">
            <v>164.13158833333301</v>
          </cell>
        </row>
        <row r="25">
          <cell r="BD25">
            <v>164.668556666667</v>
          </cell>
        </row>
        <row r="26">
          <cell r="BD26">
            <v>164.157148333333</v>
          </cell>
        </row>
        <row r="27">
          <cell r="BD27">
            <v>165.62559833333299</v>
          </cell>
        </row>
        <row r="28">
          <cell r="BD28">
            <v>160.75540833333301</v>
          </cell>
        </row>
        <row r="29">
          <cell r="BD29">
            <v>164.854743333333</v>
          </cell>
        </row>
        <row r="30">
          <cell r="BD30">
            <v>164.532131666667</v>
          </cell>
        </row>
        <row r="31">
          <cell r="BD31">
            <v>165.44852166666701</v>
          </cell>
        </row>
        <row r="32">
          <cell r="BD32">
            <v>155.598455</v>
          </cell>
        </row>
        <row r="33">
          <cell r="BD33">
            <v>154.928631666667</v>
          </cell>
        </row>
        <row r="34">
          <cell r="BD34">
            <v>156.73733833333301</v>
          </cell>
        </row>
      </sheetData>
      <sheetData sheetId="4">
        <row r="7">
          <cell r="C7">
            <v>41115</v>
          </cell>
        </row>
      </sheetData>
      <sheetData sheetId="5">
        <row r="36">
          <cell r="P36">
            <v>571.71249999999998</v>
          </cell>
        </row>
      </sheetData>
      <sheetData sheetId="6">
        <row r="36">
          <cell r="F36">
            <v>145.3238594594599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1048.2322058723639</v>
          </cell>
        </row>
      </sheetData>
      <sheetData sheetId="29">
        <row r="35">
          <cell r="D35">
            <v>339.810759942272</v>
          </cell>
        </row>
      </sheetData>
      <sheetData sheetId="30">
        <row r="35">
          <cell r="D35">
            <v>222.38124005772801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41116</v>
          </cell>
        </row>
      </sheetData>
      <sheetData sheetId="1">
        <row r="7">
          <cell r="C7">
            <v>41116</v>
          </cell>
        </row>
      </sheetData>
      <sheetData sheetId="2">
        <row r="7">
          <cell r="D7">
            <v>41116</v>
          </cell>
        </row>
      </sheetData>
      <sheetData sheetId="3">
        <row r="7">
          <cell r="C7">
            <v>41116</v>
          </cell>
        </row>
        <row r="11">
          <cell r="BD11">
            <v>154.6129</v>
          </cell>
        </row>
        <row r="12">
          <cell r="BD12">
            <v>154.25854166666701</v>
          </cell>
        </row>
        <row r="13">
          <cell r="BD13">
            <v>154.26603333333301</v>
          </cell>
        </row>
        <row r="14">
          <cell r="BD14">
            <v>154.27153999999999</v>
          </cell>
        </row>
        <row r="15">
          <cell r="BD15">
            <v>154.35607166666699</v>
          </cell>
        </row>
        <row r="16">
          <cell r="BD16">
            <v>154.72200000000001</v>
          </cell>
        </row>
        <row r="17">
          <cell r="BD17">
            <v>154.21324999999999</v>
          </cell>
        </row>
        <row r="18">
          <cell r="BD18">
            <v>158.66712000000001</v>
          </cell>
        </row>
        <row r="19">
          <cell r="BD19">
            <v>155.47359333333301</v>
          </cell>
        </row>
        <row r="20">
          <cell r="BD20">
            <v>164.88243499999999</v>
          </cell>
        </row>
        <row r="21">
          <cell r="BD21">
            <v>168.01923500000001</v>
          </cell>
        </row>
        <row r="22">
          <cell r="BD22">
            <v>164.035793333333</v>
          </cell>
        </row>
        <row r="23">
          <cell r="BD23">
            <v>163.85950333333301</v>
          </cell>
        </row>
        <row r="24">
          <cell r="BD24">
            <v>164.42152833333299</v>
          </cell>
        </row>
        <row r="25">
          <cell r="BD25">
            <v>164.458386666667</v>
          </cell>
        </row>
        <row r="26">
          <cell r="BD26">
            <v>164.63083666666699</v>
          </cell>
        </row>
        <row r="27">
          <cell r="BD27">
            <v>166.723645</v>
          </cell>
        </row>
        <row r="28">
          <cell r="BD28">
            <v>161.956416666667</v>
          </cell>
        </row>
        <row r="29">
          <cell r="BD29">
            <v>165.71881999999999</v>
          </cell>
        </row>
        <row r="30">
          <cell r="BD30">
            <v>165.952675</v>
          </cell>
        </row>
        <row r="31">
          <cell r="BD31">
            <v>164.21472</v>
          </cell>
        </row>
        <row r="32">
          <cell r="BD32">
            <v>157.914408333333</v>
          </cell>
        </row>
        <row r="33">
          <cell r="BD33">
            <v>155.39138333333301</v>
          </cell>
        </row>
        <row r="34">
          <cell r="BD34">
            <v>154.89806666666701</v>
          </cell>
        </row>
      </sheetData>
      <sheetData sheetId="4">
        <row r="7">
          <cell r="C7">
            <v>41116</v>
          </cell>
        </row>
      </sheetData>
      <sheetData sheetId="5">
        <row r="36">
          <cell r="P36">
            <v>575.97616997685668</v>
          </cell>
        </row>
      </sheetData>
      <sheetData sheetId="6">
        <row r="36">
          <cell r="F36">
            <v>182.54486486486152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1162.9680196145503</v>
          </cell>
        </row>
      </sheetData>
      <sheetData sheetId="29">
        <row r="35">
          <cell r="D35">
            <v>288.42369887196651</v>
          </cell>
        </row>
      </sheetData>
      <sheetData sheetId="30">
        <row r="35">
          <cell r="D35">
            <v>186.16830112803453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41117</v>
          </cell>
        </row>
      </sheetData>
      <sheetData sheetId="1">
        <row r="7">
          <cell r="C7">
            <v>41117</v>
          </cell>
        </row>
      </sheetData>
      <sheetData sheetId="2">
        <row r="7">
          <cell r="D7">
            <v>41117</v>
          </cell>
        </row>
      </sheetData>
      <sheetData sheetId="3">
        <row r="7">
          <cell r="C7">
            <v>41117</v>
          </cell>
        </row>
        <row r="11">
          <cell r="BD11">
            <v>154.72200000000001</v>
          </cell>
        </row>
        <row r="12">
          <cell r="BD12">
            <v>154.354761666667</v>
          </cell>
        </row>
        <row r="13">
          <cell r="BD13">
            <v>154.22026333333301</v>
          </cell>
        </row>
        <row r="14">
          <cell r="BD14">
            <v>153.81731500000001</v>
          </cell>
        </row>
        <row r="15">
          <cell r="BD15">
            <v>154.47991666666701</v>
          </cell>
        </row>
        <row r="16">
          <cell r="BD16">
            <v>154.72200000000001</v>
          </cell>
        </row>
        <row r="17">
          <cell r="BD17">
            <v>154.753805</v>
          </cell>
        </row>
        <row r="18">
          <cell r="BD18">
            <v>158.84321666666699</v>
          </cell>
        </row>
        <row r="19">
          <cell r="BD19">
            <v>161.96660499999999</v>
          </cell>
        </row>
        <row r="20">
          <cell r="BD20">
            <v>163.48779500000001</v>
          </cell>
        </row>
        <row r="21">
          <cell r="BD21">
            <v>166.318346666667</v>
          </cell>
        </row>
        <row r="22">
          <cell r="BD22">
            <v>165.592698333333</v>
          </cell>
        </row>
        <row r="23">
          <cell r="BD23">
            <v>165.81511499999999</v>
          </cell>
        </row>
        <row r="24">
          <cell r="BD24">
            <v>164.419985</v>
          </cell>
        </row>
        <row r="25">
          <cell r="BD25">
            <v>163.979995</v>
          </cell>
        </row>
        <row r="26">
          <cell r="BD26">
            <v>165.49286166666701</v>
          </cell>
        </row>
        <row r="27">
          <cell r="BD27">
            <v>165.22627</v>
          </cell>
        </row>
        <row r="28">
          <cell r="BD28">
            <v>155.09459000000001</v>
          </cell>
        </row>
        <row r="29">
          <cell r="BD29">
            <v>161.36251833333301</v>
          </cell>
        </row>
        <row r="30">
          <cell r="BD30">
            <v>162.42735500000001</v>
          </cell>
        </row>
        <row r="31">
          <cell r="BD31">
            <v>164.79175499999999</v>
          </cell>
        </row>
        <row r="32">
          <cell r="BD32">
            <v>158.07538</v>
          </cell>
        </row>
        <row r="33">
          <cell r="BD33">
            <v>158.15488166666699</v>
          </cell>
        </row>
        <row r="34">
          <cell r="BD34">
            <v>155.00753499999999</v>
          </cell>
        </row>
      </sheetData>
      <sheetData sheetId="4">
        <row r="7">
          <cell r="C7">
            <v>41117</v>
          </cell>
        </row>
      </sheetData>
      <sheetData sheetId="5">
        <row r="36">
          <cell r="P36">
            <v>577.33064328548517</v>
          </cell>
        </row>
      </sheetData>
      <sheetData sheetId="6">
        <row r="36">
          <cell r="F36">
            <v>172.9706810810778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1130.8537705975411</v>
          </cell>
        </row>
      </sheetData>
      <sheetData sheetId="29">
        <row r="35">
          <cell r="D35">
            <v>387.49330878199146</v>
          </cell>
        </row>
      </sheetData>
      <sheetData sheetId="30">
        <row r="35">
          <cell r="D35">
            <v>232.68269121800898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41091</v>
          </cell>
        </row>
      </sheetData>
      <sheetData sheetId="1">
        <row r="7">
          <cell r="C7">
            <v>41091</v>
          </cell>
        </row>
      </sheetData>
      <sheetData sheetId="2">
        <row r="7">
          <cell r="D7">
            <v>41091</v>
          </cell>
        </row>
      </sheetData>
      <sheetData sheetId="3">
        <row r="7">
          <cell r="C7">
            <v>41091</v>
          </cell>
        </row>
        <row r="11">
          <cell r="BD11">
            <v>151.11324666666701</v>
          </cell>
        </row>
        <row r="12">
          <cell r="BD12">
            <v>146.81354833333299</v>
          </cell>
        </row>
        <row r="13">
          <cell r="BD13">
            <v>146.98476333333301</v>
          </cell>
        </row>
        <row r="14">
          <cell r="BD14">
            <v>143.73443</v>
          </cell>
        </row>
        <row r="15">
          <cell r="BD15">
            <v>142.62700000000001</v>
          </cell>
        </row>
        <row r="16">
          <cell r="BD16">
            <v>142.62700000000001</v>
          </cell>
        </row>
        <row r="17">
          <cell r="BD17">
            <v>142.62700000000001</v>
          </cell>
        </row>
        <row r="18">
          <cell r="BD18">
            <v>145.81404833333301</v>
          </cell>
        </row>
        <row r="19">
          <cell r="BD19">
            <v>146.67164666666699</v>
          </cell>
        </row>
        <row r="20">
          <cell r="BD20">
            <v>148.87699833333301</v>
          </cell>
        </row>
        <row r="21">
          <cell r="BD21">
            <v>150.43899999999999</v>
          </cell>
        </row>
        <row r="22">
          <cell r="BD22">
            <v>150.43899999999999</v>
          </cell>
        </row>
        <row r="23">
          <cell r="BD23">
            <v>150.43899999999999</v>
          </cell>
        </row>
        <row r="24">
          <cell r="BD24">
            <v>150.43899999999999</v>
          </cell>
        </row>
        <row r="25">
          <cell r="BD25">
            <v>150.43899999999999</v>
          </cell>
        </row>
        <row r="26">
          <cell r="BD26">
            <v>149.11497499999999</v>
          </cell>
        </row>
        <row r="27">
          <cell r="BD27">
            <v>148.38753</v>
          </cell>
        </row>
        <row r="28">
          <cell r="BD28">
            <v>153.435376666667</v>
          </cell>
        </row>
        <row r="29">
          <cell r="BD29">
            <v>155.203673333333</v>
          </cell>
        </row>
        <row r="30">
          <cell r="BD30">
            <v>150.63735500000001</v>
          </cell>
        </row>
        <row r="31">
          <cell r="BD31">
            <v>150.52288833333299</v>
          </cell>
        </row>
        <row r="32">
          <cell r="BD32">
            <v>154.41709499999999</v>
          </cell>
        </row>
        <row r="33">
          <cell r="BD33">
            <v>151.024288333333</v>
          </cell>
        </row>
        <row r="34">
          <cell r="BD34">
            <v>148.59608</v>
          </cell>
        </row>
      </sheetData>
      <sheetData sheetId="4">
        <row r="7">
          <cell r="C7">
            <v>41091</v>
          </cell>
        </row>
      </sheetData>
      <sheetData sheetId="5">
        <row r="36">
          <cell r="P36">
            <v>281.245</v>
          </cell>
        </row>
      </sheetData>
      <sheetData sheetId="6">
        <row r="36">
          <cell r="F36">
            <v>155.72850810810903</v>
          </cell>
        </row>
      </sheetData>
      <sheetData sheetId="7">
        <row r="35">
          <cell r="N35">
            <v>165.3866015625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236.71199999999999</v>
          </cell>
        </row>
      </sheetData>
      <sheetData sheetId="29">
        <row r="35">
          <cell r="D35">
            <v>310.3530295151765</v>
          </cell>
        </row>
      </sheetData>
      <sheetData sheetId="30">
        <row r="35">
          <cell r="D35">
            <v>208.54297048482252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41118</v>
          </cell>
        </row>
      </sheetData>
      <sheetData sheetId="1">
        <row r="7">
          <cell r="C7">
            <v>41118</v>
          </cell>
        </row>
      </sheetData>
      <sheetData sheetId="2">
        <row r="7">
          <cell r="D7">
            <v>41118</v>
          </cell>
        </row>
      </sheetData>
      <sheetData sheetId="3">
        <row r="7">
          <cell r="C7">
            <v>41118</v>
          </cell>
        </row>
        <row r="11">
          <cell r="BD11">
            <v>154.06052333333301</v>
          </cell>
        </row>
        <row r="12">
          <cell r="BD12">
            <v>153.78799166666701</v>
          </cell>
        </row>
        <row r="13">
          <cell r="BD13">
            <v>153.78869666666699</v>
          </cell>
        </row>
        <row r="14">
          <cell r="BD14">
            <v>153.79094833333301</v>
          </cell>
        </row>
        <row r="15">
          <cell r="BD15">
            <v>153.76787833333299</v>
          </cell>
        </row>
        <row r="16">
          <cell r="BD16">
            <v>153.78752499999999</v>
          </cell>
        </row>
        <row r="17">
          <cell r="BD17">
            <v>154.14943</v>
          </cell>
        </row>
        <row r="18">
          <cell r="BD18">
            <v>154.96336333333301</v>
          </cell>
        </row>
        <row r="19">
          <cell r="BD19">
            <v>155.40781999999999</v>
          </cell>
        </row>
        <row r="20">
          <cell r="BD20">
            <v>155.20741000000001</v>
          </cell>
        </row>
        <row r="21">
          <cell r="BD21">
            <v>159.93467000000001</v>
          </cell>
        </row>
        <row r="22">
          <cell r="BD22">
            <v>163.97529499999999</v>
          </cell>
        </row>
        <row r="23">
          <cell r="BD23">
            <v>159.26768833333301</v>
          </cell>
        </row>
        <row r="24">
          <cell r="BD24">
            <v>155.39882666666699</v>
          </cell>
        </row>
        <row r="25">
          <cell r="BD25">
            <v>155</v>
          </cell>
        </row>
        <row r="26">
          <cell r="BD26">
            <v>155</v>
          </cell>
        </row>
        <row r="27">
          <cell r="BD27">
            <v>155</v>
          </cell>
        </row>
        <row r="28">
          <cell r="BD28">
            <v>155</v>
          </cell>
        </row>
        <row r="29">
          <cell r="BD29">
            <v>162.76344499999999</v>
          </cell>
        </row>
        <row r="30">
          <cell r="BD30">
            <v>162.61390499999999</v>
          </cell>
        </row>
        <row r="31">
          <cell r="BD31">
            <v>160.49928333333301</v>
          </cell>
        </row>
        <row r="32">
          <cell r="BD32">
            <v>155.77786166666701</v>
          </cell>
        </row>
        <row r="33">
          <cell r="BD33">
            <v>155</v>
          </cell>
        </row>
        <row r="34">
          <cell r="BD34">
            <v>155</v>
          </cell>
        </row>
      </sheetData>
      <sheetData sheetId="4">
        <row r="7">
          <cell r="C7">
            <v>41118</v>
          </cell>
        </row>
      </sheetData>
      <sheetData sheetId="5">
        <row r="36">
          <cell r="P36">
            <v>573.60900000000015</v>
          </cell>
        </row>
      </sheetData>
      <sheetData sheetId="6">
        <row r="36">
          <cell r="F36">
            <v>129.84330270270331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685.53833120959757</v>
          </cell>
        </row>
      </sheetData>
      <sheetData sheetId="29">
        <row r="35">
          <cell r="D35">
            <v>416.81208057194601</v>
          </cell>
        </row>
      </sheetData>
      <sheetData sheetId="30">
        <row r="35">
          <cell r="D35">
            <v>258.25991942805354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41119</v>
          </cell>
        </row>
      </sheetData>
      <sheetData sheetId="1">
        <row r="7">
          <cell r="C7">
            <v>41119</v>
          </cell>
        </row>
      </sheetData>
      <sheetData sheetId="2">
        <row r="7">
          <cell r="D7">
            <v>41119</v>
          </cell>
        </row>
      </sheetData>
      <sheetData sheetId="3">
        <row r="7">
          <cell r="C7">
            <v>41119</v>
          </cell>
        </row>
        <row r="11">
          <cell r="BD11">
            <v>154.447078333333</v>
          </cell>
        </row>
        <row r="12">
          <cell r="BD12">
            <v>153.80366000000001</v>
          </cell>
        </row>
        <row r="13">
          <cell r="BD13">
            <v>153.79126333333301</v>
          </cell>
        </row>
        <row r="14">
          <cell r="BD14">
            <v>153.80184</v>
          </cell>
        </row>
        <row r="15">
          <cell r="BD15">
            <v>154.52666666666701</v>
          </cell>
        </row>
        <row r="16">
          <cell r="BD16">
            <v>154.30213166666701</v>
          </cell>
        </row>
        <row r="17">
          <cell r="BD17">
            <v>153.767126666667</v>
          </cell>
        </row>
        <row r="18">
          <cell r="BD18">
            <v>155</v>
          </cell>
        </row>
        <row r="19">
          <cell r="BD19">
            <v>155</v>
          </cell>
        </row>
        <row r="20">
          <cell r="BD20">
            <v>155</v>
          </cell>
        </row>
        <row r="21">
          <cell r="BD21">
            <v>155</v>
          </cell>
        </row>
        <row r="22">
          <cell r="BD22">
            <v>155</v>
          </cell>
        </row>
        <row r="23">
          <cell r="BD23">
            <v>155</v>
          </cell>
        </row>
        <row r="24">
          <cell r="BD24">
            <v>155</v>
          </cell>
        </row>
        <row r="25">
          <cell r="BD25">
            <v>154.72200000000001</v>
          </cell>
        </row>
        <row r="26">
          <cell r="BD26">
            <v>154.72200000000001</v>
          </cell>
        </row>
        <row r="27">
          <cell r="BD27">
            <v>154.72200000000001</v>
          </cell>
        </row>
        <row r="28">
          <cell r="BD28">
            <v>154.95641166666701</v>
          </cell>
        </row>
        <row r="29">
          <cell r="BD29">
            <v>162.68726833333301</v>
          </cell>
        </row>
        <row r="30">
          <cell r="BD30">
            <v>162.41607666666701</v>
          </cell>
        </row>
        <row r="31">
          <cell r="BD31">
            <v>162.68506666666701</v>
          </cell>
        </row>
        <row r="32">
          <cell r="BD32">
            <v>155.471456666667</v>
          </cell>
        </row>
        <row r="33">
          <cell r="BD33">
            <v>157.076136666667</v>
          </cell>
        </row>
        <row r="34">
          <cell r="BD34">
            <v>154.85636666666699</v>
          </cell>
        </row>
      </sheetData>
      <sheetData sheetId="4">
        <row r="7">
          <cell r="C7">
            <v>41119</v>
          </cell>
        </row>
      </sheetData>
      <sheetData sheetId="5">
        <row r="36">
          <cell r="P36">
            <v>576.56390973707528</v>
          </cell>
        </row>
      </sheetData>
      <sheetData sheetId="6">
        <row r="36">
          <cell r="F36">
            <v>139.32633513513437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613.888375</v>
          </cell>
        </row>
      </sheetData>
      <sheetData sheetId="29">
        <row r="35">
          <cell r="D35">
            <v>264.58746524972946</v>
          </cell>
        </row>
      </sheetData>
      <sheetData sheetId="30">
        <row r="35">
          <cell r="D35">
            <v>180.83653475027103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37">
          <cell r="BN37">
            <v>1144.6958531851819</v>
          </cell>
        </row>
      </sheetData>
      <sheetData sheetId="1">
        <row r="7">
          <cell r="C7">
            <v>41120</v>
          </cell>
        </row>
      </sheetData>
      <sheetData sheetId="2">
        <row r="7">
          <cell r="D7">
            <v>41120</v>
          </cell>
        </row>
      </sheetData>
      <sheetData sheetId="3">
        <row r="7">
          <cell r="C7">
            <v>41120</v>
          </cell>
        </row>
        <row r="11">
          <cell r="BD11">
            <v>158.64492999999999</v>
          </cell>
        </row>
        <row r="12">
          <cell r="BD12">
            <v>158.545066666667</v>
          </cell>
        </row>
        <row r="13">
          <cell r="BD13">
            <v>158.88539</v>
          </cell>
        </row>
        <row r="14">
          <cell r="BD14">
            <v>158.64881500000001</v>
          </cell>
        </row>
        <row r="15">
          <cell r="BD15">
            <v>158.73501833333299</v>
          </cell>
        </row>
        <row r="16">
          <cell r="BD16">
            <v>158.93799999999999</v>
          </cell>
        </row>
        <row r="17">
          <cell r="BD17">
            <v>158.93799999999999</v>
          </cell>
        </row>
        <row r="18">
          <cell r="BD18">
            <v>161.35914333333301</v>
          </cell>
        </row>
        <row r="19">
          <cell r="BD19">
            <v>167.57093499999999</v>
          </cell>
        </row>
        <row r="20">
          <cell r="BD20">
            <v>171.23059166666701</v>
          </cell>
        </row>
        <row r="21">
          <cell r="BD21">
            <v>171.50799000000001</v>
          </cell>
        </row>
        <row r="22">
          <cell r="BD22">
            <v>170.012531666667</v>
          </cell>
        </row>
        <row r="23">
          <cell r="BD23">
            <v>165.66623166666699</v>
          </cell>
        </row>
        <row r="24">
          <cell r="BD24">
            <v>160.13166166666699</v>
          </cell>
        </row>
        <row r="25">
          <cell r="BD25">
            <v>160.29162833333299</v>
          </cell>
        </row>
        <row r="26">
          <cell r="BD26">
            <v>160.78825166666701</v>
          </cell>
        </row>
        <row r="27">
          <cell r="BD27">
            <v>160.30320333333299</v>
          </cell>
        </row>
        <row r="28">
          <cell r="BD28">
            <v>159.30805000000001</v>
          </cell>
        </row>
        <row r="29">
          <cell r="BD29">
            <v>171.16982833333299</v>
          </cell>
        </row>
        <row r="30">
          <cell r="BD30">
            <v>169.304566666667</v>
          </cell>
        </row>
        <row r="31">
          <cell r="BD31">
            <v>168.45091333333301</v>
          </cell>
        </row>
        <row r="32">
          <cell r="BD32">
            <v>163.15399666666701</v>
          </cell>
        </row>
        <row r="33">
          <cell r="BD33">
            <v>159.42078000000001</v>
          </cell>
        </row>
        <row r="34">
          <cell r="BD34">
            <v>161.627993333333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41121</v>
          </cell>
        </row>
      </sheetData>
      <sheetData sheetId="1">
        <row r="7">
          <cell r="C7">
            <v>41121</v>
          </cell>
        </row>
      </sheetData>
      <sheetData sheetId="2">
        <row r="7">
          <cell r="D7">
            <v>41121</v>
          </cell>
        </row>
      </sheetData>
      <sheetData sheetId="3">
        <row r="7">
          <cell r="C7">
            <v>41121</v>
          </cell>
        </row>
        <row r="11">
          <cell r="BD11">
            <v>158.93799999999999</v>
          </cell>
        </row>
        <row r="12">
          <cell r="BD12">
            <v>158.666756666667</v>
          </cell>
        </row>
        <row r="13">
          <cell r="BD13">
            <v>158.49015666666699</v>
          </cell>
        </row>
        <row r="14">
          <cell r="BD14">
            <v>158.50174000000001</v>
          </cell>
        </row>
        <row r="15">
          <cell r="BD15">
            <v>162.41202833333301</v>
          </cell>
        </row>
        <row r="16">
          <cell r="BD16">
            <v>160.134768333333</v>
          </cell>
        </row>
        <row r="17">
          <cell r="BD17">
            <v>160.34660500000001</v>
          </cell>
        </row>
        <row r="18">
          <cell r="BD18">
            <v>160.41563333333301</v>
          </cell>
        </row>
        <row r="19">
          <cell r="BD19">
            <v>169.83049500000001</v>
          </cell>
        </row>
        <row r="20">
          <cell r="BD20">
            <v>170.83228</v>
          </cell>
        </row>
        <row r="21">
          <cell r="BD21">
            <v>170.72303666666701</v>
          </cell>
        </row>
        <row r="22">
          <cell r="BD22">
            <v>168.98646666666701</v>
          </cell>
        </row>
        <row r="23">
          <cell r="BD23">
            <v>169.07300000000001</v>
          </cell>
        </row>
        <row r="24">
          <cell r="BD24">
            <v>169.520643333333</v>
          </cell>
        </row>
        <row r="25">
          <cell r="BD25">
            <v>169.18159833333399</v>
          </cell>
        </row>
        <row r="26">
          <cell r="BD26">
            <v>169.01090833333299</v>
          </cell>
        </row>
        <row r="27">
          <cell r="BD27">
            <v>169.276841666667</v>
          </cell>
        </row>
        <row r="28">
          <cell r="BD28">
            <v>167.98316500000001</v>
          </cell>
        </row>
        <row r="29">
          <cell r="BD29">
            <v>172.31642333333301</v>
          </cell>
        </row>
        <row r="30">
          <cell r="BD30">
            <v>168.43178499999999</v>
          </cell>
        </row>
        <row r="31">
          <cell r="BD31">
            <v>171.29451499999999</v>
          </cell>
        </row>
        <row r="32">
          <cell r="BD32">
            <v>168.234653333333</v>
          </cell>
        </row>
        <row r="33">
          <cell r="BD33">
            <v>160.964225</v>
          </cell>
        </row>
        <row r="34">
          <cell r="BD34">
            <v>158.94037</v>
          </cell>
        </row>
      </sheetData>
      <sheetData sheetId="4">
        <row r="7">
          <cell r="C7">
            <v>41121</v>
          </cell>
        </row>
      </sheetData>
      <sheetData sheetId="5">
        <row r="36">
          <cell r="P36">
            <v>592.27987928494599</v>
          </cell>
        </row>
      </sheetData>
      <sheetData sheetId="6">
        <row r="36">
          <cell r="F36">
            <v>172.95119459459571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1275.1792864092249</v>
          </cell>
        </row>
      </sheetData>
      <sheetData sheetId="29">
        <row r="35">
          <cell r="D35">
            <v>217.10635036217801</v>
          </cell>
        </row>
      </sheetData>
      <sheetData sheetId="30">
        <row r="35">
          <cell r="D35">
            <v>138.973649637823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41091</v>
          </cell>
        </row>
        <row r="94">
          <cell r="N94">
            <v>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41092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41093</v>
          </cell>
        </row>
        <row r="94">
          <cell r="N94">
            <v>210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41095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41096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41092</v>
          </cell>
        </row>
      </sheetData>
      <sheetData sheetId="1">
        <row r="7">
          <cell r="C7">
            <v>41092</v>
          </cell>
        </row>
      </sheetData>
      <sheetData sheetId="2">
        <row r="7">
          <cell r="D7">
            <v>41092</v>
          </cell>
        </row>
      </sheetData>
      <sheetData sheetId="3">
        <row r="7">
          <cell r="C7">
            <v>41092</v>
          </cell>
        </row>
        <row r="11">
          <cell r="BD11">
            <v>141.391741666667</v>
          </cell>
        </row>
        <row r="12">
          <cell r="BD12">
            <v>143.483646666667</v>
          </cell>
        </row>
        <row r="13">
          <cell r="BD13">
            <v>143.98908499999999</v>
          </cell>
        </row>
        <row r="14">
          <cell r="BD14">
            <v>144.34266</v>
          </cell>
        </row>
        <row r="15">
          <cell r="BD15">
            <v>142.83696</v>
          </cell>
        </row>
        <row r="16">
          <cell r="BD16">
            <v>139.99755500000001</v>
          </cell>
        </row>
        <row r="17">
          <cell r="BD17">
            <v>141.206551666667</v>
          </cell>
        </row>
        <row r="18">
          <cell r="BD18">
            <v>147.18643499999999</v>
          </cell>
        </row>
        <row r="19">
          <cell r="BD19">
            <v>149.53304333333301</v>
          </cell>
        </row>
        <row r="20">
          <cell r="BD20">
            <v>146.52142499999999</v>
          </cell>
        </row>
        <row r="21">
          <cell r="BD21">
            <v>162.36421833333301</v>
          </cell>
        </row>
        <row r="22">
          <cell r="BD22">
            <v>156.78915333333299</v>
          </cell>
        </row>
        <row r="23">
          <cell r="BD23">
            <v>155.91684000000001</v>
          </cell>
        </row>
        <row r="24">
          <cell r="BD24">
            <v>156.95663999999999</v>
          </cell>
        </row>
        <row r="25">
          <cell r="BD25">
            <v>156.523011666667</v>
          </cell>
        </row>
        <row r="26">
          <cell r="BD26">
            <v>148.55443333333301</v>
          </cell>
        </row>
        <row r="27">
          <cell r="BD27">
            <v>149.23349666666701</v>
          </cell>
        </row>
        <row r="28">
          <cell r="BD28">
            <v>144.62299999999999</v>
          </cell>
        </row>
        <row r="29">
          <cell r="BD29">
            <v>151.16706500000001</v>
          </cell>
        </row>
        <row r="30">
          <cell r="BD30">
            <v>149.447216666667</v>
          </cell>
        </row>
        <row r="31">
          <cell r="BD31">
            <v>144.60338999999999</v>
          </cell>
        </row>
        <row r="32">
          <cell r="BD32">
            <v>144.95788166666699</v>
          </cell>
        </row>
        <row r="33">
          <cell r="BD33">
            <v>149.12133499999999</v>
          </cell>
        </row>
        <row r="34">
          <cell r="BD34">
            <v>142.11331833333301</v>
          </cell>
        </row>
      </sheetData>
      <sheetData sheetId="4">
        <row r="7">
          <cell r="C7">
            <v>41092</v>
          </cell>
        </row>
      </sheetData>
      <sheetData sheetId="5">
        <row r="36">
          <cell r="P36">
            <v>387.1477358237434</v>
          </cell>
        </row>
      </sheetData>
      <sheetData sheetId="6">
        <row r="36">
          <cell r="F36">
            <v>143.34932972973002</v>
          </cell>
        </row>
      </sheetData>
      <sheetData sheetId="7">
        <row r="35">
          <cell r="N35">
            <v>165.06134374999996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807.68020592300718</v>
          </cell>
        </row>
      </sheetData>
      <sheetData sheetId="29">
        <row r="35">
          <cell r="D35">
            <v>320.40043740942849</v>
          </cell>
        </row>
      </sheetData>
      <sheetData sheetId="30">
        <row r="35">
          <cell r="D35">
            <v>200.06356259057151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41097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41098</v>
          </cell>
        </row>
        <row r="94">
          <cell r="N94">
            <v>0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41100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41101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41102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41103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41105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41106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41107</v>
          </cell>
        </row>
        <row r="94">
          <cell r="N94">
            <v>200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41093</v>
          </cell>
        </row>
      </sheetData>
      <sheetData sheetId="1">
        <row r="7">
          <cell r="C7">
            <v>41093</v>
          </cell>
        </row>
      </sheetData>
      <sheetData sheetId="2">
        <row r="7">
          <cell r="D7">
            <v>41093</v>
          </cell>
        </row>
      </sheetData>
      <sheetData sheetId="3">
        <row r="7">
          <cell r="C7">
            <v>41093</v>
          </cell>
        </row>
        <row r="11">
          <cell r="BD11">
            <v>140.847483333333</v>
          </cell>
        </row>
        <row r="12">
          <cell r="BD12">
            <v>146.05914000000001</v>
          </cell>
        </row>
        <row r="13">
          <cell r="BD13">
            <v>136.011963333333</v>
          </cell>
        </row>
        <row r="14">
          <cell r="BD14">
            <v>136.24868333333299</v>
          </cell>
        </row>
        <row r="15">
          <cell r="BD15">
            <v>140.9778</v>
          </cell>
        </row>
        <row r="16">
          <cell r="BD16">
            <v>139.33557666666701</v>
          </cell>
        </row>
        <row r="17">
          <cell r="BD17">
            <v>139.962533333333</v>
          </cell>
        </row>
        <row r="18">
          <cell r="BD18">
            <v>146.00733500000001</v>
          </cell>
        </row>
        <row r="19">
          <cell r="BD19">
            <v>149.45178999999999</v>
          </cell>
        </row>
        <row r="20">
          <cell r="BD20">
            <v>144.916865</v>
          </cell>
        </row>
        <row r="21">
          <cell r="BD21">
            <v>144.62299999999999</v>
          </cell>
        </row>
        <row r="22">
          <cell r="BD22">
            <v>144.44079666666701</v>
          </cell>
        </row>
        <row r="23">
          <cell r="BD23">
            <v>144.62537</v>
          </cell>
        </row>
        <row r="24">
          <cell r="BD24">
            <v>144.61804166666701</v>
          </cell>
        </row>
        <row r="25">
          <cell r="BD25">
            <v>144.648</v>
          </cell>
        </row>
        <row r="26">
          <cell r="BD26">
            <v>144.75447333333301</v>
          </cell>
        </row>
        <row r="27">
          <cell r="BD27">
            <v>144.62299999999999</v>
          </cell>
        </row>
        <row r="28">
          <cell r="BD28">
            <v>143.78054</v>
          </cell>
        </row>
        <row r="29">
          <cell r="BD29">
            <v>144.65068833333299</v>
          </cell>
        </row>
        <row r="30">
          <cell r="BD30">
            <v>144.62299999999999</v>
          </cell>
        </row>
        <row r="31">
          <cell r="BD31">
            <v>144.62299999999999</v>
          </cell>
        </row>
        <row r="32">
          <cell r="BD32">
            <v>148.00052666666701</v>
          </cell>
        </row>
        <row r="33">
          <cell r="BD33">
            <v>142.80656500000001</v>
          </cell>
        </row>
        <row r="34">
          <cell r="BD34">
            <v>145.68203500000001</v>
          </cell>
        </row>
      </sheetData>
      <sheetData sheetId="4">
        <row r="7">
          <cell r="C7">
            <v>41093</v>
          </cell>
        </row>
      </sheetData>
      <sheetData sheetId="5">
        <row r="36">
          <cell r="P36">
            <v>576.38734726957171</v>
          </cell>
        </row>
      </sheetData>
      <sheetData sheetId="6">
        <row r="36">
          <cell r="F36">
            <v>130.24404324324323</v>
          </cell>
        </row>
      </sheetData>
      <sheetData sheetId="7">
        <row r="35">
          <cell r="N35">
            <v>161.99296875000002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633.81600000000014</v>
          </cell>
        </row>
      </sheetData>
      <sheetData sheetId="29">
        <row r="35">
          <cell r="D35">
            <v>390.25490841320004</v>
          </cell>
        </row>
      </sheetData>
      <sheetData sheetId="30">
        <row r="35">
          <cell r="D35">
            <v>231.69709158679947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41108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41109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41110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41111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41112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41113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41094</v>
          </cell>
        </row>
      </sheetData>
      <sheetData sheetId="1">
        <row r="7">
          <cell r="C7">
            <v>41094</v>
          </cell>
        </row>
      </sheetData>
      <sheetData sheetId="2">
        <row r="7">
          <cell r="D7">
            <v>41094</v>
          </cell>
        </row>
      </sheetData>
      <sheetData sheetId="3">
        <row r="7">
          <cell r="C7">
            <v>41094</v>
          </cell>
        </row>
        <row r="11">
          <cell r="BD11">
            <v>141.48429999999999</v>
          </cell>
        </row>
        <row r="12">
          <cell r="BD12">
            <v>142.14409499999999</v>
          </cell>
        </row>
        <row r="13">
          <cell r="BD13">
            <v>139.736976666667</v>
          </cell>
        </row>
        <row r="14">
          <cell r="BD14">
            <v>140.10312666666701</v>
          </cell>
        </row>
        <row r="15">
          <cell r="BD15">
            <v>141.55280999999999</v>
          </cell>
        </row>
        <row r="16">
          <cell r="BD16">
            <v>141.16941666666699</v>
          </cell>
        </row>
        <row r="17">
          <cell r="BD17">
            <v>142.62199000000001</v>
          </cell>
        </row>
        <row r="18">
          <cell r="BD18">
            <v>147.89899500000001</v>
          </cell>
        </row>
        <row r="19">
          <cell r="BD19">
            <v>144.70281166666601</v>
          </cell>
        </row>
        <row r="20">
          <cell r="BD20">
            <v>144.78310166666699</v>
          </cell>
        </row>
        <row r="21">
          <cell r="BD21">
            <v>147.29857833333301</v>
          </cell>
        </row>
        <row r="22">
          <cell r="BD22">
            <v>152.91560833333301</v>
          </cell>
        </row>
        <row r="23">
          <cell r="BD23">
            <v>144.72963666666701</v>
          </cell>
        </row>
        <row r="24">
          <cell r="BD24">
            <v>151.9015</v>
          </cell>
        </row>
        <row r="25">
          <cell r="BD25">
            <v>153.07235499999999</v>
          </cell>
        </row>
        <row r="26">
          <cell r="BD26">
            <v>156.07948999999999</v>
          </cell>
        </row>
        <row r="27">
          <cell r="BD27">
            <v>144.63506833333301</v>
          </cell>
        </row>
        <row r="28">
          <cell r="BD28">
            <v>144.298835</v>
          </cell>
        </row>
        <row r="29">
          <cell r="BD29">
            <v>149.247398333333</v>
          </cell>
        </row>
        <row r="30">
          <cell r="BD30">
            <v>154.431003333333</v>
          </cell>
        </row>
        <row r="31">
          <cell r="BD31">
            <v>144.59586666666601</v>
          </cell>
        </row>
        <row r="32">
          <cell r="BD32">
            <v>144.197296666667</v>
          </cell>
        </row>
        <row r="33">
          <cell r="BD33">
            <v>145.474678333333</v>
          </cell>
        </row>
        <row r="34">
          <cell r="BD34">
            <v>141.05944</v>
          </cell>
        </row>
      </sheetData>
      <sheetData sheetId="4">
        <row r="7">
          <cell r="C7">
            <v>41094</v>
          </cell>
        </row>
      </sheetData>
      <sheetData sheetId="5">
        <row r="36">
          <cell r="P36">
            <v>570.33300000000008</v>
          </cell>
        </row>
      </sheetData>
      <sheetData sheetId="6">
        <row r="36">
          <cell r="F36">
            <v>166.50025945946038</v>
          </cell>
        </row>
      </sheetData>
      <sheetData sheetId="7">
        <row r="35">
          <cell r="N35">
            <v>153.98143750000003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832.9099946137685</v>
          </cell>
        </row>
      </sheetData>
      <sheetData sheetId="29">
        <row r="35">
          <cell r="D35">
            <v>237.551293879855</v>
          </cell>
        </row>
      </sheetData>
      <sheetData sheetId="30">
        <row r="35">
          <cell r="D35">
            <v>163.98470612014501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41120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41095</v>
          </cell>
        </row>
      </sheetData>
      <sheetData sheetId="1">
        <row r="7">
          <cell r="C7">
            <v>41095</v>
          </cell>
        </row>
      </sheetData>
      <sheetData sheetId="2">
        <row r="7">
          <cell r="D7">
            <v>41095</v>
          </cell>
        </row>
      </sheetData>
      <sheetData sheetId="3">
        <row r="7">
          <cell r="C7">
            <v>41095</v>
          </cell>
        </row>
        <row r="11">
          <cell r="BD11">
            <v>140.67347000000001</v>
          </cell>
        </row>
        <row r="12">
          <cell r="BD12">
            <v>140.63839999999999</v>
          </cell>
        </row>
        <row r="13">
          <cell r="BD13">
            <v>140.63839999999999</v>
          </cell>
        </row>
        <row r="14">
          <cell r="BD14">
            <v>140.52128999999999</v>
          </cell>
        </row>
        <row r="15">
          <cell r="BD15">
            <v>138.55139</v>
          </cell>
        </row>
        <row r="16">
          <cell r="BD16">
            <v>137.86443333333301</v>
          </cell>
        </row>
        <row r="17">
          <cell r="BD17">
            <v>139.67575833333299</v>
          </cell>
        </row>
        <row r="18">
          <cell r="BD18">
            <v>165.88227166666701</v>
          </cell>
        </row>
        <row r="19">
          <cell r="BD19">
            <v>144.64089166666599</v>
          </cell>
        </row>
        <row r="20">
          <cell r="BD20">
            <v>144.920668333333</v>
          </cell>
        </row>
        <row r="21">
          <cell r="BD21">
            <v>149.798836666667</v>
          </cell>
        </row>
        <row r="22">
          <cell r="BD22">
            <v>152.37361999999999</v>
          </cell>
        </row>
        <row r="23">
          <cell r="BD23">
            <v>147.614313333333</v>
          </cell>
        </row>
        <row r="24">
          <cell r="BD24">
            <v>145.94283166666699</v>
          </cell>
        </row>
        <row r="25">
          <cell r="BD25">
            <v>148.48266333333299</v>
          </cell>
        </row>
        <row r="26">
          <cell r="BD26">
            <v>146.31464500000001</v>
          </cell>
        </row>
        <row r="27">
          <cell r="BD27">
            <v>144.956976666667</v>
          </cell>
        </row>
        <row r="28">
          <cell r="BD28">
            <v>144.623163333333</v>
          </cell>
        </row>
        <row r="29">
          <cell r="BD29">
            <v>156.36545333333299</v>
          </cell>
        </row>
        <row r="30">
          <cell r="BD30">
            <v>150.64121333333301</v>
          </cell>
        </row>
        <row r="31">
          <cell r="BD31">
            <v>144.92682500000001</v>
          </cell>
        </row>
        <row r="32">
          <cell r="BD32">
            <v>144.54060833333301</v>
          </cell>
        </row>
        <row r="33">
          <cell r="BD33">
            <v>145.53910833333299</v>
          </cell>
        </row>
        <row r="34">
          <cell r="BD34">
            <v>141.66200000000001</v>
          </cell>
        </row>
      </sheetData>
      <sheetData sheetId="4">
        <row r="7">
          <cell r="C7">
            <v>41095</v>
          </cell>
        </row>
      </sheetData>
      <sheetData sheetId="5">
        <row r="36">
          <cell r="P36">
            <v>570.85104378623828</v>
          </cell>
        </row>
      </sheetData>
      <sheetData sheetId="6">
        <row r="36">
          <cell r="F36">
            <v>166.77912432432402</v>
          </cell>
        </row>
      </sheetData>
      <sheetData sheetId="7">
        <row r="35">
          <cell r="N35">
            <v>148.27281250000001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704.85850956182151</v>
          </cell>
        </row>
      </sheetData>
      <sheetData sheetId="29">
        <row r="35">
          <cell r="D35">
            <v>322.95521619914155</v>
          </cell>
        </row>
      </sheetData>
      <sheetData sheetId="30">
        <row r="35">
          <cell r="D35">
            <v>210.50078380085898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41096</v>
          </cell>
        </row>
      </sheetData>
      <sheetData sheetId="1">
        <row r="7">
          <cell r="C7">
            <v>41096</v>
          </cell>
        </row>
      </sheetData>
      <sheetData sheetId="2">
        <row r="7">
          <cell r="D7">
            <v>41096</v>
          </cell>
        </row>
      </sheetData>
      <sheetData sheetId="3">
        <row r="7">
          <cell r="C7">
            <v>41096</v>
          </cell>
        </row>
        <row r="11">
          <cell r="BD11">
            <v>138.317015</v>
          </cell>
        </row>
        <row r="12">
          <cell r="BD12">
            <v>137.910541666667</v>
          </cell>
        </row>
        <row r="13">
          <cell r="BD13">
            <v>141.66200000000001</v>
          </cell>
        </row>
        <row r="14">
          <cell r="BD14">
            <v>139.06484</v>
          </cell>
        </row>
        <row r="15">
          <cell r="BD15">
            <v>139.025403333333</v>
          </cell>
        </row>
        <row r="16">
          <cell r="BD16">
            <v>141.66200000000001</v>
          </cell>
        </row>
        <row r="17">
          <cell r="BD17">
            <v>141.009995</v>
          </cell>
        </row>
        <row r="18">
          <cell r="BD18">
            <v>148.56441000000001</v>
          </cell>
        </row>
        <row r="19">
          <cell r="BD19">
            <v>144.81964666666599</v>
          </cell>
        </row>
        <row r="20">
          <cell r="BD20">
            <v>159.586048333333</v>
          </cell>
        </row>
        <row r="21">
          <cell r="BD21">
            <v>144.95932833333299</v>
          </cell>
        </row>
        <row r="22">
          <cell r="BD22">
            <v>145.047991666667</v>
          </cell>
        </row>
        <row r="23">
          <cell r="BD23">
            <v>144.52145166666699</v>
          </cell>
        </row>
        <row r="24">
          <cell r="BD24">
            <v>144.62299999999999</v>
          </cell>
        </row>
        <row r="25">
          <cell r="BD25">
            <v>144.64561166666701</v>
          </cell>
        </row>
        <row r="26">
          <cell r="BD26">
            <v>144.711436666667</v>
          </cell>
        </row>
        <row r="27">
          <cell r="BD27">
            <v>144.64729</v>
          </cell>
        </row>
        <row r="28">
          <cell r="BD28">
            <v>144.365916666667</v>
          </cell>
        </row>
        <row r="29">
          <cell r="BD29">
            <v>145.21911666666699</v>
          </cell>
        </row>
        <row r="30">
          <cell r="BD30">
            <v>145.49139500000001</v>
          </cell>
        </row>
        <row r="31">
          <cell r="BD31">
            <v>145.384803333333</v>
          </cell>
        </row>
        <row r="32">
          <cell r="BD32">
            <v>144.31058999999999</v>
          </cell>
        </row>
        <row r="33">
          <cell r="BD33">
            <v>160.56276333333301</v>
          </cell>
        </row>
        <row r="34">
          <cell r="BD34">
            <v>146.55246500000001</v>
          </cell>
        </row>
      </sheetData>
      <sheetData sheetId="4">
        <row r="7">
          <cell r="C7">
            <v>41096</v>
          </cell>
        </row>
      </sheetData>
      <sheetData sheetId="5">
        <row r="36">
          <cell r="P36">
            <v>575.41878837424554</v>
          </cell>
        </row>
      </sheetData>
      <sheetData sheetId="6">
        <row r="36">
          <cell r="F36">
            <v>159.77674054054143</v>
          </cell>
        </row>
      </sheetData>
      <sheetData sheetId="7">
        <row r="35">
          <cell r="N35">
            <v>158.28381249999998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651.56800000000021</v>
          </cell>
        </row>
      </sheetData>
      <sheetData sheetId="29">
        <row r="35">
          <cell r="D35">
            <v>233.47710882441851</v>
          </cell>
        </row>
      </sheetData>
      <sheetData sheetId="30">
        <row r="35">
          <cell r="D35">
            <v>165.27489117558153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41097</v>
          </cell>
        </row>
      </sheetData>
      <sheetData sheetId="1">
        <row r="7">
          <cell r="C7">
            <v>41097</v>
          </cell>
        </row>
      </sheetData>
      <sheetData sheetId="2">
        <row r="7">
          <cell r="D7">
            <v>41097</v>
          </cell>
        </row>
      </sheetData>
      <sheetData sheetId="3">
        <row r="7">
          <cell r="C7">
            <v>41097</v>
          </cell>
        </row>
        <row r="11">
          <cell r="BD11">
            <v>140.100343333333</v>
          </cell>
        </row>
        <row r="12">
          <cell r="BD12">
            <v>139.874756666667</v>
          </cell>
        </row>
        <row r="13">
          <cell r="BD13">
            <v>140.10693833333301</v>
          </cell>
        </row>
        <row r="14">
          <cell r="BD14">
            <v>140.293385</v>
          </cell>
        </row>
        <row r="15">
          <cell r="BD15">
            <v>139.90868166666701</v>
          </cell>
        </row>
        <row r="16">
          <cell r="BD16">
            <v>137.90881833333299</v>
          </cell>
        </row>
        <row r="17">
          <cell r="BD17">
            <v>138.28337500000001</v>
          </cell>
        </row>
        <row r="18">
          <cell r="BD18">
            <v>142.457596666667</v>
          </cell>
        </row>
        <row r="19">
          <cell r="BD19">
            <v>147.71248666666699</v>
          </cell>
        </row>
        <row r="20">
          <cell r="BD20">
            <v>144.56663333333299</v>
          </cell>
        </row>
        <row r="21">
          <cell r="BD21">
            <v>144.62299999999999</v>
          </cell>
        </row>
        <row r="22">
          <cell r="BD22">
            <v>145.218723333333</v>
          </cell>
        </row>
        <row r="23">
          <cell r="BD23">
            <v>145.343841666667</v>
          </cell>
        </row>
        <row r="24">
          <cell r="BD24">
            <v>144.82236</v>
          </cell>
        </row>
        <row r="25">
          <cell r="BD25">
            <v>144.83270666666701</v>
          </cell>
        </row>
        <row r="26">
          <cell r="BD26">
            <v>144.837678333333</v>
          </cell>
        </row>
        <row r="27">
          <cell r="BD27">
            <v>144.78633666666701</v>
          </cell>
        </row>
        <row r="28">
          <cell r="BD28">
            <v>143.47684166666701</v>
          </cell>
        </row>
        <row r="29">
          <cell r="BD29">
            <v>147.04006999999999</v>
          </cell>
        </row>
        <row r="30">
          <cell r="BD30">
            <v>144.90898833333301</v>
          </cell>
        </row>
        <row r="31">
          <cell r="BD31">
            <v>148.573331666667</v>
          </cell>
        </row>
        <row r="32">
          <cell r="BD32">
            <v>146.96283</v>
          </cell>
        </row>
        <row r="33">
          <cell r="BD33">
            <v>142.48336166666701</v>
          </cell>
        </row>
        <row r="34">
          <cell r="BD34">
            <v>141.581515</v>
          </cell>
        </row>
      </sheetData>
      <sheetData sheetId="4">
        <row r="7">
          <cell r="C7">
            <v>41097</v>
          </cell>
        </row>
      </sheetData>
      <sheetData sheetId="5">
        <row r="36">
          <cell r="P36">
            <v>575.65800000000002</v>
          </cell>
        </row>
      </sheetData>
      <sheetData sheetId="6">
        <row r="36">
          <cell r="F36">
            <v>102.40175135135287</v>
          </cell>
        </row>
      </sheetData>
      <sheetData sheetId="7">
        <row r="35">
          <cell r="N35">
            <v>160.44825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462.6</v>
          </cell>
        </row>
      </sheetData>
      <sheetData sheetId="29">
        <row r="35">
          <cell r="D35">
            <v>273.06755936785345</v>
          </cell>
        </row>
      </sheetData>
      <sheetData sheetId="30">
        <row r="35">
          <cell r="D35">
            <v>184.56444063214653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zoomScaleNormal="100" workbookViewId="0">
      <pane xSplit="2" ySplit="12" topLeftCell="C43" activePane="bottomRight" state="frozen"/>
      <selection pane="topRight" activeCell="C1" sqref="C1"/>
      <selection pane="bottomLeft" activeCell="A13" sqref="A13"/>
      <selection pane="bottomRight" activeCell="E56" sqref="E56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.5703125" style="6" bestFit="1" customWidth="1"/>
    <col min="17" max="17" width="9.7109375" style="6" customWidth="1"/>
    <col min="18" max="18" width="10.28515625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customWidth="1"/>
    <col min="26" max="32" width="9" style="6" customWidth="1"/>
    <col min="33" max="33" width="9.140625" customWidth="1"/>
    <col min="34" max="34" width="9.140625" style="6" customWidth="1"/>
    <col min="35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01.JULIO.2012 - 31.JULIO. 2012</v>
      </c>
      <c r="C9" s="10"/>
      <c r="D9" s="10"/>
      <c r="E9" s="10"/>
      <c r="F9" s="10"/>
      <c r="G9" s="10"/>
      <c r="S9" s="10"/>
      <c r="T9" s="10"/>
      <c r="U9" s="10"/>
      <c r="V9" s="10"/>
    </row>
    <row r="11" spans="2:33">
      <c r="C11" s="11">
        <f>[2]Sheet1!C4</f>
        <v>41091</v>
      </c>
      <c r="D11" s="11">
        <f>[2]Sheet1!D4</f>
        <v>41092</v>
      </c>
      <c r="E11" s="11">
        <f>[2]Sheet1!E4</f>
        <v>41093</v>
      </c>
      <c r="F11" s="11">
        <f>[2]Sheet1!F4</f>
        <v>41094</v>
      </c>
      <c r="G11" s="11">
        <f>[2]Sheet1!G4</f>
        <v>41095</v>
      </c>
      <c r="H11" s="11">
        <f>[2]Sheet1!H4</f>
        <v>41096</v>
      </c>
      <c r="I11" s="11">
        <f>[2]Sheet1!I4</f>
        <v>41097</v>
      </c>
      <c r="J11" s="12">
        <f>[2]Sheet1!J4</f>
        <v>41098</v>
      </c>
      <c r="K11" s="12">
        <f>[2]Sheet1!K4</f>
        <v>41099</v>
      </c>
      <c r="L11" s="12">
        <f>[2]Sheet1!L4</f>
        <v>41100</v>
      </c>
      <c r="M11" s="11">
        <f>[2]Sheet1!M4</f>
        <v>41101</v>
      </c>
      <c r="N11" s="11">
        <f>[2]Sheet1!N4</f>
        <v>41102</v>
      </c>
      <c r="O11" s="11">
        <f>[2]Sheet1!O4</f>
        <v>41103</v>
      </c>
      <c r="P11" s="11">
        <f>[2]Sheet1!P4</f>
        <v>41104</v>
      </c>
      <c r="Q11" s="11">
        <f>[2]Sheet1!Q4</f>
        <v>41105</v>
      </c>
      <c r="R11" s="11">
        <f>[2]Sheet1!R4</f>
        <v>41106</v>
      </c>
      <c r="S11" s="11">
        <f>[2]Sheet1!S4</f>
        <v>41107</v>
      </c>
      <c r="T11" s="11">
        <f>[2]Sheet1!T4</f>
        <v>41108</v>
      </c>
      <c r="U11" s="11">
        <f>[2]Sheet1!U4</f>
        <v>41109</v>
      </c>
      <c r="V11" s="11">
        <f>[2]Sheet1!V4</f>
        <v>41110</v>
      </c>
      <c r="W11" s="11">
        <f>[2]Sheet1!W4</f>
        <v>41111</v>
      </c>
      <c r="X11" s="11">
        <f>[2]Sheet1!X4</f>
        <v>41112</v>
      </c>
      <c r="Y11" s="11">
        <f>[2]Sheet1!Y4</f>
        <v>41113</v>
      </c>
      <c r="Z11" s="11">
        <f>[2]Sheet1!Z4</f>
        <v>41114</v>
      </c>
      <c r="AA11" s="11">
        <f>[2]Sheet1!AA4</f>
        <v>41115</v>
      </c>
      <c r="AB11" s="11">
        <f>[2]Sheet1!AB4</f>
        <v>41116</v>
      </c>
      <c r="AC11" s="11">
        <f>[2]Sheet1!AC4</f>
        <v>41117</v>
      </c>
      <c r="AD11" s="11">
        <f>[2]Sheet1!AD4</f>
        <v>41118</v>
      </c>
      <c r="AE11" s="11">
        <f>[2]Sheet1!AE4</f>
        <v>41119</v>
      </c>
      <c r="AF11" s="11">
        <f>[2]Sheet1!AF4</f>
        <v>41120</v>
      </c>
      <c r="AG11" s="11">
        <f>[2]Sheet1!AG4</f>
        <v>41121</v>
      </c>
    </row>
    <row r="12" spans="2:33" s="15" customFormat="1" ht="20.100000000000001" customHeight="1">
      <c r="B12" s="13" t="s">
        <v>2</v>
      </c>
      <c r="C12" s="14">
        <f>+'[3]ENEL PLB+PMG'!$C$7</f>
        <v>41091</v>
      </c>
      <c r="D12" s="14">
        <f>+'[4]ENEL PLB+PMG'!$C$7</f>
        <v>41092</v>
      </c>
      <c r="E12" s="14">
        <f>+'[5]ENEL PLB+PMG'!$C$7</f>
        <v>41093</v>
      </c>
      <c r="F12" s="14">
        <f>+'[6]ENEL PLB+PMG'!$C$7</f>
        <v>41094</v>
      </c>
      <c r="G12" s="14">
        <f>+'[7]ENEL PLB+PMG'!$C$7</f>
        <v>41095</v>
      </c>
      <c r="H12" s="14">
        <f>+'[8]ENEL PLB+PMG'!$C$7</f>
        <v>41096</v>
      </c>
      <c r="I12" s="14">
        <f>+'[9]ENEL PLB+PMG'!$C$7</f>
        <v>41097</v>
      </c>
      <c r="J12" s="14">
        <f>+'[10]ENEL PLB+PMG'!$C$7</f>
        <v>41098</v>
      </c>
      <c r="K12" s="14">
        <f>+'[11]ENEL PLB+PMG'!$C$7</f>
        <v>41099</v>
      </c>
      <c r="L12" s="14">
        <f>+'[12]ENEL PLB+PMG'!$C$7</f>
        <v>41100</v>
      </c>
      <c r="M12" s="14">
        <f>+'[13]ENEL PLB+PMG'!$C$7</f>
        <v>41101</v>
      </c>
      <c r="N12" s="14">
        <f>+'[14]ENEL PLB+PMG'!$C$7</f>
        <v>41102</v>
      </c>
      <c r="O12" s="14">
        <f>+'[15]ENEL PLB+PMG'!$C$7</f>
        <v>41103</v>
      </c>
      <c r="P12" s="14">
        <f>+'[16]ENEL PLB+PMG'!$C$7</f>
        <v>41104</v>
      </c>
      <c r="Q12" s="14">
        <f>+'[17]ENEL PLB+PMG'!$C$7</f>
        <v>41105</v>
      </c>
      <c r="R12" s="14">
        <f>+'[18]ENEL PLB+PMG'!$C$7</f>
        <v>41106</v>
      </c>
      <c r="S12" s="14">
        <f>+'[19]ENEL PLB+PMG'!$C$7</f>
        <v>41107</v>
      </c>
      <c r="T12" s="14">
        <f>+'[20]ENEL PLB+PMG'!$C$7</f>
        <v>41108</v>
      </c>
      <c r="U12" s="14">
        <f>+'[21]ENEL PLB+PMG'!$C$7</f>
        <v>41109</v>
      </c>
      <c r="V12" s="14">
        <f>+'[22]ENEL PLB+PMG'!$C$7</f>
        <v>41110</v>
      </c>
      <c r="W12" s="14">
        <f>+'[23]ENEL PLB+PMG'!$C$7</f>
        <v>41111</v>
      </c>
      <c r="X12" s="14">
        <f>+'[24]ENEL PLB+PMG'!$C$7</f>
        <v>41112</v>
      </c>
      <c r="Y12" s="14">
        <f>+'[25]ENEL PLB+PMG'!$C$7</f>
        <v>41113</v>
      </c>
      <c r="Z12" s="14">
        <f>+'[26]ENEL PLB+PMG'!$C$7</f>
        <v>41114</v>
      </c>
      <c r="AA12" s="14">
        <f>+'[27]ENEL PLB+PMG'!$C$7</f>
        <v>41115</v>
      </c>
      <c r="AB12" s="14">
        <f>+'[28]ENEL PLB+PMG'!$C$7</f>
        <v>41116</v>
      </c>
      <c r="AC12" s="14">
        <f>+'[29]ENEL PLB+PMG'!$C$7</f>
        <v>41117</v>
      </c>
      <c r="AD12" s="14">
        <f>+'[30]ENEL PLB+PMG'!$C$7</f>
        <v>41118</v>
      </c>
      <c r="AE12" s="14">
        <f>+'[31]ENEL PLB+PMG'!$C$7</f>
        <v>41119</v>
      </c>
      <c r="AF12" s="14">
        <f>+'[32]ENEL PLB+PMG'!$C$7</f>
        <v>41120</v>
      </c>
      <c r="AG12" s="14">
        <f>+'[33]ENEL PLB+PMG'!$C$7</f>
        <v>41121</v>
      </c>
    </row>
    <row r="13" spans="2:33" ht="20.100000000000001" customHeight="1">
      <c r="B13" s="16">
        <v>4.1666666666666664E-2</v>
      </c>
      <c r="C13" s="17">
        <f>+'[3]ENEL PLB+PMG'!$BD11</f>
        <v>151.11324666666701</v>
      </c>
      <c r="D13" s="17">
        <f>+'[4]ENEL PLB+PMG'!$BD11</f>
        <v>141.391741666667</v>
      </c>
      <c r="E13" s="17">
        <f>+'[5]ENEL PLB+PMG'!$BD11</f>
        <v>140.847483333333</v>
      </c>
      <c r="F13" s="17">
        <f>+'[6]ENEL PLB+PMG'!$BD11</f>
        <v>141.48429999999999</v>
      </c>
      <c r="G13" s="17">
        <f>+'[7]ENEL PLB+PMG'!$BD11</f>
        <v>140.67347000000001</v>
      </c>
      <c r="H13" s="17">
        <f>+'[8]ENEL PLB+PMG'!$BD11</f>
        <v>138.317015</v>
      </c>
      <c r="I13" s="17">
        <f>+'[9]ENEL PLB+PMG'!$BD11</f>
        <v>140.100343333333</v>
      </c>
      <c r="J13" s="17">
        <f>+'[10]ENEL PLB+PMG'!$BD11</f>
        <v>143.58653833333301</v>
      </c>
      <c r="K13" s="17">
        <f>+'[11]ENEL PLB+PMG'!$BD11</f>
        <v>146.5</v>
      </c>
      <c r="L13" s="17">
        <f>+'[12]ENEL PLB+PMG'!$BD11</f>
        <v>146.5</v>
      </c>
      <c r="M13" s="17">
        <f>+'[13]ENEL PLB+PMG'!$BD11</f>
        <v>147.900366666667</v>
      </c>
      <c r="N13" s="17">
        <f>+'[14]ENEL PLB+PMG'!$BD11</f>
        <v>147.12473</v>
      </c>
      <c r="O13" s="17">
        <f>+'[15]ENEL PLB+PMG'!$BD11</f>
        <v>146.5</v>
      </c>
      <c r="P13" s="17">
        <f>+'[16]ENEL PLB+PMG'!$BD11</f>
        <v>147.41694833333301</v>
      </c>
      <c r="Q13" s="17">
        <f>+'[17]ENEL PLB+PMG'!$BD11</f>
        <v>149.003876666667</v>
      </c>
      <c r="R13" s="17">
        <f>+'[18]ENEL PLB+PMG'!$BD11</f>
        <v>150.98500000000001</v>
      </c>
      <c r="S13" s="17">
        <f>+'[19]ENEL PLB+PMG'!$BD11</f>
        <v>151.40152</v>
      </c>
      <c r="T13" s="17">
        <f>+'[20]ENEL PLB+PMG'!$BD11</f>
        <v>150.28283999999999</v>
      </c>
      <c r="U13" s="17">
        <f>+'[21]ENEL PLB+PMG'!$BD11</f>
        <v>154.93404833333301</v>
      </c>
      <c r="V13" s="17">
        <f>+'[22]ENEL PLB+PMG'!$BD11</f>
        <v>151.807416666666</v>
      </c>
      <c r="W13" s="17">
        <f>+'[23]ENEL PLB+PMG'!$BD11</f>
        <v>151.4</v>
      </c>
      <c r="X13" s="17">
        <f>+'[24]ENEL PLB+PMG'!$BD11</f>
        <v>151.4</v>
      </c>
      <c r="Y13" s="17">
        <f>+'[25]ENEL PLB+PMG'!$BD11</f>
        <v>153</v>
      </c>
      <c r="Z13" s="17">
        <f>+'[26]ENEL PLB+PMG'!$BD11</f>
        <v>155.25274666666701</v>
      </c>
      <c r="AA13" s="17">
        <f>+'[27]ENEL PLB+PMG'!$BD11</f>
        <v>155.77732333333299</v>
      </c>
      <c r="AB13" s="17">
        <f>+'[28]ENEL PLB+PMG'!$BD11</f>
        <v>154.6129</v>
      </c>
      <c r="AC13" s="17">
        <f>+'[29]ENEL PLB+PMG'!$BD11</f>
        <v>154.72200000000001</v>
      </c>
      <c r="AD13" s="17">
        <f>+'[30]ENEL PLB+PMG'!$BD11</f>
        <v>154.06052333333301</v>
      </c>
      <c r="AE13" s="17">
        <f>+'[31]ENEL PLB+PMG'!$BD11</f>
        <v>154.447078333333</v>
      </c>
      <c r="AF13" s="17">
        <f>+'[32]ENEL PLB+PMG'!$BD11</f>
        <v>158.64492999999999</v>
      </c>
      <c r="AG13" s="17">
        <f>+'[33]ENEL PLB+PMG'!$BD11</f>
        <v>158.93799999999999</v>
      </c>
    </row>
    <row r="14" spans="2:33" ht="20.100000000000001" customHeight="1">
      <c r="B14" s="16">
        <v>8.3333333333333301E-2</v>
      </c>
      <c r="C14" s="17">
        <f>+'[3]ENEL PLB+PMG'!$BD12</f>
        <v>146.81354833333299</v>
      </c>
      <c r="D14" s="17">
        <f>+'[4]ENEL PLB+PMG'!$BD12</f>
        <v>143.483646666667</v>
      </c>
      <c r="E14" s="17">
        <f>+'[5]ENEL PLB+PMG'!$BD12</f>
        <v>146.05914000000001</v>
      </c>
      <c r="F14" s="17">
        <f>+'[6]ENEL PLB+PMG'!$BD12</f>
        <v>142.14409499999999</v>
      </c>
      <c r="G14" s="17">
        <f>+'[7]ENEL PLB+PMG'!$BD12</f>
        <v>140.63839999999999</v>
      </c>
      <c r="H14" s="17">
        <f>+'[8]ENEL PLB+PMG'!$BD12</f>
        <v>137.910541666667</v>
      </c>
      <c r="I14" s="17">
        <f>+'[9]ENEL PLB+PMG'!$BD12</f>
        <v>139.874756666667</v>
      </c>
      <c r="J14" s="17">
        <f>+'[10]ENEL PLB+PMG'!$BD12</f>
        <v>142.09546499999999</v>
      </c>
      <c r="K14" s="17">
        <f>+'[11]ENEL PLB+PMG'!$BD12</f>
        <v>146.5</v>
      </c>
      <c r="L14" s="17">
        <f>+'[12]ENEL PLB+PMG'!$BD12</f>
        <v>146.5</v>
      </c>
      <c r="M14" s="17">
        <f>+'[13]ENEL PLB+PMG'!$BD12</f>
        <v>146.83303833333301</v>
      </c>
      <c r="N14" s="17">
        <f>+'[14]ENEL PLB+PMG'!$BD12</f>
        <v>146.5</v>
      </c>
      <c r="O14" s="17">
        <f>+'[15]ENEL PLB+PMG'!$BD12</f>
        <v>146.5</v>
      </c>
      <c r="P14" s="17">
        <f>+'[16]ENEL PLB+PMG'!$BD12</f>
        <v>146.5</v>
      </c>
      <c r="Q14" s="17">
        <f>+'[17]ENEL PLB+PMG'!$BD12</f>
        <v>146.5</v>
      </c>
      <c r="R14" s="17">
        <f>+'[18]ENEL PLB+PMG'!$BD12</f>
        <v>150.98500000000001</v>
      </c>
      <c r="S14" s="17">
        <f>+'[19]ENEL PLB+PMG'!$BD12</f>
        <v>151.40121500000001</v>
      </c>
      <c r="T14" s="17">
        <f>+'[20]ENEL PLB+PMG'!$BD12</f>
        <v>149.86969833333299</v>
      </c>
      <c r="U14" s="17">
        <f>+'[21]ENEL PLB+PMG'!$BD12</f>
        <v>149.75333333333299</v>
      </c>
      <c r="V14" s="17">
        <f>+'[22]ENEL PLB+PMG'!$BD12</f>
        <v>151.4</v>
      </c>
      <c r="W14" s="17">
        <f>+'[23]ENEL PLB+PMG'!$BD12</f>
        <v>150.54852666666699</v>
      </c>
      <c r="X14" s="17">
        <f>+'[24]ENEL PLB+PMG'!$BD12</f>
        <v>151.4</v>
      </c>
      <c r="Y14" s="17">
        <f>+'[25]ENEL PLB+PMG'!$BD12</f>
        <v>154.72200000000001</v>
      </c>
      <c r="Z14" s="17">
        <f>+'[26]ENEL PLB+PMG'!$BD12</f>
        <v>155.247353333333</v>
      </c>
      <c r="AA14" s="17">
        <f>+'[27]ENEL PLB+PMG'!$BD12</f>
        <v>155</v>
      </c>
      <c r="AB14" s="17">
        <f>+'[28]ENEL PLB+PMG'!$BD12</f>
        <v>154.25854166666701</v>
      </c>
      <c r="AC14" s="17">
        <f>+'[29]ENEL PLB+PMG'!$BD12</f>
        <v>154.354761666667</v>
      </c>
      <c r="AD14" s="17">
        <f>+'[30]ENEL PLB+PMG'!$BD12</f>
        <v>153.78799166666701</v>
      </c>
      <c r="AE14" s="17">
        <f>+'[31]ENEL PLB+PMG'!$BD12</f>
        <v>153.80366000000001</v>
      </c>
      <c r="AF14" s="17">
        <f>+'[32]ENEL PLB+PMG'!$BD12</f>
        <v>158.545066666667</v>
      </c>
      <c r="AG14" s="17">
        <f>+'[33]ENEL PLB+PMG'!$BD12</f>
        <v>158.666756666667</v>
      </c>
    </row>
    <row r="15" spans="2:33" ht="20.100000000000001" customHeight="1">
      <c r="B15" s="16">
        <v>0.125</v>
      </c>
      <c r="C15" s="17">
        <f>+'[3]ENEL PLB+PMG'!$BD13</f>
        <v>146.98476333333301</v>
      </c>
      <c r="D15" s="17">
        <f>+'[4]ENEL PLB+PMG'!$BD13</f>
        <v>143.98908499999999</v>
      </c>
      <c r="E15" s="17">
        <f>+'[5]ENEL PLB+PMG'!$BD13</f>
        <v>136.011963333333</v>
      </c>
      <c r="F15" s="17">
        <f>+'[6]ENEL PLB+PMG'!$BD13</f>
        <v>139.736976666667</v>
      </c>
      <c r="G15" s="17">
        <f>+'[7]ENEL PLB+PMG'!$BD13</f>
        <v>140.63839999999999</v>
      </c>
      <c r="H15" s="17">
        <f>+'[8]ENEL PLB+PMG'!$BD13</f>
        <v>141.66200000000001</v>
      </c>
      <c r="I15" s="17">
        <f>+'[9]ENEL PLB+PMG'!$BD13</f>
        <v>140.10693833333301</v>
      </c>
      <c r="J15" s="17">
        <f>+'[10]ENEL PLB+PMG'!$BD13</f>
        <v>141.66200000000001</v>
      </c>
      <c r="K15" s="17">
        <f>+'[11]ENEL PLB+PMG'!$BD13</f>
        <v>146.5</v>
      </c>
      <c r="L15" s="17">
        <f>+'[12]ENEL PLB+PMG'!$BD13</f>
        <v>147.43377833333301</v>
      </c>
      <c r="M15" s="17">
        <f>+'[13]ENEL PLB+PMG'!$BD13</f>
        <v>153.15717166666701</v>
      </c>
      <c r="N15" s="17">
        <f>+'[14]ENEL PLB+PMG'!$BD13</f>
        <v>146.5</v>
      </c>
      <c r="O15" s="17">
        <f>+'[15]ENEL PLB+PMG'!$BD13</f>
        <v>146.5</v>
      </c>
      <c r="P15" s="17">
        <f>+'[16]ENEL PLB+PMG'!$BD13</f>
        <v>146.5</v>
      </c>
      <c r="Q15" s="17">
        <f>+'[17]ENEL PLB+PMG'!$BD13</f>
        <v>146.5</v>
      </c>
      <c r="R15" s="17">
        <f>+'[18]ENEL PLB+PMG'!$BD13</f>
        <v>150.98500000000001</v>
      </c>
      <c r="S15" s="17">
        <f>+'[19]ENEL PLB+PMG'!$BD13</f>
        <v>151.34203833333299</v>
      </c>
      <c r="T15" s="17">
        <f>+'[20]ENEL PLB+PMG'!$BD13</f>
        <v>149.68866333333301</v>
      </c>
      <c r="U15" s="17">
        <f>+'[21]ENEL PLB+PMG'!$BD13</f>
        <v>154.31670666666699</v>
      </c>
      <c r="V15" s="17">
        <f>+'[22]ENEL PLB+PMG'!$BD13</f>
        <v>151.4</v>
      </c>
      <c r="W15" s="17">
        <f>+'[23]ENEL PLB+PMG'!$BD13</f>
        <v>150.56342833333301</v>
      </c>
      <c r="X15" s="17">
        <f>+'[24]ENEL PLB+PMG'!$BD13</f>
        <v>151.4</v>
      </c>
      <c r="Y15" s="17">
        <f>+'[25]ENEL PLB+PMG'!$BD13</f>
        <v>154.72200000000001</v>
      </c>
      <c r="Z15" s="17">
        <f>+'[26]ENEL PLB+PMG'!$BD13</f>
        <v>155.24457166666701</v>
      </c>
      <c r="AA15" s="17">
        <f>+'[27]ENEL PLB+PMG'!$BD13</f>
        <v>154.930536666667</v>
      </c>
      <c r="AB15" s="17">
        <f>+'[28]ENEL PLB+PMG'!$BD13</f>
        <v>154.26603333333301</v>
      </c>
      <c r="AC15" s="17">
        <f>+'[29]ENEL PLB+PMG'!$BD13</f>
        <v>154.22026333333301</v>
      </c>
      <c r="AD15" s="17">
        <f>+'[30]ENEL PLB+PMG'!$BD13</f>
        <v>153.78869666666699</v>
      </c>
      <c r="AE15" s="17">
        <f>+'[31]ENEL PLB+PMG'!$BD13</f>
        <v>153.79126333333301</v>
      </c>
      <c r="AF15" s="17">
        <f>+'[32]ENEL PLB+PMG'!$BD13</f>
        <v>158.88539</v>
      </c>
      <c r="AG15" s="17">
        <f>+'[33]ENEL PLB+PMG'!$BD13</f>
        <v>158.49015666666699</v>
      </c>
    </row>
    <row r="16" spans="2:33" ht="20.100000000000001" customHeight="1">
      <c r="B16" s="16">
        <v>0.16666666666666699</v>
      </c>
      <c r="C16" s="17">
        <f>+'[3]ENEL PLB+PMG'!$BD14</f>
        <v>143.73443</v>
      </c>
      <c r="D16" s="17">
        <f>+'[4]ENEL PLB+PMG'!$BD14</f>
        <v>144.34266</v>
      </c>
      <c r="E16" s="17">
        <f>+'[5]ENEL PLB+PMG'!$BD14</f>
        <v>136.24868333333299</v>
      </c>
      <c r="F16" s="17">
        <f>+'[6]ENEL PLB+PMG'!$BD14</f>
        <v>140.10312666666701</v>
      </c>
      <c r="G16" s="17">
        <f>+'[7]ENEL PLB+PMG'!$BD14</f>
        <v>140.52128999999999</v>
      </c>
      <c r="H16" s="17">
        <f>+'[8]ENEL PLB+PMG'!$BD14</f>
        <v>139.06484</v>
      </c>
      <c r="I16" s="17">
        <f>+'[9]ENEL PLB+PMG'!$BD14</f>
        <v>140.293385</v>
      </c>
      <c r="J16" s="17">
        <f>+'[10]ENEL PLB+PMG'!$BD14</f>
        <v>141.10723999999999</v>
      </c>
      <c r="K16" s="17">
        <f>+'[11]ENEL PLB+PMG'!$BD14</f>
        <v>146.5</v>
      </c>
      <c r="L16" s="17">
        <f>+'[12]ENEL PLB+PMG'!$BD14</f>
        <v>147.233466666667</v>
      </c>
      <c r="M16" s="17">
        <f>+'[13]ENEL PLB+PMG'!$BD14</f>
        <v>147.15543333333301</v>
      </c>
      <c r="N16" s="17">
        <f>+'[14]ENEL PLB+PMG'!$BD14</f>
        <v>146.5</v>
      </c>
      <c r="O16" s="17">
        <f>+'[15]ENEL PLB+PMG'!$BD14</f>
        <v>146.5</v>
      </c>
      <c r="P16" s="17">
        <f>+'[16]ENEL PLB+PMG'!$BD14</f>
        <v>146.5</v>
      </c>
      <c r="Q16" s="17">
        <f>+'[17]ENEL PLB+PMG'!$BD14</f>
        <v>146.5</v>
      </c>
      <c r="R16" s="17">
        <f>+'[18]ENEL PLB+PMG'!$BD14</f>
        <v>147.006386666667</v>
      </c>
      <c r="S16" s="17">
        <f>+'[19]ENEL PLB+PMG'!$BD14</f>
        <v>151.21864500000001</v>
      </c>
      <c r="T16" s="17">
        <f>+'[20]ENEL PLB+PMG'!$BD14</f>
        <v>149.655548333333</v>
      </c>
      <c r="U16" s="17">
        <f>+'[21]ENEL PLB+PMG'!$BD14</f>
        <v>150.29683666666699</v>
      </c>
      <c r="V16" s="17">
        <f>+'[22]ENEL PLB+PMG'!$BD14</f>
        <v>151.4</v>
      </c>
      <c r="W16" s="17">
        <f>+'[23]ENEL PLB+PMG'!$BD14</f>
        <v>150.54168166666699</v>
      </c>
      <c r="X16" s="17">
        <f>+'[24]ENEL PLB+PMG'!$BD14</f>
        <v>150.66935166666701</v>
      </c>
      <c r="Y16" s="17">
        <f>+'[25]ENEL PLB+PMG'!$BD14</f>
        <v>154.72200000000001</v>
      </c>
      <c r="Z16" s="17">
        <f>+'[26]ENEL PLB+PMG'!$BD14</f>
        <v>155.271443333333</v>
      </c>
      <c r="AA16" s="17">
        <f>+'[27]ENEL PLB+PMG'!$BD14</f>
        <v>154.72200000000001</v>
      </c>
      <c r="AB16" s="17">
        <f>+'[28]ENEL PLB+PMG'!$BD14</f>
        <v>154.27153999999999</v>
      </c>
      <c r="AC16" s="17">
        <f>+'[29]ENEL PLB+PMG'!$BD14</f>
        <v>153.81731500000001</v>
      </c>
      <c r="AD16" s="17">
        <f>+'[30]ENEL PLB+PMG'!$BD14</f>
        <v>153.79094833333301</v>
      </c>
      <c r="AE16" s="17">
        <f>+'[31]ENEL PLB+PMG'!$BD14</f>
        <v>153.80184</v>
      </c>
      <c r="AF16" s="17">
        <f>+'[32]ENEL PLB+PMG'!$BD14</f>
        <v>158.64881500000001</v>
      </c>
      <c r="AG16" s="17">
        <f>+'[33]ENEL PLB+PMG'!$BD14</f>
        <v>158.50174000000001</v>
      </c>
    </row>
    <row r="17" spans="2:109" ht="20.100000000000001" customHeight="1">
      <c r="B17" s="16">
        <v>0.20833333333333301</v>
      </c>
      <c r="C17" s="17">
        <f>+'[3]ENEL PLB+PMG'!$BD15</f>
        <v>142.62700000000001</v>
      </c>
      <c r="D17" s="17">
        <f>+'[4]ENEL PLB+PMG'!$BD15</f>
        <v>142.83696</v>
      </c>
      <c r="E17" s="17">
        <f>+'[5]ENEL PLB+PMG'!$BD15</f>
        <v>140.9778</v>
      </c>
      <c r="F17" s="17">
        <f>+'[6]ENEL PLB+PMG'!$BD15</f>
        <v>141.55280999999999</v>
      </c>
      <c r="G17" s="17">
        <f>+'[7]ENEL PLB+PMG'!$BD15</f>
        <v>138.55139</v>
      </c>
      <c r="H17" s="17">
        <f>+'[8]ENEL PLB+PMG'!$BD15</f>
        <v>139.025403333333</v>
      </c>
      <c r="I17" s="17">
        <f>+'[9]ENEL PLB+PMG'!$BD15</f>
        <v>139.90868166666701</v>
      </c>
      <c r="J17" s="17">
        <f>+'[10]ENEL PLB+PMG'!$BD15</f>
        <v>140.092501666667</v>
      </c>
      <c r="K17" s="17">
        <f>+'[11]ENEL PLB+PMG'!$BD15</f>
        <v>146.5</v>
      </c>
      <c r="L17" s="17">
        <f>+'[12]ENEL PLB+PMG'!$BD15</f>
        <v>146.55273500000001</v>
      </c>
      <c r="M17" s="17">
        <f>+'[13]ENEL PLB+PMG'!$BD15</f>
        <v>147.950301666667</v>
      </c>
      <c r="N17" s="17">
        <f>+'[14]ENEL PLB+PMG'!$BD15</f>
        <v>146.5</v>
      </c>
      <c r="O17" s="17">
        <f>+'[15]ENEL PLB+PMG'!$BD15</f>
        <v>146.5</v>
      </c>
      <c r="P17" s="17">
        <f>+'[16]ENEL PLB+PMG'!$BD15</f>
        <v>146.5</v>
      </c>
      <c r="Q17" s="17">
        <f>+'[17]ENEL PLB+PMG'!$BD15</f>
        <v>146.5</v>
      </c>
      <c r="R17" s="17">
        <f>+'[18]ENEL PLB+PMG'!$BD15</f>
        <v>151.207541666667</v>
      </c>
      <c r="S17" s="17">
        <f>+'[19]ENEL PLB+PMG'!$BD15</f>
        <v>151.33043000000001</v>
      </c>
      <c r="T17" s="17">
        <f>+'[20]ENEL PLB+PMG'!$BD15</f>
        <v>149.76066666666699</v>
      </c>
      <c r="U17" s="17">
        <f>+'[21]ENEL PLB+PMG'!$BD15</f>
        <v>150.31274666666701</v>
      </c>
      <c r="V17" s="17">
        <f>+'[22]ENEL PLB+PMG'!$BD15</f>
        <v>151.4</v>
      </c>
      <c r="W17" s="17">
        <f>+'[23]ENEL PLB+PMG'!$BD15</f>
        <v>150.77275499999999</v>
      </c>
      <c r="X17" s="17">
        <f>+'[24]ENEL PLB+PMG'!$BD15</f>
        <v>150.594578333333</v>
      </c>
      <c r="Y17" s="17">
        <f>+'[25]ENEL PLB+PMG'!$BD15</f>
        <v>158.53898166666701</v>
      </c>
      <c r="Z17" s="17">
        <f>+'[26]ENEL PLB+PMG'!$BD15</f>
        <v>155.24406166666699</v>
      </c>
      <c r="AA17" s="17">
        <f>+'[27]ENEL PLB+PMG'!$BD15</f>
        <v>154.72200000000001</v>
      </c>
      <c r="AB17" s="17">
        <f>+'[28]ENEL PLB+PMG'!$BD15</f>
        <v>154.35607166666699</v>
      </c>
      <c r="AC17" s="17">
        <f>+'[29]ENEL PLB+PMG'!$BD15</f>
        <v>154.47991666666701</v>
      </c>
      <c r="AD17" s="17">
        <f>+'[30]ENEL PLB+PMG'!$BD15</f>
        <v>153.76787833333299</v>
      </c>
      <c r="AE17" s="17">
        <f>+'[31]ENEL PLB+PMG'!$BD15</f>
        <v>154.52666666666701</v>
      </c>
      <c r="AF17" s="17">
        <f>+'[32]ENEL PLB+PMG'!$BD15</f>
        <v>158.73501833333299</v>
      </c>
      <c r="AG17" s="17">
        <f>+'[33]ENEL PLB+PMG'!$BD15</f>
        <v>162.41202833333301</v>
      </c>
    </row>
    <row r="18" spans="2:109" ht="20.100000000000001" customHeight="1">
      <c r="B18" s="16">
        <v>0.25</v>
      </c>
      <c r="C18" s="17">
        <f>+'[3]ENEL PLB+PMG'!$BD16</f>
        <v>142.62700000000001</v>
      </c>
      <c r="D18" s="17">
        <f>+'[4]ENEL PLB+PMG'!$BD16</f>
        <v>139.99755500000001</v>
      </c>
      <c r="E18" s="17">
        <f>+'[5]ENEL PLB+PMG'!$BD16</f>
        <v>139.33557666666701</v>
      </c>
      <c r="F18" s="17">
        <f>+'[6]ENEL PLB+PMG'!$BD16</f>
        <v>141.16941666666699</v>
      </c>
      <c r="G18" s="17">
        <f>+'[7]ENEL PLB+PMG'!$BD16</f>
        <v>137.86443333333301</v>
      </c>
      <c r="H18" s="17">
        <f>+'[8]ENEL PLB+PMG'!$BD16</f>
        <v>141.66200000000001</v>
      </c>
      <c r="I18" s="17">
        <f>+'[9]ENEL PLB+PMG'!$BD16</f>
        <v>137.90881833333299</v>
      </c>
      <c r="J18" s="17">
        <f>+'[10]ENEL PLB+PMG'!$BD16</f>
        <v>141.66200000000001</v>
      </c>
      <c r="K18" s="17">
        <f>+'[11]ENEL PLB+PMG'!$BD16</f>
        <v>146.5</v>
      </c>
      <c r="L18" s="17">
        <f>+'[12]ENEL PLB+PMG'!$BD16</f>
        <v>146.5</v>
      </c>
      <c r="M18" s="17">
        <f>+'[13]ENEL PLB+PMG'!$BD16</f>
        <v>146.69970499999999</v>
      </c>
      <c r="N18" s="17">
        <f>+'[14]ENEL PLB+PMG'!$BD16</f>
        <v>146.5</v>
      </c>
      <c r="O18" s="17">
        <f>+'[15]ENEL PLB+PMG'!$BD16</f>
        <v>146.5</v>
      </c>
      <c r="P18" s="17">
        <f>+'[16]ENEL PLB+PMG'!$BD16</f>
        <v>146.5</v>
      </c>
      <c r="Q18" s="17">
        <f>+'[17]ENEL PLB+PMG'!$BD16</f>
        <v>146.5</v>
      </c>
      <c r="R18" s="17">
        <f>+'[18]ENEL PLB+PMG'!$BD16</f>
        <v>150.98500000000001</v>
      </c>
      <c r="S18" s="17">
        <f>+'[19]ENEL PLB+PMG'!$BD16</f>
        <v>151.4</v>
      </c>
      <c r="T18" s="17">
        <f>+'[20]ENEL PLB+PMG'!$BD16</f>
        <v>150.24999500000001</v>
      </c>
      <c r="U18" s="17">
        <f>+'[21]ENEL PLB+PMG'!$BD16</f>
        <v>155.37607333333301</v>
      </c>
      <c r="V18" s="17">
        <f>+'[22]ENEL PLB+PMG'!$BD16</f>
        <v>151.4</v>
      </c>
      <c r="W18" s="17">
        <f>+'[23]ENEL PLB+PMG'!$BD16</f>
        <v>150.12460166666699</v>
      </c>
      <c r="X18" s="17">
        <f>+'[24]ENEL PLB+PMG'!$BD16</f>
        <v>154.67186000000001</v>
      </c>
      <c r="Y18" s="17">
        <f>+'[25]ENEL PLB+PMG'!$BD16</f>
        <v>154.72200000000001</v>
      </c>
      <c r="Z18" s="17">
        <f>+'[26]ENEL PLB+PMG'!$BD16</f>
        <v>155.218118333333</v>
      </c>
      <c r="AA18" s="17">
        <f>+'[27]ENEL PLB+PMG'!$BD16</f>
        <v>154.939766666667</v>
      </c>
      <c r="AB18" s="17">
        <f>+'[28]ENEL PLB+PMG'!$BD16</f>
        <v>154.72200000000001</v>
      </c>
      <c r="AC18" s="17">
        <f>+'[29]ENEL PLB+PMG'!$BD16</f>
        <v>154.72200000000001</v>
      </c>
      <c r="AD18" s="17">
        <f>+'[30]ENEL PLB+PMG'!$BD16</f>
        <v>153.78752499999999</v>
      </c>
      <c r="AE18" s="17">
        <f>+'[31]ENEL PLB+PMG'!$BD16</f>
        <v>154.30213166666701</v>
      </c>
      <c r="AF18" s="17">
        <f>+'[32]ENEL PLB+PMG'!$BD16</f>
        <v>158.93799999999999</v>
      </c>
      <c r="AG18" s="17">
        <f>+'[33]ENEL PLB+PMG'!$BD16</f>
        <v>160.134768333333</v>
      </c>
    </row>
    <row r="19" spans="2:109" ht="20.100000000000001" customHeight="1">
      <c r="B19" s="16">
        <v>0.29166666666666702</v>
      </c>
      <c r="C19" s="17">
        <f>+'[3]ENEL PLB+PMG'!$BD17</f>
        <v>142.62700000000001</v>
      </c>
      <c r="D19" s="17">
        <f>+'[4]ENEL PLB+PMG'!$BD17</f>
        <v>141.206551666667</v>
      </c>
      <c r="E19" s="17">
        <f>+'[5]ENEL PLB+PMG'!$BD17</f>
        <v>139.962533333333</v>
      </c>
      <c r="F19" s="17">
        <f>+'[6]ENEL PLB+PMG'!$BD17</f>
        <v>142.62199000000001</v>
      </c>
      <c r="G19" s="17">
        <f>+'[7]ENEL PLB+PMG'!$BD17</f>
        <v>139.67575833333299</v>
      </c>
      <c r="H19" s="17">
        <f>+'[8]ENEL PLB+PMG'!$BD17</f>
        <v>141.009995</v>
      </c>
      <c r="I19" s="17">
        <f>+'[9]ENEL PLB+PMG'!$BD17</f>
        <v>138.28337500000001</v>
      </c>
      <c r="J19" s="17">
        <f>+'[10]ENEL PLB+PMG'!$BD17</f>
        <v>141.66200000000001</v>
      </c>
      <c r="K19" s="17">
        <f>+'[11]ENEL PLB+PMG'!$BD17</f>
        <v>146.5</v>
      </c>
      <c r="L19" s="17">
        <f>+'[12]ENEL PLB+PMG'!$BD17</f>
        <v>146.5</v>
      </c>
      <c r="M19" s="17">
        <f>+'[13]ENEL PLB+PMG'!$BD17</f>
        <v>146.5</v>
      </c>
      <c r="N19" s="17">
        <f>+'[14]ENEL PLB+PMG'!$BD17</f>
        <v>146.5</v>
      </c>
      <c r="O19" s="17">
        <f>+'[15]ENEL PLB+PMG'!$BD17</f>
        <v>147.046055</v>
      </c>
      <c r="P19" s="17">
        <f>+'[16]ENEL PLB+PMG'!$BD17</f>
        <v>146.5</v>
      </c>
      <c r="Q19" s="17">
        <f>+'[17]ENEL PLB+PMG'!$BD17</f>
        <v>146.88241500000001</v>
      </c>
      <c r="R19" s="17">
        <f>+'[18]ENEL PLB+PMG'!$BD17</f>
        <v>150.98500000000001</v>
      </c>
      <c r="S19" s="17">
        <f>+'[19]ENEL PLB+PMG'!$BD17</f>
        <v>151.4</v>
      </c>
      <c r="T19" s="17">
        <f>+'[20]ENEL PLB+PMG'!$BD17</f>
        <v>150.28802833333299</v>
      </c>
      <c r="U19" s="17">
        <f>+'[21]ENEL PLB+PMG'!$BD17</f>
        <v>149.51122833333301</v>
      </c>
      <c r="V19" s="17">
        <f>+'[22]ENEL PLB+PMG'!$BD17</f>
        <v>150.26724999999999</v>
      </c>
      <c r="W19" s="17">
        <f>+'[23]ENEL PLB+PMG'!$BD17</f>
        <v>150.91442833333301</v>
      </c>
      <c r="X19" s="17">
        <f>+'[24]ENEL PLB+PMG'!$BD17</f>
        <v>152.86599000000001</v>
      </c>
      <c r="Y19" s="17">
        <f>+'[25]ENEL PLB+PMG'!$BD17</f>
        <v>154.72200000000001</v>
      </c>
      <c r="Z19" s="17">
        <f>+'[26]ENEL PLB+PMG'!$BD17</f>
        <v>158.55745666666701</v>
      </c>
      <c r="AA19" s="17">
        <f>+'[27]ENEL PLB+PMG'!$BD17</f>
        <v>158.73765666666699</v>
      </c>
      <c r="AB19" s="17">
        <f>+'[28]ENEL PLB+PMG'!$BD17</f>
        <v>154.21324999999999</v>
      </c>
      <c r="AC19" s="17">
        <f>+'[29]ENEL PLB+PMG'!$BD17</f>
        <v>154.753805</v>
      </c>
      <c r="AD19" s="17">
        <f>+'[30]ENEL PLB+PMG'!$BD17</f>
        <v>154.14943</v>
      </c>
      <c r="AE19" s="17">
        <f>+'[31]ENEL PLB+PMG'!$BD17</f>
        <v>153.767126666667</v>
      </c>
      <c r="AF19" s="17">
        <f>+'[32]ENEL PLB+PMG'!$BD17</f>
        <v>158.93799999999999</v>
      </c>
      <c r="AG19" s="17">
        <f>+'[33]ENEL PLB+PMG'!$BD17</f>
        <v>160.34660500000001</v>
      </c>
    </row>
    <row r="20" spans="2:109" ht="20.100000000000001" customHeight="1">
      <c r="B20" s="16">
        <v>0.33333333333333298</v>
      </c>
      <c r="C20" s="17">
        <f>+'[3]ENEL PLB+PMG'!$BD18</f>
        <v>145.81404833333301</v>
      </c>
      <c r="D20" s="17">
        <f>+'[4]ENEL PLB+PMG'!$BD18</f>
        <v>147.18643499999999</v>
      </c>
      <c r="E20" s="17">
        <f>+'[5]ENEL PLB+PMG'!$BD18</f>
        <v>146.00733500000001</v>
      </c>
      <c r="F20" s="17">
        <f>+'[6]ENEL PLB+PMG'!$BD18</f>
        <v>147.89899500000001</v>
      </c>
      <c r="G20" s="17">
        <f>+'[7]ENEL PLB+PMG'!$BD18</f>
        <v>165.88227166666701</v>
      </c>
      <c r="H20" s="17">
        <f>+'[8]ENEL PLB+PMG'!$BD18</f>
        <v>148.56441000000001</v>
      </c>
      <c r="I20" s="17">
        <f>+'[9]ENEL PLB+PMG'!$BD18</f>
        <v>142.457596666667</v>
      </c>
      <c r="J20" s="17">
        <f>+'[10]ENEL PLB+PMG'!$BD18</f>
        <v>141.66200000000001</v>
      </c>
      <c r="K20" s="17">
        <f>+'[11]ENEL PLB+PMG'!$BD18</f>
        <v>148.18967499999999</v>
      </c>
      <c r="L20" s="17">
        <f>+'[12]ENEL PLB+PMG'!$BD18</f>
        <v>151.19666000000001</v>
      </c>
      <c r="M20" s="17">
        <f>+'[13]ENEL PLB+PMG'!$BD18</f>
        <v>151.58003833333299</v>
      </c>
      <c r="N20" s="17">
        <f>+'[14]ENEL PLB+PMG'!$BD18</f>
        <v>148.10147499999999</v>
      </c>
      <c r="O20" s="17">
        <f>+'[15]ENEL PLB+PMG'!$BD18</f>
        <v>151.480515</v>
      </c>
      <c r="P20" s="17">
        <f>+'[16]ENEL PLB+PMG'!$BD18</f>
        <v>146.839738333333</v>
      </c>
      <c r="Q20" s="17">
        <f>+'[17]ENEL PLB+PMG'!$BD18</f>
        <v>151.68745000000001</v>
      </c>
      <c r="R20" s="17">
        <f>+'[18]ENEL PLB+PMG'!$BD18</f>
        <v>154.593391666667</v>
      </c>
      <c r="S20" s="17">
        <f>+'[19]ENEL PLB+PMG'!$BD18</f>
        <v>151.40165999999999</v>
      </c>
      <c r="T20" s="17">
        <f>+'[20]ENEL PLB+PMG'!$BD18</f>
        <v>154.76527833333299</v>
      </c>
      <c r="U20" s="17">
        <f>+'[21]ENEL PLB+PMG'!$BD18</f>
        <v>150.39673500000001</v>
      </c>
      <c r="V20" s="17">
        <f>+'[22]ENEL PLB+PMG'!$BD18</f>
        <v>151.330833333333</v>
      </c>
      <c r="W20" s="17">
        <f>+'[23]ENEL PLB+PMG'!$BD18</f>
        <v>152.59063</v>
      </c>
      <c r="X20" s="17">
        <f>+'[24]ENEL PLB+PMG'!$BD18</f>
        <v>151.4</v>
      </c>
      <c r="Y20" s="17">
        <f>+'[25]ENEL PLB+PMG'!$BD18</f>
        <v>154.94138166666701</v>
      </c>
      <c r="Z20" s="17">
        <f>+'[26]ENEL PLB+PMG'!$BD18</f>
        <v>156.07753</v>
      </c>
      <c r="AA20" s="17">
        <f>+'[27]ENEL PLB+PMG'!$BD18</f>
        <v>158.70754333333301</v>
      </c>
      <c r="AB20" s="17">
        <f>+'[28]ENEL PLB+PMG'!$BD18</f>
        <v>158.66712000000001</v>
      </c>
      <c r="AC20" s="17">
        <f>+'[29]ENEL PLB+PMG'!$BD18</f>
        <v>158.84321666666699</v>
      </c>
      <c r="AD20" s="17">
        <f>+'[30]ENEL PLB+PMG'!$BD18</f>
        <v>154.96336333333301</v>
      </c>
      <c r="AE20" s="17">
        <f>+'[31]ENEL PLB+PMG'!$BD18</f>
        <v>155</v>
      </c>
      <c r="AF20" s="17">
        <f>+'[32]ENEL PLB+PMG'!$BD18</f>
        <v>161.35914333333301</v>
      </c>
      <c r="AG20" s="17">
        <f>+'[33]ENEL PLB+PMG'!$BD18</f>
        <v>160.41563333333301</v>
      </c>
    </row>
    <row r="21" spans="2:109" ht="20.100000000000001" customHeight="1">
      <c r="B21" s="16">
        <v>0.375</v>
      </c>
      <c r="C21" s="17">
        <f>+'[3]ENEL PLB+PMG'!$BD19</f>
        <v>146.67164666666699</v>
      </c>
      <c r="D21" s="17">
        <f>+'[4]ENEL PLB+PMG'!$BD19</f>
        <v>149.53304333333301</v>
      </c>
      <c r="E21" s="17">
        <f>+'[5]ENEL PLB+PMG'!$BD19</f>
        <v>149.45178999999999</v>
      </c>
      <c r="F21" s="17">
        <f>+'[6]ENEL PLB+PMG'!$BD19</f>
        <v>144.70281166666601</v>
      </c>
      <c r="G21" s="17">
        <f>+'[7]ENEL PLB+PMG'!$BD19</f>
        <v>144.64089166666599</v>
      </c>
      <c r="H21" s="17">
        <f>+'[8]ENEL PLB+PMG'!$BD19</f>
        <v>144.81964666666599</v>
      </c>
      <c r="I21" s="17">
        <f>+'[9]ENEL PLB+PMG'!$BD19</f>
        <v>147.71248666666699</v>
      </c>
      <c r="J21" s="17">
        <f>+'[10]ENEL PLB+PMG'!$BD19</f>
        <v>141.66200000000001</v>
      </c>
      <c r="K21" s="17">
        <f>+'[11]ENEL PLB+PMG'!$BD19</f>
        <v>151.57735666666699</v>
      </c>
      <c r="L21" s="17">
        <f>+'[12]ENEL PLB+PMG'!$BD19</f>
        <v>153.914615</v>
      </c>
      <c r="M21" s="17">
        <f>+'[13]ENEL PLB+PMG'!$BD19</f>
        <v>154.61076499999999</v>
      </c>
      <c r="N21" s="17">
        <f>+'[14]ENEL PLB+PMG'!$BD19</f>
        <v>156.84795500000001</v>
      </c>
      <c r="O21" s="17">
        <f>+'[15]ENEL PLB+PMG'!$BD19</f>
        <v>155.136918333333</v>
      </c>
      <c r="P21" s="17">
        <f>+'[16]ENEL PLB+PMG'!$BD19</f>
        <v>149.963578333333</v>
      </c>
      <c r="Q21" s="17">
        <f>+'[17]ENEL PLB+PMG'!$BD19</f>
        <v>148.84703833333299</v>
      </c>
      <c r="R21" s="17">
        <f>+'[18]ENEL PLB+PMG'!$BD19</f>
        <v>159.655898333333</v>
      </c>
      <c r="S21" s="17">
        <f>+'[19]ENEL PLB+PMG'!$BD19</f>
        <v>171.01872499999999</v>
      </c>
      <c r="T21" s="17">
        <f>+'[20]ENEL PLB+PMG'!$BD19</f>
        <v>157.06288000000001</v>
      </c>
      <c r="U21" s="17">
        <f>+'[21]ENEL PLB+PMG'!$BD19</f>
        <v>151.04382000000001</v>
      </c>
      <c r="V21" s="17">
        <f>+'[22]ENEL PLB+PMG'!$BD19</f>
        <v>151.75288333333299</v>
      </c>
      <c r="W21" s="17">
        <f>+'[23]ENEL PLB+PMG'!$BD19</f>
        <v>154.66535500000001</v>
      </c>
      <c r="X21" s="17">
        <f>+'[24]ENEL PLB+PMG'!$BD19</f>
        <v>153.54482999999999</v>
      </c>
      <c r="Y21" s="17">
        <f>+'[25]ENEL PLB+PMG'!$BD19</f>
        <v>160.45606833333301</v>
      </c>
      <c r="Z21" s="17">
        <f>+'[26]ENEL PLB+PMG'!$BD19</f>
        <v>162.42383166666701</v>
      </c>
      <c r="AA21" s="17">
        <f>+'[27]ENEL PLB+PMG'!$BD19</f>
        <v>166.87577166666699</v>
      </c>
      <c r="AB21" s="17">
        <f>+'[28]ENEL PLB+PMG'!$BD19</f>
        <v>155.47359333333301</v>
      </c>
      <c r="AC21" s="17">
        <f>+'[29]ENEL PLB+PMG'!$BD19</f>
        <v>161.96660499999999</v>
      </c>
      <c r="AD21" s="17">
        <f>+'[30]ENEL PLB+PMG'!$BD19</f>
        <v>155.40781999999999</v>
      </c>
      <c r="AE21" s="17">
        <f>+'[31]ENEL PLB+PMG'!$BD19</f>
        <v>155</v>
      </c>
      <c r="AF21" s="17">
        <f>+'[32]ENEL PLB+PMG'!$BD19</f>
        <v>167.57093499999999</v>
      </c>
      <c r="AG21" s="17">
        <f>+'[33]ENEL PLB+PMG'!$BD19</f>
        <v>169.83049500000001</v>
      </c>
    </row>
    <row r="22" spans="2:109" ht="20.100000000000001" customHeight="1">
      <c r="B22" s="16">
        <v>0.41666666666666702</v>
      </c>
      <c r="C22" s="17">
        <f>+'[3]ENEL PLB+PMG'!$BD20</f>
        <v>148.87699833333301</v>
      </c>
      <c r="D22" s="17">
        <f>+'[4]ENEL PLB+PMG'!$BD20</f>
        <v>146.52142499999999</v>
      </c>
      <c r="E22" s="17">
        <f>+'[5]ENEL PLB+PMG'!$BD20</f>
        <v>144.916865</v>
      </c>
      <c r="F22" s="17">
        <f>+'[6]ENEL PLB+PMG'!$BD20</f>
        <v>144.78310166666699</v>
      </c>
      <c r="G22" s="17">
        <f>+'[7]ENEL PLB+PMG'!$BD20</f>
        <v>144.920668333333</v>
      </c>
      <c r="H22" s="17">
        <f>+'[8]ENEL PLB+PMG'!$BD20</f>
        <v>159.586048333333</v>
      </c>
      <c r="I22" s="17">
        <f>+'[9]ENEL PLB+PMG'!$BD20</f>
        <v>144.56663333333299</v>
      </c>
      <c r="J22" s="17">
        <f>+'[10]ENEL PLB+PMG'!$BD20</f>
        <v>141.66200000000001</v>
      </c>
      <c r="K22" s="17">
        <f>+'[11]ENEL PLB+PMG'!$BD20</f>
        <v>152.805358333333</v>
      </c>
      <c r="L22" s="17">
        <f>+'[12]ENEL PLB+PMG'!$BD20</f>
        <v>155.93712333333301</v>
      </c>
      <c r="M22" s="17">
        <f>+'[13]ENEL PLB+PMG'!$BD20</f>
        <v>149.40858666666699</v>
      </c>
      <c r="N22" s="17">
        <f>+'[14]ENEL PLB+PMG'!$BD20</f>
        <v>149.35212166666699</v>
      </c>
      <c r="O22" s="17">
        <f>+'[15]ENEL PLB+PMG'!$BD20</f>
        <v>149.866938333333</v>
      </c>
      <c r="P22" s="17">
        <f>+'[16]ENEL PLB+PMG'!$BD20</f>
        <v>151.706498333333</v>
      </c>
      <c r="Q22" s="17">
        <f>+'[17]ENEL PLB+PMG'!$BD20</f>
        <v>148.45500000000001</v>
      </c>
      <c r="R22" s="17">
        <f>+'[18]ENEL PLB+PMG'!$BD20</f>
        <v>157.65944666666701</v>
      </c>
      <c r="S22" s="17">
        <f>+'[19]ENEL PLB+PMG'!$BD20</f>
        <v>156.72043500000001</v>
      </c>
      <c r="T22" s="17">
        <f>+'[20]ENEL PLB+PMG'!$BD20</f>
        <v>163.48641833333301</v>
      </c>
      <c r="U22" s="17">
        <f>+'[21]ENEL PLB+PMG'!$BD20</f>
        <v>151.026328333333</v>
      </c>
      <c r="V22" s="17">
        <f>+'[22]ENEL PLB+PMG'!$BD20</f>
        <v>151.86928166666701</v>
      </c>
      <c r="W22" s="17">
        <f>+'[23]ENEL PLB+PMG'!$BD20</f>
        <v>152.05997500000001</v>
      </c>
      <c r="X22" s="17">
        <f>+'[24]ENEL PLB+PMG'!$BD20</f>
        <v>151.86090166666699</v>
      </c>
      <c r="Y22" s="17">
        <f>+'[25]ENEL PLB+PMG'!$BD20</f>
        <v>162.32393500000001</v>
      </c>
      <c r="Z22" s="17">
        <f>+'[26]ENEL PLB+PMG'!$BD20</f>
        <v>162.163491666667</v>
      </c>
      <c r="AA22" s="17">
        <f>+'[27]ENEL PLB+PMG'!$BD20</f>
        <v>163.719298333333</v>
      </c>
      <c r="AB22" s="17">
        <f>+'[28]ENEL PLB+PMG'!$BD20</f>
        <v>164.88243499999999</v>
      </c>
      <c r="AC22" s="17">
        <f>+'[29]ENEL PLB+PMG'!$BD20</f>
        <v>163.48779500000001</v>
      </c>
      <c r="AD22" s="17">
        <f>+'[30]ENEL PLB+PMG'!$BD20</f>
        <v>155.20741000000001</v>
      </c>
      <c r="AE22" s="17">
        <f>+'[31]ENEL PLB+PMG'!$BD20</f>
        <v>155</v>
      </c>
      <c r="AF22" s="17">
        <f>+'[32]ENEL PLB+PMG'!$BD20</f>
        <v>171.23059166666701</v>
      </c>
      <c r="AG22" s="17">
        <f>+'[33]ENEL PLB+PMG'!$BD20</f>
        <v>170.83228</v>
      </c>
    </row>
    <row r="23" spans="2:109" ht="20.100000000000001" customHeight="1">
      <c r="B23" s="16">
        <v>0.45833333333333298</v>
      </c>
      <c r="C23" s="17">
        <f>+'[3]ENEL PLB+PMG'!$BD21</f>
        <v>150.43899999999999</v>
      </c>
      <c r="D23" s="17">
        <f>+'[4]ENEL PLB+PMG'!$BD21</f>
        <v>162.36421833333301</v>
      </c>
      <c r="E23" s="17">
        <f>+'[5]ENEL PLB+PMG'!$BD21</f>
        <v>144.62299999999999</v>
      </c>
      <c r="F23" s="17">
        <f>+'[6]ENEL PLB+PMG'!$BD21</f>
        <v>147.29857833333301</v>
      </c>
      <c r="G23" s="17">
        <f>+'[7]ENEL PLB+PMG'!$BD21</f>
        <v>149.798836666667</v>
      </c>
      <c r="H23" s="17">
        <f>+'[8]ENEL PLB+PMG'!$BD21</f>
        <v>144.95932833333299</v>
      </c>
      <c r="I23" s="17">
        <f>+'[9]ENEL PLB+PMG'!$BD21</f>
        <v>144.62299999999999</v>
      </c>
      <c r="J23" s="17">
        <f>+'[10]ENEL PLB+PMG'!$BD21</f>
        <v>144.696906666666</v>
      </c>
      <c r="K23" s="17">
        <f>+'[11]ENEL PLB+PMG'!$BD21</f>
        <v>153.48567333333301</v>
      </c>
      <c r="L23" s="17">
        <f>+'[12]ENEL PLB+PMG'!$BD21</f>
        <v>159.15245999999999</v>
      </c>
      <c r="M23" s="17">
        <f>+'[13]ENEL PLB+PMG'!$BD21</f>
        <v>149.529351666667</v>
      </c>
      <c r="N23" s="17">
        <f>+'[14]ENEL PLB+PMG'!$BD21</f>
        <v>157.48801333333299</v>
      </c>
      <c r="O23" s="17">
        <f>+'[15]ENEL PLB+PMG'!$BD21</f>
        <v>154.66731666666701</v>
      </c>
      <c r="P23" s="17">
        <f>+'[16]ENEL PLB+PMG'!$BD21</f>
        <v>148.16511666666699</v>
      </c>
      <c r="Q23" s="17">
        <f>+'[17]ENEL PLB+PMG'!$BD21</f>
        <v>148.45500000000001</v>
      </c>
      <c r="R23" s="17">
        <f>+'[18]ENEL PLB+PMG'!$BD21</f>
        <v>163.954735</v>
      </c>
      <c r="S23" s="17">
        <f>+'[19]ENEL PLB+PMG'!$BD21</f>
        <v>152.590448333333</v>
      </c>
      <c r="T23" s="17">
        <f>+'[20]ENEL PLB+PMG'!$BD21</f>
        <v>160.50496999999999</v>
      </c>
      <c r="U23" s="17">
        <f>+'[21]ENEL PLB+PMG'!$BD21</f>
        <v>151.20336</v>
      </c>
      <c r="V23" s="17">
        <f>+'[22]ENEL PLB+PMG'!$BD21</f>
        <v>152.62491333333301</v>
      </c>
      <c r="W23" s="17">
        <f>+'[23]ENEL PLB+PMG'!$BD21</f>
        <v>156.79022166666701</v>
      </c>
      <c r="X23" s="17">
        <f>+'[24]ENEL PLB+PMG'!$BD21</f>
        <v>151.541791666666</v>
      </c>
      <c r="Y23" s="17">
        <f>+'[25]ENEL PLB+PMG'!$BD21</f>
        <v>165.58135166666699</v>
      </c>
      <c r="Z23" s="17">
        <f>+'[26]ENEL PLB+PMG'!$BD21</f>
        <v>166.503723333333</v>
      </c>
      <c r="AA23" s="17">
        <f>+'[27]ENEL PLB+PMG'!$BD21</f>
        <v>163.40530333333299</v>
      </c>
      <c r="AB23" s="17">
        <f>+'[28]ENEL PLB+PMG'!$BD21</f>
        <v>168.01923500000001</v>
      </c>
      <c r="AC23" s="17">
        <f>+'[29]ENEL PLB+PMG'!$BD21</f>
        <v>166.318346666667</v>
      </c>
      <c r="AD23" s="17">
        <f>+'[30]ENEL PLB+PMG'!$BD21</f>
        <v>159.93467000000001</v>
      </c>
      <c r="AE23" s="17">
        <f>+'[31]ENEL PLB+PMG'!$BD21</f>
        <v>155</v>
      </c>
      <c r="AF23" s="17">
        <f>+'[32]ENEL PLB+PMG'!$BD21</f>
        <v>171.50799000000001</v>
      </c>
      <c r="AG23" s="17">
        <f>+'[33]ENEL PLB+PMG'!$BD21</f>
        <v>170.72303666666701</v>
      </c>
    </row>
    <row r="24" spans="2:109" ht="20.100000000000001" customHeight="1">
      <c r="B24" s="16">
        <v>0.5</v>
      </c>
      <c r="C24" s="17">
        <f>+'[3]ENEL PLB+PMG'!$BD22</f>
        <v>150.43899999999999</v>
      </c>
      <c r="D24" s="17">
        <f>+'[4]ENEL PLB+PMG'!$BD22</f>
        <v>156.78915333333299</v>
      </c>
      <c r="E24" s="17">
        <f>+'[5]ENEL PLB+PMG'!$BD22</f>
        <v>144.44079666666701</v>
      </c>
      <c r="F24" s="17">
        <f>+'[6]ENEL PLB+PMG'!$BD22</f>
        <v>152.91560833333301</v>
      </c>
      <c r="G24" s="17">
        <f>+'[7]ENEL PLB+PMG'!$BD22</f>
        <v>152.37361999999999</v>
      </c>
      <c r="H24" s="17">
        <f>+'[8]ENEL PLB+PMG'!$BD22</f>
        <v>145.047991666667</v>
      </c>
      <c r="I24" s="17">
        <f>+'[9]ENEL PLB+PMG'!$BD22</f>
        <v>145.218723333333</v>
      </c>
      <c r="J24" s="17">
        <f>+'[10]ENEL PLB+PMG'!$BD22</f>
        <v>144.62299999999999</v>
      </c>
      <c r="K24" s="17">
        <f>+'[11]ENEL PLB+PMG'!$BD22</f>
        <v>157.15293666666699</v>
      </c>
      <c r="L24" s="17">
        <f>+'[12]ENEL PLB+PMG'!$BD22</f>
        <v>160.24014666666699</v>
      </c>
      <c r="M24" s="17">
        <f>+'[13]ENEL PLB+PMG'!$BD22</f>
        <v>157.19428833333299</v>
      </c>
      <c r="N24" s="17">
        <f>+'[14]ENEL PLB+PMG'!$BD22</f>
        <v>160.311575</v>
      </c>
      <c r="O24" s="17">
        <f>+'[15]ENEL PLB+PMG'!$BD22</f>
        <v>157.70897500000001</v>
      </c>
      <c r="P24" s="17">
        <f>+'[16]ENEL PLB+PMG'!$BD22</f>
        <v>148.62289999999999</v>
      </c>
      <c r="Q24" s="17">
        <f>+'[17]ENEL PLB+PMG'!$BD22</f>
        <v>148.45500000000001</v>
      </c>
      <c r="R24" s="17">
        <f>+'[18]ENEL PLB+PMG'!$BD22</f>
        <v>159.60788833333299</v>
      </c>
      <c r="S24" s="17">
        <f>+'[19]ENEL PLB+PMG'!$BD22</f>
        <v>159.67347166666701</v>
      </c>
      <c r="T24" s="17">
        <f>+'[20]ENEL PLB+PMG'!$BD22</f>
        <v>159.612288333333</v>
      </c>
      <c r="U24" s="17">
        <f>+'[21]ENEL PLB+PMG'!$BD22</f>
        <v>151.4</v>
      </c>
      <c r="V24" s="17">
        <f>+'[22]ENEL PLB+PMG'!$BD22</f>
        <v>152.593118333333</v>
      </c>
      <c r="W24" s="17">
        <f>+'[23]ENEL PLB+PMG'!$BD22</f>
        <v>159.31961000000001</v>
      </c>
      <c r="X24" s="17">
        <f>+'[24]ENEL PLB+PMG'!$BD22</f>
        <v>152.20769833333301</v>
      </c>
      <c r="Y24" s="17">
        <f>+'[25]ENEL PLB+PMG'!$BD22</f>
        <v>163.34125666666699</v>
      </c>
      <c r="Z24" s="17">
        <f>+'[26]ENEL PLB+PMG'!$BD22</f>
        <v>164.721306666667</v>
      </c>
      <c r="AA24" s="17">
        <f>+'[27]ENEL PLB+PMG'!$BD22</f>
        <v>163.44114500000001</v>
      </c>
      <c r="AB24" s="17">
        <f>+'[28]ENEL PLB+PMG'!$BD22</f>
        <v>164.035793333333</v>
      </c>
      <c r="AC24" s="17">
        <f>+'[29]ENEL PLB+PMG'!$BD22</f>
        <v>165.592698333333</v>
      </c>
      <c r="AD24" s="17">
        <f>+'[30]ENEL PLB+PMG'!$BD22</f>
        <v>163.97529499999999</v>
      </c>
      <c r="AE24" s="17">
        <f>+'[31]ENEL PLB+PMG'!$BD22</f>
        <v>155</v>
      </c>
      <c r="AF24" s="17">
        <f>+'[32]ENEL PLB+PMG'!$BD22</f>
        <v>170.012531666667</v>
      </c>
      <c r="AG24" s="17">
        <f>+'[33]ENEL PLB+PMG'!$BD22</f>
        <v>168.98646666666701</v>
      </c>
    </row>
    <row r="25" spans="2:109" ht="20.100000000000001" customHeight="1">
      <c r="B25" s="16">
        <v>0.54166666666666696</v>
      </c>
      <c r="C25" s="17">
        <f>+'[3]ENEL PLB+PMG'!$BD23</f>
        <v>150.43899999999999</v>
      </c>
      <c r="D25" s="17">
        <f>+'[4]ENEL PLB+PMG'!$BD23</f>
        <v>155.91684000000001</v>
      </c>
      <c r="E25" s="17">
        <f>+'[5]ENEL PLB+PMG'!$BD23</f>
        <v>144.62537</v>
      </c>
      <c r="F25" s="17">
        <f>+'[6]ENEL PLB+PMG'!$BD23</f>
        <v>144.72963666666701</v>
      </c>
      <c r="G25" s="17">
        <f>+'[7]ENEL PLB+PMG'!$BD23</f>
        <v>147.614313333333</v>
      </c>
      <c r="H25" s="17">
        <f>+'[8]ENEL PLB+PMG'!$BD23</f>
        <v>144.52145166666699</v>
      </c>
      <c r="I25" s="17">
        <f>+'[9]ENEL PLB+PMG'!$BD23</f>
        <v>145.343841666667</v>
      </c>
      <c r="J25" s="17">
        <f>+'[10]ENEL PLB+PMG'!$BD23</f>
        <v>144.187625</v>
      </c>
      <c r="K25" s="17">
        <f>+'[11]ENEL PLB+PMG'!$BD23</f>
        <v>149.95015833333301</v>
      </c>
      <c r="L25" s="17">
        <f>+'[12]ENEL PLB+PMG'!$BD23</f>
        <v>152.11061000000001</v>
      </c>
      <c r="M25" s="17">
        <f>+'[13]ENEL PLB+PMG'!$BD23</f>
        <v>156.47580833333299</v>
      </c>
      <c r="N25" s="17">
        <f>+'[14]ENEL PLB+PMG'!$BD23</f>
        <v>155.87000499999999</v>
      </c>
      <c r="O25" s="17">
        <f>+'[15]ENEL PLB+PMG'!$BD23</f>
        <v>157.77471666666699</v>
      </c>
      <c r="P25" s="17">
        <f>+'[16]ENEL PLB+PMG'!$BD23</f>
        <v>148.45561833333301</v>
      </c>
      <c r="Q25" s="17">
        <f>+'[17]ENEL PLB+PMG'!$BD23</f>
        <v>148.45500000000001</v>
      </c>
      <c r="R25" s="17">
        <f>+'[18]ENEL PLB+PMG'!$BD23</f>
        <v>159.58264</v>
      </c>
      <c r="S25" s="17">
        <f>+'[19]ENEL PLB+PMG'!$BD23</f>
        <v>162.86597333333299</v>
      </c>
      <c r="T25" s="17">
        <f>+'[20]ENEL PLB+PMG'!$BD23</f>
        <v>160.988855</v>
      </c>
      <c r="U25" s="17">
        <f>+'[21]ENEL PLB+PMG'!$BD23</f>
        <v>151.4</v>
      </c>
      <c r="V25" s="17">
        <f>+'[22]ENEL PLB+PMG'!$BD23</f>
        <v>160.629388333333</v>
      </c>
      <c r="W25" s="17">
        <f>+'[23]ENEL PLB+PMG'!$BD23</f>
        <v>152.137091666667</v>
      </c>
      <c r="X25" s="17">
        <f>+'[24]ENEL PLB+PMG'!$BD23</f>
        <v>152.275251666667</v>
      </c>
      <c r="Y25" s="17">
        <f>+'[25]ENEL PLB+PMG'!$BD23</f>
        <v>163.313353333333</v>
      </c>
      <c r="Z25" s="17">
        <f>+'[26]ENEL PLB+PMG'!$BD23</f>
        <v>163.43463666666699</v>
      </c>
      <c r="AA25" s="17">
        <f>+'[27]ENEL PLB+PMG'!$BD23</f>
        <v>163.75784666666701</v>
      </c>
      <c r="AB25" s="17">
        <f>+'[28]ENEL PLB+PMG'!$BD23</f>
        <v>163.85950333333301</v>
      </c>
      <c r="AC25" s="17">
        <f>+'[29]ENEL PLB+PMG'!$BD23</f>
        <v>165.81511499999999</v>
      </c>
      <c r="AD25" s="17">
        <f>+'[30]ENEL PLB+PMG'!$BD23</f>
        <v>159.26768833333301</v>
      </c>
      <c r="AE25" s="17">
        <f>+'[31]ENEL PLB+PMG'!$BD23</f>
        <v>155</v>
      </c>
      <c r="AF25" s="17">
        <f>+'[32]ENEL PLB+PMG'!$BD23</f>
        <v>165.66623166666699</v>
      </c>
      <c r="AG25" s="17">
        <f>+'[33]ENEL PLB+PMG'!$BD23</f>
        <v>169.07300000000001</v>
      </c>
    </row>
    <row r="26" spans="2:109" ht="20.100000000000001" customHeight="1">
      <c r="B26" s="16">
        <v>0.58333333333333304</v>
      </c>
      <c r="C26" s="17">
        <f>+'[3]ENEL PLB+PMG'!$BD24</f>
        <v>150.43899999999999</v>
      </c>
      <c r="D26" s="17">
        <f>+'[4]ENEL PLB+PMG'!$BD24</f>
        <v>156.95663999999999</v>
      </c>
      <c r="E26" s="17">
        <f>+'[5]ENEL PLB+PMG'!$BD24</f>
        <v>144.61804166666701</v>
      </c>
      <c r="F26" s="17">
        <f>+'[6]ENEL PLB+PMG'!$BD24</f>
        <v>151.9015</v>
      </c>
      <c r="G26" s="17">
        <f>+'[7]ENEL PLB+PMG'!$BD24</f>
        <v>145.94283166666699</v>
      </c>
      <c r="H26" s="17">
        <f>+'[8]ENEL PLB+PMG'!$BD24</f>
        <v>144.62299999999999</v>
      </c>
      <c r="I26" s="17">
        <f>+'[9]ENEL PLB+PMG'!$BD24</f>
        <v>144.82236</v>
      </c>
      <c r="J26" s="17">
        <f>+'[10]ENEL PLB+PMG'!$BD24</f>
        <v>142.65693999999999</v>
      </c>
      <c r="K26" s="17">
        <f>+'[11]ENEL PLB+PMG'!$BD24</f>
        <v>150.31227000000001</v>
      </c>
      <c r="L26" s="17">
        <f>+'[12]ENEL PLB+PMG'!$BD24</f>
        <v>156.19701833333301</v>
      </c>
      <c r="M26" s="17">
        <f>+'[13]ENEL PLB+PMG'!$BD24</f>
        <v>156.66329666666701</v>
      </c>
      <c r="N26" s="17">
        <f>+'[14]ENEL PLB+PMG'!$BD24</f>
        <v>155.466916666667</v>
      </c>
      <c r="O26" s="17">
        <f>+'[15]ENEL PLB+PMG'!$BD24</f>
        <v>157.5025</v>
      </c>
      <c r="P26" s="17">
        <f>+'[16]ENEL PLB+PMG'!$BD24</f>
        <v>148.70628500000001</v>
      </c>
      <c r="Q26" s="17">
        <f>+'[17]ENEL PLB+PMG'!$BD24</f>
        <v>148.45500000000001</v>
      </c>
      <c r="R26" s="17">
        <f>+'[18]ENEL PLB+PMG'!$BD24</f>
        <v>163.39442333333301</v>
      </c>
      <c r="S26" s="17">
        <f>+'[19]ENEL PLB+PMG'!$BD24</f>
        <v>159.73925</v>
      </c>
      <c r="T26" s="17">
        <f>+'[20]ENEL PLB+PMG'!$BD24</f>
        <v>159.33979333333301</v>
      </c>
      <c r="U26" s="17">
        <f>+'[21]ENEL PLB+PMG'!$BD24</f>
        <v>151.4</v>
      </c>
      <c r="V26" s="17">
        <f>+'[22]ENEL PLB+PMG'!$BD24</f>
        <v>159.657086666667</v>
      </c>
      <c r="W26" s="17">
        <f>+'[23]ENEL PLB+PMG'!$BD24</f>
        <v>151.70851833333299</v>
      </c>
      <c r="X26" s="17">
        <f>+'[24]ENEL PLB+PMG'!$BD24</f>
        <v>152.254795</v>
      </c>
      <c r="Y26" s="17">
        <f>+'[25]ENEL PLB+PMG'!$BD24</f>
        <v>164.222043333333</v>
      </c>
      <c r="Z26" s="17">
        <f>+'[26]ENEL PLB+PMG'!$BD24</f>
        <v>168.71190833333301</v>
      </c>
      <c r="AA26" s="17">
        <f>+'[27]ENEL PLB+PMG'!$BD24</f>
        <v>164.13158833333301</v>
      </c>
      <c r="AB26" s="17">
        <f>+'[28]ENEL PLB+PMG'!$BD24</f>
        <v>164.42152833333299</v>
      </c>
      <c r="AC26" s="17">
        <f>+'[29]ENEL PLB+PMG'!$BD24</f>
        <v>164.419985</v>
      </c>
      <c r="AD26" s="17">
        <f>+'[30]ENEL PLB+PMG'!$BD24</f>
        <v>155.39882666666699</v>
      </c>
      <c r="AE26" s="17">
        <f>+'[31]ENEL PLB+PMG'!$BD24</f>
        <v>155</v>
      </c>
      <c r="AF26" s="17">
        <f>+'[32]ENEL PLB+PMG'!$BD24</f>
        <v>160.13166166666699</v>
      </c>
      <c r="AG26" s="17">
        <f>+'[33]ENEL PLB+PMG'!$BD24</f>
        <v>169.520643333333</v>
      </c>
    </row>
    <row r="27" spans="2:109" ht="20.100000000000001" customHeight="1">
      <c r="B27" s="16">
        <v>0.625</v>
      </c>
      <c r="C27" s="17">
        <f>+'[3]ENEL PLB+PMG'!$BD25</f>
        <v>150.43899999999999</v>
      </c>
      <c r="D27" s="17">
        <f>+'[4]ENEL PLB+PMG'!$BD25</f>
        <v>156.523011666667</v>
      </c>
      <c r="E27" s="17">
        <f>+'[5]ENEL PLB+PMG'!$BD25</f>
        <v>144.648</v>
      </c>
      <c r="F27" s="17">
        <f>+'[6]ENEL PLB+PMG'!$BD25</f>
        <v>153.07235499999999</v>
      </c>
      <c r="G27" s="17">
        <f>+'[7]ENEL PLB+PMG'!$BD25</f>
        <v>148.48266333333299</v>
      </c>
      <c r="H27" s="17">
        <f>+'[8]ENEL PLB+PMG'!$BD25</f>
        <v>144.64561166666701</v>
      </c>
      <c r="I27" s="17">
        <f>+'[9]ENEL PLB+PMG'!$BD25</f>
        <v>144.83270666666701</v>
      </c>
      <c r="J27" s="17">
        <f>+'[10]ENEL PLB+PMG'!$BD25</f>
        <v>143.76860500000001</v>
      </c>
      <c r="K27" s="17">
        <f>+'[11]ENEL PLB+PMG'!$BD25</f>
        <v>149.99720500000001</v>
      </c>
      <c r="L27" s="17">
        <f>+'[12]ENEL PLB+PMG'!$BD25</f>
        <v>157.69657000000001</v>
      </c>
      <c r="M27" s="17">
        <f>+'[13]ENEL PLB+PMG'!$BD25</f>
        <v>156.63575666666699</v>
      </c>
      <c r="N27" s="17">
        <f>+'[14]ENEL PLB+PMG'!$BD25</f>
        <v>162.87875333333301</v>
      </c>
      <c r="O27" s="17">
        <f>+'[15]ENEL PLB+PMG'!$BD25</f>
        <v>156.757195</v>
      </c>
      <c r="P27" s="17">
        <f>+'[16]ENEL PLB+PMG'!$BD25</f>
        <v>148.74615666666699</v>
      </c>
      <c r="Q27" s="17">
        <f>+'[17]ENEL PLB+PMG'!$BD25</f>
        <v>147.450568333333</v>
      </c>
      <c r="R27" s="17">
        <f>+'[18]ENEL PLB+PMG'!$BD25</f>
        <v>160.32281166666701</v>
      </c>
      <c r="S27" s="17">
        <f>+'[19]ENEL PLB+PMG'!$BD25</f>
        <v>161.78672499999999</v>
      </c>
      <c r="T27" s="17">
        <f>+'[20]ENEL PLB+PMG'!$BD25</f>
        <v>159.21781166666699</v>
      </c>
      <c r="U27" s="17">
        <f>+'[21]ENEL PLB+PMG'!$BD25</f>
        <v>151.4</v>
      </c>
      <c r="V27" s="17">
        <f>+'[22]ENEL PLB+PMG'!$BD25</f>
        <v>160.253076666667</v>
      </c>
      <c r="W27" s="17">
        <f>+'[23]ENEL PLB+PMG'!$BD25</f>
        <v>154.86855499999999</v>
      </c>
      <c r="X27" s="17">
        <f>+'[24]ENEL PLB+PMG'!$BD25</f>
        <v>152.220566666667</v>
      </c>
      <c r="Y27" s="17">
        <f>+'[25]ENEL PLB+PMG'!$BD25</f>
        <v>164.42409000000001</v>
      </c>
      <c r="Z27" s="17">
        <f>+'[26]ENEL PLB+PMG'!$BD25</f>
        <v>166.93123333333301</v>
      </c>
      <c r="AA27" s="17">
        <f>+'[27]ENEL PLB+PMG'!$BD25</f>
        <v>164.668556666667</v>
      </c>
      <c r="AB27" s="17">
        <f>+'[28]ENEL PLB+PMG'!$BD25</f>
        <v>164.458386666667</v>
      </c>
      <c r="AC27" s="17">
        <f>+'[29]ENEL PLB+PMG'!$BD25</f>
        <v>163.979995</v>
      </c>
      <c r="AD27" s="17">
        <f>+'[30]ENEL PLB+PMG'!$BD25</f>
        <v>155</v>
      </c>
      <c r="AE27" s="17">
        <f>+'[31]ENEL PLB+PMG'!$BD25</f>
        <v>154.72200000000001</v>
      </c>
      <c r="AF27" s="17">
        <f>+'[32]ENEL PLB+PMG'!$BD25</f>
        <v>160.29162833333299</v>
      </c>
      <c r="AG27" s="17">
        <f>+'[33]ENEL PLB+PMG'!$BD25</f>
        <v>169.18159833333399</v>
      </c>
    </row>
    <row r="28" spans="2:109" ht="20.100000000000001" customHeight="1">
      <c r="B28" s="16">
        <v>0.66666666666666696</v>
      </c>
      <c r="C28" s="17">
        <f>+'[3]ENEL PLB+PMG'!$BD26</f>
        <v>149.11497499999999</v>
      </c>
      <c r="D28" s="17">
        <f>+'[4]ENEL PLB+PMG'!$BD26</f>
        <v>148.55443333333301</v>
      </c>
      <c r="E28" s="17">
        <f>+'[5]ENEL PLB+PMG'!$BD26</f>
        <v>144.75447333333301</v>
      </c>
      <c r="F28" s="17">
        <f>+'[6]ENEL PLB+PMG'!$BD26</f>
        <v>156.07948999999999</v>
      </c>
      <c r="G28" s="17">
        <f>+'[7]ENEL PLB+PMG'!$BD26</f>
        <v>146.31464500000001</v>
      </c>
      <c r="H28" s="17">
        <f>+'[8]ENEL PLB+PMG'!$BD26</f>
        <v>144.711436666667</v>
      </c>
      <c r="I28" s="17">
        <f>+'[9]ENEL PLB+PMG'!$BD26</f>
        <v>144.837678333333</v>
      </c>
      <c r="J28" s="17">
        <f>+'[10]ENEL PLB+PMG'!$BD26</f>
        <v>143.854758333333</v>
      </c>
      <c r="K28" s="17">
        <f>+'[11]ENEL PLB+PMG'!$BD26</f>
        <v>149.55693333333301</v>
      </c>
      <c r="L28" s="17">
        <f>+'[12]ENEL PLB+PMG'!$BD26</f>
        <v>152.77489</v>
      </c>
      <c r="M28" s="17">
        <f>+'[13]ENEL PLB+PMG'!$BD26</f>
        <v>157.763673333333</v>
      </c>
      <c r="N28" s="17">
        <f>+'[14]ENEL PLB+PMG'!$BD26</f>
        <v>156.04240999999999</v>
      </c>
      <c r="O28" s="17">
        <f>+'[15]ENEL PLB+PMG'!$BD26</f>
        <v>158.830076666667</v>
      </c>
      <c r="P28" s="17">
        <f>+'[16]ENEL PLB+PMG'!$BD26</f>
        <v>148.762153333333</v>
      </c>
      <c r="Q28" s="17">
        <f>+'[17]ENEL PLB+PMG'!$BD26</f>
        <v>151.43351999999999</v>
      </c>
      <c r="R28" s="17">
        <f>+'[18]ENEL PLB+PMG'!$BD26</f>
        <v>161.81032666666701</v>
      </c>
      <c r="S28" s="17">
        <f>+'[19]ENEL PLB+PMG'!$BD26</f>
        <v>161.30675333333301</v>
      </c>
      <c r="T28" s="17">
        <f>+'[20]ENEL PLB+PMG'!$BD26</f>
        <v>157.68157500000001</v>
      </c>
      <c r="U28" s="17">
        <f>+'[21]ENEL PLB+PMG'!$BD26</f>
        <v>151.24809166666699</v>
      </c>
      <c r="V28" s="17">
        <f>+'[22]ENEL PLB+PMG'!$BD26</f>
        <v>158.92294166666699</v>
      </c>
      <c r="W28" s="17">
        <f>+'[23]ENEL PLB+PMG'!$BD26</f>
        <v>151.448781666667</v>
      </c>
      <c r="X28" s="17">
        <f>+'[24]ENEL PLB+PMG'!$BD26</f>
        <v>153.92554000000001</v>
      </c>
      <c r="Y28" s="17">
        <f>+'[25]ENEL PLB+PMG'!$BD26</f>
        <v>164.579591666667</v>
      </c>
      <c r="Z28" s="17">
        <f>+'[26]ENEL PLB+PMG'!$BD26</f>
        <v>165.74958333333299</v>
      </c>
      <c r="AA28" s="17">
        <f>+'[27]ENEL PLB+PMG'!$BD26</f>
        <v>164.157148333333</v>
      </c>
      <c r="AB28" s="17">
        <f>+'[28]ENEL PLB+PMG'!$BD26</f>
        <v>164.63083666666699</v>
      </c>
      <c r="AC28" s="17">
        <f>+'[29]ENEL PLB+PMG'!$BD26</f>
        <v>165.49286166666701</v>
      </c>
      <c r="AD28" s="17">
        <f>+'[30]ENEL PLB+PMG'!$BD26</f>
        <v>155</v>
      </c>
      <c r="AE28" s="17">
        <f>+'[31]ENEL PLB+PMG'!$BD26</f>
        <v>154.72200000000001</v>
      </c>
      <c r="AF28" s="17">
        <f>+'[32]ENEL PLB+PMG'!$BD26</f>
        <v>160.78825166666701</v>
      </c>
      <c r="AG28" s="17">
        <f>+'[33]ENEL PLB+PMG'!$BD26</f>
        <v>169.01090833333299</v>
      </c>
    </row>
    <row r="29" spans="2:109" ht="20.100000000000001" customHeight="1">
      <c r="B29" s="16">
        <v>0.70833333333333304</v>
      </c>
      <c r="C29" s="17">
        <f>+'[3]ENEL PLB+PMG'!$BD27</f>
        <v>148.38753</v>
      </c>
      <c r="D29" s="17">
        <f>+'[4]ENEL PLB+PMG'!$BD27</f>
        <v>149.23349666666701</v>
      </c>
      <c r="E29" s="17">
        <f>+'[5]ENEL PLB+PMG'!$BD27</f>
        <v>144.62299999999999</v>
      </c>
      <c r="F29" s="17">
        <f>+'[6]ENEL PLB+PMG'!$BD27</f>
        <v>144.63506833333301</v>
      </c>
      <c r="G29" s="17">
        <f>+'[7]ENEL PLB+PMG'!$BD27</f>
        <v>144.956976666667</v>
      </c>
      <c r="H29" s="17">
        <f>+'[8]ENEL PLB+PMG'!$BD27</f>
        <v>144.64729</v>
      </c>
      <c r="I29" s="17">
        <f>+'[9]ENEL PLB+PMG'!$BD27</f>
        <v>144.78633666666701</v>
      </c>
      <c r="J29" s="17">
        <f>+'[10]ENEL PLB+PMG'!$BD27</f>
        <v>142.80209500000001</v>
      </c>
      <c r="K29" s="17">
        <f>+'[11]ENEL PLB+PMG'!$BD27</f>
        <v>149.64902333333299</v>
      </c>
      <c r="L29" s="17">
        <f>+'[12]ENEL PLB+PMG'!$BD27</f>
        <v>149.06732666666699</v>
      </c>
      <c r="M29" s="17">
        <f>+'[13]ENEL PLB+PMG'!$BD27</f>
        <v>150.96049500000001</v>
      </c>
      <c r="N29" s="17">
        <f>+'[14]ENEL PLB+PMG'!$BD27</f>
        <v>151.48171666666701</v>
      </c>
      <c r="O29" s="17">
        <f>+'[15]ENEL PLB+PMG'!$BD27</f>
        <v>149.19624166666699</v>
      </c>
      <c r="P29" s="17">
        <f>+'[16]ENEL PLB+PMG'!$BD27</f>
        <v>148.46236500000001</v>
      </c>
      <c r="Q29" s="17">
        <f>+'[17]ENEL PLB+PMG'!$BD27</f>
        <v>146.54651833333301</v>
      </c>
      <c r="R29" s="17">
        <f>+'[18]ENEL PLB+PMG'!$BD27</f>
        <v>162.11470499999999</v>
      </c>
      <c r="S29" s="17">
        <f>+'[19]ENEL PLB+PMG'!$BD27</f>
        <v>160.07044500000001</v>
      </c>
      <c r="T29" s="17">
        <f>+'[20]ENEL PLB+PMG'!$BD27</f>
        <v>151.40023333333301</v>
      </c>
      <c r="U29" s="17">
        <f>+'[21]ENEL PLB+PMG'!$BD27</f>
        <v>151.1095</v>
      </c>
      <c r="V29" s="17">
        <f>+'[22]ENEL PLB+PMG'!$BD27</f>
        <v>158.48818499999999</v>
      </c>
      <c r="W29" s="17">
        <f>+'[23]ENEL PLB+PMG'!$BD27</f>
        <v>151.42846333333301</v>
      </c>
      <c r="X29" s="17">
        <f>+'[24]ENEL PLB+PMG'!$BD27</f>
        <v>155.048593333333</v>
      </c>
      <c r="Y29" s="17">
        <f>+'[25]ENEL PLB+PMG'!$BD27</f>
        <v>166.59699166666701</v>
      </c>
      <c r="Z29" s="17">
        <f>+'[26]ENEL PLB+PMG'!$BD27</f>
        <v>167.382186666667</v>
      </c>
      <c r="AA29" s="17">
        <f>+'[27]ENEL PLB+PMG'!$BD27</f>
        <v>165.62559833333299</v>
      </c>
      <c r="AB29" s="17">
        <f>+'[28]ENEL PLB+PMG'!$BD27</f>
        <v>166.723645</v>
      </c>
      <c r="AC29" s="17">
        <f>+'[29]ENEL PLB+PMG'!$BD27</f>
        <v>165.22627</v>
      </c>
      <c r="AD29" s="17">
        <f>+'[30]ENEL PLB+PMG'!$BD27</f>
        <v>155</v>
      </c>
      <c r="AE29" s="17">
        <f>+'[31]ENEL PLB+PMG'!$BD27</f>
        <v>154.72200000000001</v>
      </c>
      <c r="AF29" s="17">
        <f>+'[32]ENEL PLB+PMG'!$BD27</f>
        <v>160.30320333333299</v>
      </c>
      <c r="AG29" s="17">
        <f>+'[33]ENEL PLB+PMG'!$BD27</f>
        <v>169.276841666667</v>
      </c>
    </row>
    <row r="30" spans="2:109" ht="20.100000000000001" customHeight="1">
      <c r="B30" s="16">
        <v>0.75</v>
      </c>
      <c r="C30" s="17">
        <f>+'[3]ENEL PLB+PMG'!$BD28</f>
        <v>153.435376666667</v>
      </c>
      <c r="D30" s="17">
        <f>+'[4]ENEL PLB+PMG'!$BD28</f>
        <v>144.62299999999999</v>
      </c>
      <c r="E30" s="17">
        <f>+'[5]ENEL PLB+PMG'!$BD28</f>
        <v>143.78054</v>
      </c>
      <c r="F30" s="17">
        <f>+'[6]ENEL PLB+PMG'!$BD28</f>
        <v>144.298835</v>
      </c>
      <c r="G30" s="17">
        <f>+'[7]ENEL PLB+PMG'!$BD28</f>
        <v>144.623163333333</v>
      </c>
      <c r="H30" s="17">
        <f>+'[8]ENEL PLB+PMG'!$BD28</f>
        <v>144.365916666667</v>
      </c>
      <c r="I30" s="17">
        <f>+'[9]ENEL PLB+PMG'!$BD28</f>
        <v>143.47684166666701</v>
      </c>
      <c r="J30" s="17">
        <f>+'[10]ENEL PLB+PMG'!$BD28</f>
        <v>141.66200000000001</v>
      </c>
      <c r="K30" s="17">
        <f>+'[11]ENEL PLB+PMG'!$BD28</f>
        <v>149.43369000000001</v>
      </c>
      <c r="L30" s="17">
        <f>+'[12]ENEL PLB+PMG'!$BD28</f>
        <v>148.49377166666699</v>
      </c>
      <c r="M30" s="17">
        <f>+'[13]ENEL PLB+PMG'!$BD28</f>
        <v>148.45500000000001</v>
      </c>
      <c r="N30" s="17">
        <f>+'[14]ENEL PLB+PMG'!$BD28</f>
        <v>148.45500000000001</v>
      </c>
      <c r="O30" s="17">
        <f>+'[15]ENEL PLB+PMG'!$BD28</f>
        <v>148.16660833333299</v>
      </c>
      <c r="P30" s="17">
        <f>+'[16]ENEL PLB+PMG'!$BD28</f>
        <v>148.79664500000001</v>
      </c>
      <c r="Q30" s="17">
        <f>+'[17]ENEL PLB+PMG'!$BD28</f>
        <v>146.54588000000001</v>
      </c>
      <c r="R30" s="17">
        <f>+'[18]ENEL PLB+PMG'!$BD28</f>
        <v>155.788355</v>
      </c>
      <c r="S30" s="17">
        <f>+'[19]ENEL PLB+PMG'!$BD28</f>
        <v>160.18797000000001</v>
      </c>
      <c r="T30" s="17">
        <f>+'[20]ENEL PLB+PMG'!$BD28</f>
        <v>151.40107</v>
      </c>
      <c r="U30" s="17">
        <f>+'[21]ENEL PLB+PMG'!$BD28</f>
        <v>150.79259500000001</v>
      </c>
      <c r="V30" s="17">
        <f>+'[22]ENEL PLB+PMG'!$BD28</f>
        <v>152.91413666666699</v>
      </c>
      <c r="W30" s="17">
        <f>+'[23]ENEL PLB+PMG'!$BD28</f>
        <v>151.84380666666601</v>
      </c>
      <c r="X30" s="17">
        <f>+'[24]ENEL PLB+PMG'!$BD28</f>
        <v>154.09825333333299</v>
      </c>
      <c r="Y30" s="17">
        <f>+'[25]ENEL PLB+PMG'!$BD28</f>
        <v>162.30572000000001</v>
      </c>
      <c r="Z30" s="17">
        <f>+'[26]ENEL PLB+PMG'!$BD28</f>
        <v>156.33786166666701</v>
      </c>
      <c r="AA30" s="17">
        <f>+'[27]ENEL PLB+PMG'!$BD28</f>
        <v>160.75540833333301</v>
      </c>
      <c r="AB30" s="17">
        <f>+'[28]ENEL PLB+PMG'!$BD28</f>
        <v>161.956416666667</v>
      </c>
      <c r="AC30" s="17">
        <f>+'[29]ENEL PLB+PMG'!$BD28</f>
        <v>155.09459000000001</v>
      </c>
      <c r="AD30" s="17">
        <f>+'[30]ENEL PLB+PMG'!$BD28</f>
        <v>155</v>
      </c>
      <c r="AE30" s="17">
        <f>+'[31]ENEL PLB+PMG'!$BD28</f>
        <v>154.95641166666701</v>
      </c>
      <c r="AF30" s="17">
        <f>+'[32]ENEL PLB+PMG'!$BD28</f>
        <v>159.30805000000001</v>
      </c>
      <c r="AG30" s="17">
        <f>+'[33]ENEL PLB+PMG'!$BD28</f>
        <v>167.98316500000001</v>
      </c>
    </row>
    <row r="31" spans="2:109" ht="20.100000000000001" customHeight="1">
      <c r="B31" s="16">
        <v>0.79166666666666696</v>
      </c>
      <c r="C31" s="17">
        <f>+'[3]ENEL PLB+PMG'!$BD29</f>
        <v>155.203673333333</v>
      </c>
      <c r="D31" s="17">
        <f>+'[4]ENEL PLB+PMG'!$BD29</f>
        <v>151.16706500000001</v>
      </c>
      <c r="E31" s="17">
        <f>+'[5]ENEL PLB+PMG'!$BD29</f>
        <v>144.65068833333299</v>
      </c>
      <c r="F31" s="17">
        <f>+'[6]ENEL PLB+PMG'!$BD29</f>
        <v>149.247398333333</v>
      </c>
      <c r="G31" s="17">
        <f>+'[7]ENEL PLB+PMG'!$BD29</f>
        <v>156.36545333333299</v>
      </c>
      <c r="H31" s="17">
        <f>+'[8]ENEL PLB+PMG'!$BD29</f>
        <v>145.21911666666699</v>
      </c>
      <c r="I31" s="17">
        <f>+'[9]ENEL PLB+PMG'!$BD29</f>
        <v>147.04006999999999</v>
      </c>
      <c r="J31" s="17">
        <f>+'[10]ENEL PLB+PMG'!$BD29</f>
        <v>150.581615</v>
      </c>
      <c r="K31" s="17">
        <f>+'[11]ENEL PLB+PMG'!$BD29</f>
        <v>158.99642</v>
      </c>
      <c r="L31" s="17">
        <f>+'[12]ENEL PLB+PMG'!$BD29</f>
        <v>153.75144666666699</v>
      </c>
      <c r="M31" s="17">
        <f>+'[13]ENEL PLB+PMG'!$BD29</f>
        <v>158.346528333333</v>
      </c>
      <c r="N31" s="17">
        <f>+'[14]ENEL PLB+PMG'!$BD29</f>
        <v>154.03308000000001</v>
      </c>
      <c r="O31" s="17">
        <f>+'[15]ENEL PLB+PMG'!$BD29</f>
        <v>153.11762666666701</v>
      </c>
      <c r="P31" s="17">
        <f>+'[16]ENEL PLB+PMG'!$BD29</f>
        <v>156.10106999999999</v>
      </c>
      <c r="Q31" s="17">
        <f>+'[17]ENEL PLB+PMG'!$BD29</f>
        <v>155.43490333333301</v>
      </c>
      <c r="R31" s="17">
        <f>+'[18]ENEL PLB+PMG'!$BD29</f>
        <v>161.16271333333299</v>
      </c>
      <c r="S31" s="17">
        <f>+'[19]ENEL PLB+PMG'!$BD29</f>
        <v>157.09506666666701</v>
      </c>
      <c r="T31" s="17">
        <f>+'[20]ENEL PLB+PMG'!$BD29</f>
        <v>161.409255</v>
      </c>
      <c r="U31" s="17">
        <f>+'[21]ENEL PLB+PMG'!$BD29</f>
        <v>158.98192499999999</v>
      </c>
      <c r="V31" s="17">
        <f>+'[22]ENEL PLB+PMG'!$BD29</f>
        <v>161.70897666666701</v>
      </c>
      <c r="W31" s="17">
        <f>+'[23]ENEL PLB+PMG'!$BD29</f>
        <v>162.18427500000001</v>
      </c>
      <c r="X31" s="17">
        <f>+'[24]ENEL PLB+PMG'!$BD29</f>
        <v>161.07328833333301</v>
      </c>
      <c r="Y31" s="17">
        <f>+'[25]ENEL PLB+PMG'!$BD29</f>
        <v>165.194523333333</v>
      </c>
      <c r="Z31" s="17">
        <f>+'[26]ENEL PLB+PMG'!$BD29</f>
        <v>167.64020500000001</v>
      </c>
      <c r="AA31" s="17">
        <f>+'[27]ENEL PLB+PMG'!$BD29</f>
        <v>164.854743333333</v>
      </c>
      <c r="AB31" s="17">
        <f>+'[28]ENEL PLB+PMG'!$BD29</f>
        <v>165.71881999999999</v>
      </c>
      <c r="AC31" s="17">
        <f>+'[29]ENEL PLB+PMG'!$BD29</f>
        <v>161.36251833333301</v>
      </c>
      <c r="AD31" s="17">
        <f>+'[30]ENEL PLB+PMG'!$BD29</f>
        <v>162.76344499999999</v>
      </c>
      <c r="AE31" s="17">
        <f>+'[31]ENEL PLB+PMG'!$BD29</f>
        <v>162.68726833333301</v>
      </c>
      <c r="AF31" s="17">
        <f>+'[32]ENEL PLB+PMG'!$BD29</f>
        <v>171.16982833333299</v>
      </c>
      <c r="AG31" s="17">
        <f>+'[33]ENEL PLB+PMG'!$BD29</f>
        <v>172.31642333333301</v>
      </c>
      <c r="DE31" s="18"/>
    </row>
    <row r="32" spans="2:109" ht="20.100000000000001" customHeight="1">
      <c r="B32" s="16">
        <v>0.83333333333333304</v>
      </c>
      <c r="C32" s="17">
        <f>+'[3]ENEL PLB+PMG'!$BD30</f>
        <v>150.63735500000001</v>
      </c>
      <c r="D32" s="17">
        <f>+'[4]ENEL PLB+PMG'!$BD30</f>
        <v>149.447216666667</v>
      </c>
      <c r="E32" s="17">
        <f>+'[5]ENEL PLB+PMG'!$BD30</f>
        <v>144.62299999999999</v>
      </c>
      <c r="F32" s="17">
        <f>+'[6]ENEL PLB+PMG'!$BD30</f>
        <v>154.431003333333</v>
      </c>
      <c r="G32" s="17">
        <f>+'[7]ENEL PLB+PMG'!$BD30</f>
        <v>150.64121333333301</v>
      </c>
      <c r="H32" s="17">
        <f>+'[8]ENEL PLB+PMG'!$BD30</f>
        <v>145.49139500000001</v>
      </c>
      <c r="I32" s="17">
        <f>+'[9]ENEL PLB+PMG'!$BD30</f>
        <v>144.90898833333301</v>
      </c>
      <c r="J32" s="17">
        <f>+'[10]ENEL PLB+PMG'!$BD30</f>
        <v>149.30078166666601</v>
      </c>
      <c r="K32" s="17">
        <f>+'[11]ENEL PLB+PMG'!$BD30</f>
        <v>155.929666666667</v>
      </c>
      <c r="L32" s="17">
        <f>+'[12]ENEL PLB+PMG'!$BD30</f>
        <v>156.908606666667</v>
      </c>
      <c r="M32" s="17">
        <f>+'[13]ENEL PLB+PMG'!$BD30</f>
        <v>160.57157333333299</v>
      </c>
      <c r="N32" s="17">
        <f>+'[14]ENEL PLB+PMG'!$BD30</f>
        <v>155.70982166666701</v>
      </c>
      <c r="O32" s="17">
        <f>+'[15]ENEL PLB+PMG'!$BD30</f>
        <v>157.47460000000001</v>
      </c>
      <c r="P32" s="17">
        <f>+'[16]ENEL PLB+PMG'!$BD30</f>
        <v>158.243675</v>
      </c>
      <c r="Q32" s="17">
        <f>+'[17]ENEL PLB+PMG'!$BD30</f>
        <v>149.469945</v>
      </c>
      <c r="R32" s="17">
        <f>+'[18]ENEL PLB+PMG'!$BD30</f>
        <v>159.598823333333</v>
      </c>
      <c r="S32" s="17">
        <f>+'[19]ENEL PLB+PMG'!$BD30</f>
        <v>160.02724166666701</v>
      </c>
      <c r="T32" s="17">
        <f>+'[20]ENEL PLB+PMG'!$BD30</f>
        <v>159.140993333333</v>
      </c>
      <c r="U32" s="17">
        <f>+'[21]ENEL PLB+PMG'!$BD30</f>
        <v>159.44905333333301</v>
      </c>
      <c r="V32" s="17">
        <f>+'[22]ENEL PLB+PMG'!$BD30</f>
        <v>159.38799666666699</v>
      </c>
      <c r="W32" s="17">
        <f>+'[23]ENEL PLB+PMG'!$BD30</f>
        <v>158.61682999999999</v>
      </c>
      <c r="X32" s="17">
        <f>+'[24]ENEL PLB+PMG'!$BD30</f>
        <v>158.88093000000001</v>
      </c>
      <c r="Y32" s="17">
        <f>+'[25]ENEL PLB+PMG'!$BD30</f>
        <v>165.01689999999999</v>
      </c>
      <c r="Z32" s="17">
        <f>+'[26]ENEL PLB+PMG'!$BD30</f>
        <v>163.544186666667</v>
      </c>
      <c r="AA32" s="17">
        <f>+'[27]ENEL PLB+PMG'!$BD30</f>
        <v>164.532131666667</v>
      </c>
      <c r="AB32" s="17">
        <f>+'[28]ENEL PLB+PMG'!$BD30</f>
        <v>165.952675</v>
      </c>
      <c r="AC32" s="17">
        <f>+'[29]ENEL PLB+PMG'!$BD30</f>
        <v>162.42735500000001</v>
      </c>
      <c r="AD32" s="17">
        <f>+'[30]ENEL PLB+PMG'!$BD30</f>
        <v>162.61390499999999</v>
      </c>
      <c r="AE32" s="17">
        <f>+'[31]ENEL PLB+PMG'!$BD30</f>
        <v>162.41607666666701</v>
      </c>
      <c r="AF32" s="17">
        <f>+'[32]ENEL PLB+PMG'!$BD30</f>
        <v>169.304566666667</v>
      </c>
      <c r="AG32" s="17">
        <f>+'[33]ENEL PLB+PMG'!$BD30</f>
        <v>168.43178499999999</v>
      </c>
    </row>
    <row r="33" spans="2:63" ht="20.100000000000001" customHeight="1">
      <c r="B33" s="16">
        <v>0.875</v>
      </c>
      <c r="C33" s="17">
        <f>+'[3]ENEL PLB+PMG'!$BD31</f>
        <v>150.52288833333299</v>
      </c>
      <c r="D33" s="17">
        <f>+'[4]ENEL PLB+PMG'!$BD31</f>
        <v>144.60338999999999</v>
      </c>
      <c r="E33" s="17">
        <f>+'[5]ENEL PLB+PMG'!$BD31</f>
        <v>144.62299999999999</v>
      </c>
      <c r="F33" s="17">
        <f>+'[6]ENEL PLB+PMG'!$BD31</f>
        <v>144.59586666666601</v>
      </c>
      <c r="G33" s="17">
        <f>+'[7]ENEL PLB+PMG'!$BD31</f>
        <v>144.92682500000001</v>
      </c>
      <c r="H33" s="17">
        <f>+'[8]ENEL PLB+PMG'!$BD31</f>
        <v>145.384803333333</v>
      </c>
      <c r="I33" s="17">
        <f>+'[9]ENEL PLB+PMG'!$BD31</f>
        <v>148.573331666667</v>
      </c>
      <c r="J33" s="17">
        <f>+'[10]ENEL PLB+PMG'!$BD31</f>
        <v>146.52278999999999</v>
      </c>
      <c r="K33" s="17">
        <f>+'[11]ENEL PLB+PMG'!$BD31</f>
        <v>155.59980833333299</v>
      </c>
      <c r="L33" s="17">
        <f>+'[12]ENEL PLB+PMG'!$BD31</f>
        <v>149.255351666667</v>
      </c>
      <c r="M33" s="17">
        <f>+'[13]ENEL PLB+PMG'!$BD31</f>
        <v>149.65474</v>
      </c>
      <c r="N33" s="17">
        <f>+'[14]ENEL PLB+PMG'!$BD31</f>
        <v>154.657986666667</v>
      </c>
      <c r="O33" s="17">
        <f>+'[15]ENEL PLB+PMG'!$BD31</f>
        <v>155.74607</v>
      </c>
      <c r="P33" s="17">
        <f>+'[16]ENEL PLB+PMG'!$BD31</f>
        <v>160.697413333333</v>
      </c>
      <c r="Q33" s="17">
        <f>+'[17]ENEL PLB+PMG'!$BD31</f>
        <v>149.721321666667</v>
      </c>
      <c r="R33" s="17">
        <f>+'[18]ENEL PLB+PMG'!$BD31</f>
        <v>163.52270666666701</v>
      </c>
      <c r="S33" s="17">
        <f>+'[19]ENEL PLB+PMG'!$BD31</f>
        <v>157.78528499999999</v>
      </c>
      <c r="T33" s="17">
        <f>+'[20]ENEL PLB+PMG'!$BD31</f>
        <v>154.89392000000001</v>
      </c>
      <c r="U33" s="17">
        <f>+'[21]ENEL PLB+PMG'!$BD31</f>
        <v>154.82905500000001</v>
      </c>
      <c r="V33" s="17">
        <f>+'[22]ENEL PLB+PMG'!$BD31</f>
        <v>161.71880833333299</v>
      </c>
      <c r="W33" s="17">
        <f>+'[23]ENEL PLB+PMG'!$BD31</f>
        <v>158.58108666666701</v>
      </c>
      <c r="X33" s="17">
        <f>+'[24]ENEL PLB+PMG'!$BD31</f>
        <v>160.82730000000001</v>
      </c>
      <c r="Y33" s="17">
        <f>+'[25]ENEL PLB+PMG'!$BD31</f>
        <v>165.97417166666699</v>
      </c>
      <c r="Z33" s="17">
        <f>+'[26]ENEL PLB+PMG'!$BD31</f>
        <v>167.94736499999999</v>
      </c>
      <c r="AA33" s="17">
        <f>+'[27]ENEL PLB+PMG'!$BD31</f>
        <v>165.44852166666701</v>
      </c>
      <c r="AB33" s="17">
        <f>+'[28]ENEL PLB+PMG'!$BD31</f>
        <v>164.21472</v>
      </c>
      <c r="AC33" s="17">
        <f>+'[29]ENEL PLB+PMG'!$BD31</f>
        <v>164.79175499999999</v>
      </c>
      <c r="AD33" s="17">
        <f>+'[30]ENEL PLB+PMG'!$BD31</f>
        <v>160.49928333333301</v>
      </c>
      <c r="AE33" s="17">
        <f>+'[31]ENEL PLB+PMG'!$BD31</f>
        <v>162.68506666666701</v>
      </c>
      <c r="AF33" s="17">
        <f>+'[32]ENEL PLB+PMG'!$BD31</f>
        <v>168.45091333333301</v>
      </c>
      <c r="AG33" s="17">
        <f>+'[33]ENEL PLB+PMG'!$BD31</f>
        <v>171.29451499999999</v>
      </c>
    </row>
    <row r="34" spans="2:63" ht="20.100000000000001" customHeight="1">
      <c r="B34" s="16">
        <v>0.91666666666666696</v>
      </c>
      <c r="C34" s="17">
        <f>+'[3]ENEL PLB+PMG'!$BD32</f>
        <v>154.41709499999999</v>
      </c>
      <c r="D34" s="17">
        <f>+'[4]ENEL PLB+PMG'!$BD32</f>
        <v>144.95788166666699</v>
      </c>
      <c r="E34" s="17">
        <f>+'[5]ENEL PLB+PMG'!$BD32</f>
        <v>148.00052666666701</v>
      </c>
      <c r="F34" s="17">
        <f>+'[6]ENEL PLB+PMG'!$BD32</f>
        <v>144.197296666667</v>
      </c>
      <c r="G34" s="17">
        <f>+'[7]ENEL PLB+PMG'!$BD32</f>
        <v>144.54060833333301</v>
      </c>
      <c r="H34" s="17">
        <f>+'[8]ENEL PLB+PMG'!$BD32</f>
        <v>144.31058999999999</v>
      </c>
      <c r="I34" s="17">
        <f>+'[9]ENEL PLB+PMG'!$BD32</f>
        <v>146.96283</v>
      </c>
      <c r="J34" s="17">
        <f>+'[10]ENEL PLB+PMG'!$BD32</f>
        <v>142.00989000000001</v>
      </c>
      <c r="K34" s="17">
        <f>+'[11]ENEL PLB+PMG'!$BD32</f>
        <v>154.31596833333299</v>
      </c>
      <c r="L34" s="17">
        <f>+'[12]ENEL PLB+PMG'!$BD32</f>
        <v>148.50560166666699</v>
      </c>
      <c r="M34" s="17">
        <f>+'[13]ENEL PLB+PMG'!$BD32</f>
        <v>148.47971000000001</v>
      </c>
      <c r="N34" s="17">
        <f>+'[14]ENEL PLB+PMG'!$BD32</f>
        <v>148.28668833333299</v>
      </c>
      <c r="O34" s="17">
        <f>+'[15]ENEL PLB+PMG'!$BD32</f>
        <v>149.650251666667</v>
      </c>
      <c r="P34" s="17">
        <f>+'[16]ENEL PLB+PMG'!$BD32</f>
        <v>151.95655500000001</v>
      </c>
      <c r="Q34" s="17">
        <f>+'[17]ENEL PLB+PMG'!$BD32</f>
        <v>150.56650666666701</v>
      </c>
      <c r="R34" s="17">
        <f>+'[18]ENEL PLB+PMG'!$BD32</f>
        <v>168.283581666667</v>
      </c>
      <c r="S34" s="17">
        <f>+'[19]ENEL PLB+PMG'!$BD32</f>
        <v>151.13716666666701</v>
      </c>
      <c r="T34" s="17">
        <f>+'[20]ENEL PLB+PMG'!$BD32</f>
        <v>151.4</v>
      </c>
      <c r="U34" s="17">
        <f>+'[21]ENEL PLB+PMG'!$BD32</f>
        <v>151.940191666667</v>
      </c>
      <c r="V34" s="17">
        <f>+'[22]ENEL PLB+PMG'!$BD32</f>
        <v>155.02172666666701</v>
      </c>
      <c r="W34" s="17">
        <f>+'[23]ENEL PLB+PMG'!$BD32</f>
        <v>155.33223000000001</v>
      </c>
      <c r="X34" s="17">
        <f>+'[24]ENEL PLB+PMG'!$BD32</f>
        <v>157.729571666667</v>
      </c>
      <c r="Y34" s="17">
        <f>+'[25]ENEL PLB+PMG'!$BD32</f>
        <v>161.29880666666699</v>
      </c>
      <c r="Z34" s="17">
        <f>+'[26]ENEL PLB+PMG'!$BD32</f>
        <v>164.86004</v>
      </c>
      <c r="AA34" s="17">
        <f>+'[27]ENEL PLB+PMG'!$BD32</f>
        <v>155.598455</v>
      </c>
      <c r="AB34" s="17">
        <f>+'[28]ENEL PLB+PMG'!$BD32</f>
        <v>157.914408333333</v>
      </c>
      <c r="AC34" s="17">
        <f>+'[29]ENEL PLB+PMG'!$BD32</f>
        <v>158.07538</v>
      </c>
      <c r="AD34" s="17">
        <f>+'[30]ENEL PLB+PMG'!$BD32</f>
        <v>155.77786166666701</v>
      </c>
      <c r="AE34" s="17">
        <f>+'[31]ENEL PLB+PMG'!$BD32</f>
        <v>155.471456666667</v>
      </c>
      <c r="AF34" s="17">
        <f>+'[32]ENEL PLB+PMG'!$BD32</f>
        <v>163.15399666666701</v>
      </c>
      <c r="AG34" s="17">
        <f>+'[33]ENEL PLB+PMG'!$BD32</f>
        <v>168.234653333333</v>
      </c>
    </row>
    <row r="35" spans="2:63" ht="20.100000000000001" customHeight="1">
      <c r="B35" s="16">
        <v>0.95833333333333304</v>
      </c>
      <c r="C35" s="17">
        <f>+'[3]ENEL PLB+PMG'!$BD33</f>
        <v>151.024288333333</v>
      </c>
      <c r="D35" s="17">
        <f>+'[4]ENEL PLB+PMG'!$BD33</f>
        <v>149.12133499999999</v>
      </c>
      <c r="E35" s="17">
        <f>+'[5]ENEL PLB+PMG'!$BD33</f>
        <v>142.80656500000001</v>
      </c>
      <c r="F35" s="17">
        <f>+'[6]ENEL PLB+PMG'!$BD33</f>
        <v>145.474678333333</v>
      </c>
      <c r="G35" s="17">
        <f>+'[7]ENEL PLB+PMG'!$BD33</f>
        <v>145.53910833333299</v>
      </c>
      <c r="H35" s="17">
        <f>+'[8]ENEL PLB+PMG'!$BD33</f>
        <v>160.56276333333301</v>
      </c>
      <c r="I35" s="17">
        <f>+'[9]ENEL PLB+PMG'!$BD33</f>
        <v>142.48336166666701</v>
      </c>
      <c r="J35" s="17">
        <f>+'[10]ENEL PLB+PMG'!$BD33</f>
        <v>142.29473999999999</v>
      </c>
      <c r="K35" s="17">
        <f>+'[11]ENEL PLB+PMG'!$BD33</f>
        <v>147.07334166666701</v>
      </c>
      <c r="L35" s="17">
        <f>+'[12]ENEL PLB+PMG'!$BD33</f>
        <v>147.880288333333</v>
      </c>
      <c r="M35" s="17">
        <f>+'[13]ENEL PLB+PMG'!$BD33</f>
        <v>147.32141833333301</v>
      </c>
      <c r="N35" s="17">
        <f>+'[14]ENEL PLB+PMG'!$BD33</f>
        <v>147.233988333333</v>
      </c>
      <c r="O35" s="17">
        <f>+'[15]ENEL PLB+PMG'!$BD33</f>
        <v>148.09016</v>
      </c>
      <c r="P35" s="17">
        <f>+'[16]ENEL PLB+PMG'!$BD33</f>
        <v>149.45156666666699</v>
      </c>
      <c r="Q35" s="17">
        <f>+'[17]ENEL PLB+PMG'!$BD33</f>
        <v>151.83115833333301</v>
      </c>
      <c r="R35" s="17">
        <f>+'[18]ENEL PLB+PMG'!$BD33</f>
        <v>151.26173666666699</v>
      </c>
      <c r="S35" s="17">
        <f>+'[19]ENEL PLB+PMG'!$BD33</f>
        <v>151.131801666667</v>
      </c>
      <c r="T35" s="17">
        <f>+'[20]ENEL PLB+PMG'!$BD33</f>
        <v>151.4</v>
      </c>
      <c r="U35" s="17">
        <f>+'[21]ENEL PLB+PMG'!$BD33</f>
        <v>151.4</v>
      </c>
      <c r="V35" s="17">
        <f>+'[22]ENEL PLB+PMG'!$BD33</f>
        <v>151.400285</v>
      </c>
      <c r="W35" s="17">
        <f>+'[23]ENEL PLB+PMG'!$BD33</f>
        <v>151.4</v>
      </c>
      <c r="X35" s="17">
        <f>+'[24]ENEL PLB+PMG'!$BD33</f>
        <v>153.589548333333</v>
      </c>
      <c r="Y35" s="17">
        <f>+'[25]ENEL PLB+PMG'!$BD33</f>
        <v>155.261323333333</v>
      </c>
      <c r="Z35" s="17">
        <f>+'[26]ENEL PLB+PMG'!$BD33</f>
        <v>155.648036666667</v>
      </c>
      <c r="AA35" s="17">
        <f>+'[27]ENEL PLB+PMG'!$BD33</f>
        <v>154.928631666667</v>
      </c>
      <c r="AB35" s="17">
        <f>+'[28]ENEL PLB+PMG'!$BD33</f>
        <v>155.39138333333301</v>
      </c>
      <c r="AC35" s="17">
        <f>+'[29]ENEL PLB+PMG'!$BD33</f>
        <v>158.15488166666699</v>
      </c>
      <c r="AD35" s="17">
        <f>+'[30]ENEL PLB+PMG'!$BD33</f>
        <v>155</v>
      </c>
      <c r="AE35" s="17">
        <f>+'[31]ENEL PLB+PMG'!$BD33</f>
        <v>157.076136666667</v>
      </c>
      <c r="AF35" s="17">
        <f>+'[32]ENEL PLB+PMG'!$BD33</f>
        <v>159.42078000000001</v>
      </c>
      <c r="AG35" s="17">
        <f>+'[33]ENEL PLB+PMG'!$BD33</f>
        <v>160.964225</v>
      </c>
    </row>
    <row r="36" spans="2:63" ht="20.100000000000001" customHeight="1">
      <c r="B36" s="19" t="s">
        <v>3</v>
      </c>
      <c r="C36" s="17">
        <f>+'[3]ENEL PLB+PMG'!$BD34</f>
        <v>148.59608</v>
      </c>
      <c r="D36" s="17">
        <f>+'[4]ENEL PLB+PMG'!$BD34</f>
        <v>142.11331833333301</v>
      </c>
      <c r="E36" s="17">
        <f>+'[5]ENEL PLB+PMG'!$BD34</f>
        <v>145.68203500000001</v>
      </c>
      <c r="F36" s="17">
        <f>+'[6]ENEL PLB+PMG'!$BD34</f>
        <v>141.05944</v>
      </c>
      <c r="G36" s="17">
        <f>+'[7]ENEL PLB+PMG'!$BD34</f>
        <v>141.66200000000001</v>
      </c>
      <c r="H36" s="17">
        <f>+'[8]ENEL PLB+PMG'!$BD34</f>
        <v>146.55246500000001</v>
      </c>
      <c r="I36" s="17">
        <f>+'[9]ENEL PLB+PMG'!$BD34</f>
        <v>141.581515</v>
      </c>
      <c r="J36" s="17">
        <f>+'[10]ENEL PLB+PMG'!$BD34</f>
        <v>141.66200000000001</v>
      </c>
      <c r="K36" s="17">
        <f>+'[11]ENEL PLB+PMG'!$BD34</f>
        <v>147.74448000000001</v>
      </c>
      <c r="L36" s="17">
        <f>+'[12]ENEL PLB+PMG'!$BD34</f>
        <v>150.60817666666699</v>
      </c>
      <c r="M36" s="17">
        <f>+'[13]ENEL PLB+PMG'!$BD34</f>
        <v>147.60584333333301</v>
      </c>
      <c r="N36" s="17">
        <f>+'[14]ENEL PLB+PMG'!$BD34</f>
        <v>149.76165166666701</v>
      </c>
      <c r="O36" s="17">
        <f>+'[15]ENEL PLB+PMG'!$BD34</f>
        <v>153.31376333333299</v>
      </c>
      <c r="P36" s="17">
        <f>+'[16]ENEL PLB+PMG'!$BD34</f>
        <v>153.263575</v>
      </c>
      <c r="Q36" s="17">
        <f>+'[17]ENEL PLB+PMG'!$BD34</f>
        <v>147.77188833333301</v>
      </c>
      <c r="R36" s="17">
        <f>+'[18]ENEL PLB+PMG'!$BD34</f>
        <v>151.25617333333301</v>
      </c>
      <c r="S36" s="17">
        <f>+'[19]ENEL PLB+PMG'!$BD34</f>
        <v>150.73303999999999</v>
      </c>
      <c r="T36" s="17">
        <f>+'[20]ENEL PLB+PMG'!$BD34</f>
        <v>149.884985</v>
      </c>
      <c r="U36" s="17">
        <f>+'[21]ENEL PLB+PMG'!$BD34</f>
        <v>151.4</v>
      </c>
      <c r="V36" s="17">
        <f>+'[22]ENEL PLB+PMG'!$BD34</f>
        <v>153.84709166666701</v>
      </c>
      <c r="W36" s="17">
        <f>+'[23]ENEL PLB+PMG'!$BD34</f>
        <v>153.26695333333299</v>
      </c>
      <c r="X36" s="17">
        <f>+'[24]ENEL PLB+PMG'!$BD34</f>
        <v>151.351583333333</v>
      </c>
      <c r="Y36" s="17">
        <f>+'[25]ENEL PLB+PMG'!$BD34</f>
        <v>155.12108499999999</v>
      </c>
      <c r="Z36" s="17">
        <f>+'[26]ENEL PLB+PMG'!$BD34</f>
        <v>160.530936666667</v>
      </c>
      <c r="AA36" s="17">
        <f>+'[27]ENEL PLB+PMG'!$BD34</f>
        <v>156.73733833333301</v>
      </c>
      <c r="AB36" s="17">
        <f>+'[28]ENEL PLB+PMG'!$BD34</f>
        <v>154.89806666666701</v>
      </c>
      <c r="AC36" s="17">
        <f>+'[29]ENEL PLB+PMG'!$BD34</f>
        <v>155.00753499999999</v>
      </c>
      <c r="AD36" s="17">
        <f>+'[30]ENEL PLB+PMG'!$BD34</f>
        <v>155</v>
      </c>
      <c r="AE36" s="17">
        <f>+'[31]ENEL PLB+PMG'!$BD34</f>
        <v>154.85636666666699</v>
      </c>
      <c r="AF36" s="17">
        <f>+'[32]ENEL PLB+PMG'!$BD34</f>
        <v>161.627993333333</v>
      </c>
      <c r="AG36" s="17">
        <f>+'[33]ENEL PLB+PMG'!$BD34</f>
        <v>158.94037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AG39" s="6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AG40" s="6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41091</v>
      </c>
      <c r="D41" s="14">
        <f>+[35]Sheet1!$B$10</f>
        <v>41092</v>
      </c>
      <c r="E41" s="14">
        <f>+[36]Sheet1!$B$10</f>
        <v>41093</v>
      </c>
      <c r="F41" s="14">
        <f>+[37]Sheet1!$B$10</f>
        <v>41094</v>
      </c>
      <c r="G41" s="14">
        <f>+[38]Sheet1!$B$10</f>
        <v>41095</v>
      </c>
      <c r="H41" s="14">
        <f>+[39]Sheet1!$B$10</f>
        <v>41096</v>
      </c>
      <c r="I41" s="14">
        <f>+[40]Sheet1!$B$10</f>
        <v>41097</v>
      </c>
      <c r="J41" s="14">
        <f>+[41]Sheet1!$B$10</f>
        <v>41098</v>
      </c>
      <c r="K41" s="14">
        <f>+[41]Sheet1!$B$10</f>
        <v>41098</v>
      </c>
      <c r="L41" s="14">
        <f>+[42]Sheet1!$B$10</f>
        <v>41100</v>
      </c>
      <c r="M41" s="14">
        <f>+[43]Sheet1!$B$10</f>
        <v>41101</v>
      </c>
      <c r="N41" s="14">
        <f>+[44]Sheet1!$B$10</f>
        <v>41102</v>
      </c>
      <c r="O41" s="14">
        <f>+[45]Sheet1!$B$10</f>
        <v>41103</v>
      </c>
      <c r="P41" s="14">
        <f>+[46]Sheet1!$B$10</f>
        <v>41104</v>
      </c>
      <c r="Q41" s="14">
        <f>+[47]Sheet1!$B$10</f>
        <v>41105</v>
      </c>
      <c r="R41" s="14">
        <f>+[48]Sheet1!$B$10</f>
        <v>41106</v>
      </c>
      <c r="S41" s="14">
        <f>+[49]Sheet1!$B$10</f>
        <v>41107</v>
      </c>
      <c r="T41" s="14">
        <f>+[50]Sheet1!$B$10</f>
        <v>41108</v>
      </c>
      <c r="U41" s="14">
        <f>+[51]Sheet1!$B$10</f>
        <v>41109</v>
      </c>
      <c r="V41" s="14">
        <f>+[52]Sheet1!$B$10</f>
        <v>41110</v>
      </c>
      <c r="W41" s="14">
        <f>+[53]Sheet1!$B$10</f>
        <v>41111</v>
      </c>
      <c r="X41" s="14">
        <f>+[54]Sheet1!$B$10</f>
        <v>41112</v>
      </c>
      <c r="Y41" s="14">
        <f>+[55]Sheet1!$B$10</f>
        <v>41113</v>
      </c>
      <c r="Z41" s="14">
        <f>+[56]Sheet1!$B$10</f>
        <v>41114</v>
      </c>
      <c r="AA41" s="14">
        <f>+[57]Sheet1!$B$10</f>
        <v>41115</v>
      </c>
      <c r="AB41" s="14">
        <f>+[58]Sheet1!$B$10</f>
        <v>41116</v>
      </c>
      <c r="AC41" s="14">
        <f>+[59]Sheet1!$B$10</f>
        <v>41117</v>
      </c>
      <c r="AD41" s="14">
        <f>+[60]Sheet1!$B$10</f>
        <v>41118</v>
      </c>
      <c r="AE41" s="14">
        <f>+[61]Sheet1!$B$10</f>
        <v>41119</v>
      </c>
      <c r="AF41" s="14">
        <f>+[62]Sheet1!$B$10</f>
        <v>41120</v>
      </c>
      <c r="AG41" s="14">
        <f>+[63]Sheet1!$B$10</f>
        <v>41121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+[34]Sheet1!$N$94</f>
        <v>0</v>
      </c>
      <c r="D42" s="17">
        <f>+[35]Sheet1!$N$94</f>
        <v>0.5</v>
      </c>
      <c r="E42" s="17">
        <f>+[36]Sheet1!$N$94</f>
        <v>210</v>
      </c>
      <c r="F42" s="17">
        <f>+[37]Sheet1!$N$94</f>
        <v>0.5</v>
      </c>
      <c r="G42" s="17">
        <f>+[38]Sheet1!$N$94</f>
        <v>0.5</v>
      </c>
      <c r="H42" s="17">
        <f>+[39]Sheet1!$N$94</f>
        <v>0.5</v>
      </c>
      <c r="I42" s="17">
        <f>+[40]Sheet1!$N$94</f>
        <v>0.5</v>
      </c>
      <c r="J42" s="17">
        <f>+[41]Sheet1!$N$94</f>
        <v>0</v>
      </c>
      <c r="K42" s="17">
        <f>+[41]Sheet1!$N$94</f>
        <v>0</v>
      </c>
      <c r="L42" s="17">
        <f>+[42]Sheet1!$N$94</f>
        <v>0.5</v>
      </c>
      <c r="M42" s="17">
        <f>+[43]Sheet1!$N$94</f>
        <v>0.5</v>
      </c>
      <c r="N42" s="17">
        <f>+[44]Sheet1!$N$94</f>
        <v>0.5</v>
      </c>
      <c r="O42" s="17">
        <f>+[45]Sheet1!$N$94</f>
        <v>0.5</v>
      </c>
      <c r="P42" s="17">
        <f>+[46]Sheet1!$N$94</f>
        <v>0.5</v>
      </c>
      <c r="Q42" s="17">
        <f>+[47]Sheet1!$N$94</f>
        <v>0.5</v>
      </c>
      <c r="R42" s="17">
        <f>+[48]Sheet1!$N$94</f>
        <v>0.5</v>
      </c>
      <c r="S42" s="17">
        <f>+[49]Sheet1!$N$94</f>
        <v>200</v>
      </c>
      <c r="T42" s="17">
        <f>+[50]Sheet1!$N$94</f>
        <v>0.5</v>
      </c>
      <c r="U42" s="17">
        <f>+[51]Sheet1!$N$94</f>
        <v>215</v>
      </c>
      <c r="V42" s="17">
        <f>+[52]Sheet1!$N$94</f>
        <v>215</v>
      </c>
      <c r="W42" s="17">
        <f>+[53]Sheet1!$N$94</f>
        <v>215</v>
      </c>
      <c r="X42" s="17">
        <f>+[54]Sheet1!$N$94</f>
        <v>215</v>
      </c>
      <c r="Y42" s="17">
        <f>+[55]Sheet1!$N$94</f>
        <v>215</v>
      </c>
      <c r="Z42" s="17">
        <f>+[56]Sheet1!$N$94</f>
        <v>0.5</v>
      </c>
      <c r="AA42" s="17">
        <f>+[57]Sheet1!$N$98</f>
        <v>0.5</v>
      </c>
      <c r="AB42" s="17">
        <f>+[58]Sheet1!$N$98</f>
        <v>0.5</v>
      </c>
      <c r="AC42" s="17">
        <f>+[59]Sheet1!$N$98</f>
        <v>0.5</v>
      </c>
      <c r="AD42" s="17">
        <f>+[60]Sheet1!$N$98</f>
        <v>0.5</v>
      </c>
      <c r="AE42" s="17">
        <f>+[61]Sheet1!$N$98</f>
        <v>0.5</v>
      </c>
      <c r="AF42" s="17">
        <f>+[62]Sheet1!$N$98</f>
        <v>0.5</v>
      </c>
      <c r="AG42" s="17">
        <f>+[63]Sheet1!$N$98</f>
        <v>0.5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AG44" s="6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AG46" s="6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G47" s="6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G48" s="6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G49" s="6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MAX($C$13:$AG$36)</f>
        <v>172.31642333333301</v>
      </c>
      <c r="D50" s="17">
        <f>MIN($C$13:$AG$36)</f>
        <v>136.011963333333</v>
      </c>
      <c r="E50" s="17">
        <f>+[1]LIQUIDAC!BN256/[1]LIQUIDAC!BM256</f>
        <v>66.418762931815039</v>
      </c>
      <c r="F50" s="17">
        <f>AVERAGE($C$13:$AG$36)</f>
        <v>152.98747645833353</v>
      </c>
      <c r="AG50" s="6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MAX($C$42:$AG$42)</f>
        <v>215</v>
      </c>
      <c r="D51" s="17">
        <f>MIN($C$42:$AG$42)</f>
        <v>0</v>
      </c>
      <c r="E51" s="17">
        <f>AVERAGE($C$42:$AG$42)</f>
        <v>48.241935483870968</v>
      </c>
      <c r="AG51" s="6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G52" s="6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CE2C" sheet="1" objects="1" scenarios="1"/>
  <conditionalFormatting sqref="C11:AG11">
    <cfRule type="cellIs" dxfId="16" priority="17" stopIfTrue="1" operator="equal">
      <formula>TRUNC(C$12,0)</formula>
    </cfRule>
  </conditionalFormatting>
  <conditionalFormatting sqref="C42:AF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C13:AF36">
    <cfRule type="cellIs" dxfId="13" priority="13" stopIfTrue="1" operator="equal">
      <formula>$C$50</formula>
    </cfRule>
    <cfRule type="cellIs" dxfId="12" priority="14" stopIfTrue="1" operator="equal">
      <formula>$D$50</formula>
    </cfRule>
  </conditionalFormatting>
  <conditionalFormatting sqref="C37:Q37 S37:AF37">
    <cfRule type="cellIs" dxfId="11" priority="12" operator="notEqual">
      <formula>0</formula>
    </cfRule>
  </conditionalFormatting>
  <conditionalFormatting sqref="R37">
    <cfRule type="cellIs" dxfId="10" priority="11" operator="notEqual">
      <formula>0</formula>
    </cfRule>
  </conditionalFormatting>
  <conditionalFormatting sqref="C11:G11">
    <cfRule type="cellIs" dxfId="9" priority="10" stopIfTrue="1" operator="equal">
      <formula>TRUNC(C$12,0)</formula>
    </cfRule>
  </conditionalFormatting>
  <conditionalFormatting sqref="C13:R36">
    <cfRule type="cellIs" dxfId="8" priority="9" operator="equal">
      <formula>$D$50</formula>
    </cfRule>
  </conditionalFormatting>
  <conditionalFormatting sqref="C13:AG36">
    <cfRule type="cellIs" dxfId="7" priority="7" stopIfTrue="1" operator="equal">
      <formula>$C$50</formula>
    </cfRule>
    <cfRule type="cellIs" dxfId="6" priority="8" stopIfTrue="1" operator="equal">
      <formula>$D$50</formula>
    </cfRule>
  </conditionalFormatting>
  <conditionalFormatting sqref="C37:AG37">
    <cfRule type="cellIs" dxfId="5" priority="6" operator="notEqual">
      <formula>0</formula>
    </cfRule>
  </conditionalFormatting>
  <conditionalFormatting sqref="AG37">
    <cfRule type="cellIs" dxfId="4" priority="5" operator="notEqual">
      <formula>0</formula>
    </cfRule>
  </conditionalFormatting>
  <conditionalFormatting sqref="C13: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2012-08-15T14:38:24Z</dcterms:created>
  <dcterms:modified xsi:type="dcterms:W3CDTF">2012-08-15T14:40:10Z</dcterms:modified>
</cp:coreProperties>
</file>