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6300" windowWidth="28830" windowHeight="6225" firstSheet="1" activeTab="1"/>
  </bookViews>
  <sheets>
    <sheet name="Liquidacion por Dia" sheetId="79" state="hidden" r:id="rId1"/>
    <sheet name="PRECIOS" sheetId="3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AG42" i="31" l="1"/>
  <c r="AG41" i="31"/>
  <c r="AF42" i="31"/>
  <c r="AF41" i="31"/>
  <c r="AE42" i="31"/>
  <c r="AE41" i="31"/>
  <c r="AG36" i="31"/>
  <c r="AG35" i="31"/>
  <c r="AG34" i="31"/>
  <c r="AG33" i="31"/>
  <c r="AG32" i="31"/>
  <c r="AG31" i="31"/>
  <c r="AG30" i="31"/>
  <c r="AG29" i="31"/>
  <c r="AG28" i="31"/>
  <c r="AG27" i="31"/>
  <c r="AG26" i="31"/>
  <c r="AG25" i="31"/>
  <c r="AG24" i="31"/>
  <c r="AG23" i="31"/>
  <c r="AG22" i="31"/>
  <c r="AG21" i="31"/>
  <c r="AG20" i="31"/>
  <c r="AG19" i="31"/>
  <c r="AG18" i="31"/>
  <c r="AG17" i="31"/>
  <c r="AG16" i="31"/>
  <c r="AG15" i="31"/>
  <c r="AG14" i="31"/>
  <c r="AG13" i="31"/>
  <c r="AG12" i="31"/>
  <c r="AF36" i="31"/>
  <c r="AF35" i="31"/>
  <c r="AF34" i="31"/>
  <c r="AF33" i="31"/>
  <c r="AF32" i="31"/>
  <c r="AF31" i="31"/>
  <c r="AF30" i="31"/>
  <c r="AF29" i="31"/>
  <c r="AF28" i="31"/>
  <c r="AF27" i="31"/>
  <c r="AF26" i="31"/>
  <c r="AF25" i="31"/>
  <c r="AF24" i="31"/>
  <c r="AF23" i="31"/>
  <c r="AF22" i="31"/>
  <c r="AF21" i="31"/>
  <c r="AF20" i="31"/>
  <c r="AF19" i="31"/>
  <c r="AF18" i="31"/>
  <c r="AF17" i="31"/>
  <c r="AF16" i="31"/>
  <c r="AF15" i="31"/>
  <c r="AF14" i="31"/>
  <c r="AF13" i="31"/>
  <c r="AF12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AE16" i="31"/>
  <c r="AE15" i="31"/>
  <c r="AE14" i="31"/>
  <c r="AE13" i="31"/>
  <c r="AE12" i="31"/>
  <c r="AG11" i="31"/>
  <c r="AF11" i="31"/>
  <c r="AE11" i="31"/>
  <c r="AE37" i="31" l="1"/>
  <c r="AG37" i="31"/>
  <c r="AF37" i="31"/>
  <c r="AD12" i="31" l="1"/>
  <c r="AC12" i="31"/>
  <c r="AB12" i="31"/>
  <c r="AA12" i="31"/>
  <c r="Z12" i="31"/>
  <c r="Y12" i="31"/>
  <c r="X12" i="31"/>
  <c r="W12" i="31"/>
  <c r="V12" i="31"/>
  <c r="U12" i="31"/>
  <c r="T12" i="31"/>
  <c r="S12" i="31"/>
  <c r="AD42" i="31" l="1"/>
  <c r="AD41" i="31"/>
  <c r="AC42" i="31"/>
  <c r="AC41" i="31"/>
  <c r="AB42" i="31"/>
  <c r="AB41" i="31"/>
  <c r="AA42" i="31"/>
  <c r="AA41" i="31"/>
  <c r="Z42" i="31"/>
  <c r="Z41" i="31"/>
  <c r="Y42" i="31"/>
  <c r="Y41" i="31"/>
  <c r="X42" i="31"/>
  <c r="X41" i="31"/>
  <c r="W42" i="31"/>
  <c r="W41" i="31"/>
  <c r="V42" i="31"/>
  <c r="V41" i="31"/>
  <c r="U42" i="31"/>
  <c r="U41" i="31"/>
  <c r="T42" i="31"/>
  <c r="T41" i="31"/>
  <c r="S42" i="31"/>
  <c r="S41" i="31"/>
  <c r="R42" i="31"/>
  <c r="R41" i="31"/>
  <c r="Q42" i="31"/>
  <c r="Q41" i="31"/>
  <c r="P42" i="31"/>
  <c r="P41" i="31"/>
  <c r="O42" i="31"/>
  <c r="O41" i="31"/>
  <c r="N42" i="31"/>
  <c r="N41" i="31"/>
  <c r="M42" i="31"/>
  <c r="M41" i="31"/>
  <c r="L42" i="31"/>
  <c r="L41" i="31"/>
  <c r="K42" i="31"/>
  <c r="K41" i="31"/>
  <c r="J42" i="31"/>
  <c r="J41" i="31"/>
  <c r="I42" i="31"/>
  <c r="I41" i="31"/>
  <c r="H42" i="31"/>
  <c r="H41" i="31"/>
  <c r="G42" i="31"/>
  <c r="G41" i="31"/>
  <c r="F42" i="31"/>
  <c r="F41" i="31"/>
  <c r="E42" i="31"/>
  <c r="E41" i="31"/>
  <c r="D42" i="31"/>
  <c r="D41" i="31"/>
  <c r="C42" i="31" l="1"/>
  <c r="C41" i="31"/>
  <c r="AD11" i="31" l="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R12" i="31" l="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F51" i="31" l="1"/>
  <c r="D51" i="31"/>
  <c r="C51" i="31"/>
  <c r="BE35" i="79" l="1"/>
  <c r="BE18" i="79"/>
  <c r="BF11" i="79"/>
  <c r="AN49" i="79"/>
  <c r="AM49" i="79"/>
  <c r="AF11" i="79"/>
  <c r="AM12" i="79"/>
  <c r="AM46" i="79"/>
  <c r="AN45" i="79"/>
  <c r="AM8" i="79"/>
  <c r="AN44" i="79"/>
  <c r="AN6" i="79"/>
  <c r="AM5" i="79"/>
  <c r="AF49" i="79"/>
  <c r="AE49" i="79"/>
  <c r="AF48" i="79"/>
  <c r="AE48" i="79"/>
  <c r="AF46" i="79"/>
  <c r="AE9" i="79"/>
  <c r="AE44" i="79"/>
  <c r="AE43" i="79"/>
  <c r="AE5" i="79"/>
  <c r="BF9" i="79"/>
  <c r="AE12" i="79"/>
  <c r="AM48" i="79"/>
  <c r="AF15" i="79"/>
  <c r="AN15" i="79"/>
  <c r="AE42" i="79"/>
  <c r="AE71" i="79"/>
  <c r="AM34" i="79"/>
  <c r="AE34" i="79"/>
  <c r="AM71" i="79"/>
  <c r="AF71" i="79"/>
  <c r="AN71" i="79"/>
  <c r="AN34" i="79"/>
  <c r="AF34" i="79"/>
  <c r="AE70" i="79"/>
  <c r="AE33" i="79"/>
  <c r="AM33" i="79"/>
  <c r="AM70" i="79"/>
  <c r="AF70" i="79"/>
  <c r="AN70" i="79"/>
  <c r="AN33" i="79"/>
  <c r="AF33" i="79"/>
  <c r="AE69" i="79"/>
  <c r="AM32" i="79"/>
  <c r="AE32" i="79"/>
  <c r="AM69" i="79"/>
  <c r="AF69" i="79"/>
  <c r="AN69" i="79"/>
  <c r="AN32" i="79"/>
  <c r="AF32" i="79"/>
  <c r="AE68" i="79"/>
  <c r="AE31" i="79"/>
  <c r="AM31" i="79"/>
  <c r="AM68" i="79"/>
  <c r="AF68" i="79"/>
  <c r="AN68" i="79"/>
  <c r="AN31" i="79"/>
  <c r="AF31" i="79"/>
  <c r="AE66" i="79"/>
  <c r="AE29" i="79"/>
  <c r="AM29" i="79"/>
  <c r="AM66" i="79"/>
  <c r="AF66" i="79"/>
  <c r="AN66" i="79"/>
  <c r="AN29" i="79"/>
  <c r="AF29" i="79"/>
  <c r="AE65" i="79"/>
  <c r="AE28" i="79"/>
  <c r="AM28" i="79"/>
  <c r="AM65" i="79"/>
  <c r="AF65" i="79"/>
  <c r="AN28" i="79"/>
  <c r="AF28" i="79"/>
  <c r="AN65" i="79"/>
  <c r="AE64" i="79"/>
  <c r="AM27" i="79"/>
  <c r="AE27" i="79"/>
  <c r="AM64" i="79"/>
  <c r="AF64" i="79"/>
  <c r="AN64" i="79"/>
  <c r="AN27" i="79"/>
  <c r="AF27" i="79"/>
  <c r="AE63" i="79"/>
  <c r="AM26" i="79"/>
  <c r="AM63" i="79"/>
  <c r="AE26" i="79"/>
  <c r="AF63" i="79"/>
  <c r="AN26" i="79"/>
  <c r="AF26" i="79"/>
  <c r="AN63" i="79"/>
  <c r="AE62" i="79"/>
  <c r="AM25" i="79"/>
  <c r="AE25" i="79"/>
  <c r="AM62" i="79"/>
  <c r="AF62" i="79"/>
  <c r="AN62" i="79"/>
  <c r="AN25" i="79"/>
  <c r="AF25" i="79"/>
  <c r="AE61" i="79"/>
  <c r="AM24" i="79"/>
  <c r="AE24" i="79"/>
  <c r="AM61" i="79"/>
  <c r="AF61" i="79"/>
  <c r="AN61" i="79"/>
  <c r="AN24" i="79"/>
  <c r="AF24" i="79"/>
  <c r="AE60" i="79"/>
  <c r="AE23" i="79"/>
  <c r="AM23" i="79"/>
  <c r="AM60" i="79"/>
  <c r="AF60" i="79"/>
  <c r="AN60" i="79"/>
  <c r="AN23" i="79"/>
  <c r="AF23" i="79"/>
  <c r="AE59" i="79"/>
  <c r="AE22" i="79"/>
  <c r="AM22" i="79"/>
  <c r="AM59" i="79"/>
  <c r="AF59" i="79"/>
  <c r="AN22" i="79"/>
  <c r="AF22" i="79"/>
  <c r="AN59" i="79"/>
  <c r="AE58" i="79"/>
  <c r="AM21" i="79"/>
  <c r="AE21" i="79"/>
  <c r="AM58" i="79"/>
  <c r="AF58" i="79"/>
  <c r="AN21" i="79"/>
  <c r="AF21" i="79"/>
  <c r="AN58" i="79"/>
  <c r="AE57" i="79"/>
  <c r="AE20" i="79"/>
  <c r="AM57" i="79"/>
  <c r="AM20" i="79"/>
  <c r="AF57" i="79"/>
  <c r="AN20" i="79"/>
  <c r="AF20" i="79"/>
  <c r="AN57" i="79"/>
  <c r="AE67" i="79"/>
  <c r="AE30" i="79"/>
  <c r="AM30" i="79"/>
  <c r="AM67" i="79"/>
  <c r="AN30" i="79"/>
  <c r="AF30" i="79"/>
  <c r="AF67" i="79"/>
  <c r="AN67" i="79"/>
  <c r="AE46" i="79"/>
  <c r="AM9" i="79"/>
  <c r="AE45" i="79"/>
  <c r="AM45" i="79"/>
  <c r="AE8" i="79"/>
  <c r="AM72" i="79"/>
  <c r="AM55" i="79"/>
  <c r="AM56" i="79"/>
  <c r="AM35" i="79"/>
  <c r="AM18" i="79"/>
  <c r="AM19" i="79"/>
  <c r="AM54" i="79"/>
  <c r="AM17" i="79"/>
  <c r="AN18" i="79"/>
  <c r="AN35" i="79"/>
  <c r="AN19" i="79"/>
  <c r="AN56" i="79"/>
  <c r="AN54" i="79"/>
  <c r="AN17" i="79"/>
  <c r="AN72" i="79"/>
  <c r="AN55" i="79"/>
  <c r="AM44" i="79"/>
  <c r="AM42" i="79"/>
  <c r="AM73" i="79" s="1"/>
  <c r="AM11" i="79"/>
  <c r="AE11" i="79"/>
  <c r="AM43" i="79"/>
  <c r="AM7" i="79"/>
  <c r="AE6" i="79"/>
  <c r="AM6" i="79"/>
  <c r="AE7" i="79"/>
  <c r="AN12" i="79"/>
  <c r="AF12" i="79"/>
  <c r="AN48" i="79"/>
  <c r="AN46" i="79"/>
  <c r="AN9" i="79"/>
  <c r="AF9" i="79"/>
  <c r="AF8" i="79"/>
  <c r="AN8" i="79"/>
  <c r="AF44" i="79"/>
  <c r="AF7" i="79"/>
  <c r="AN43" i="79"/>
  <c r="AF43" i="79"/>
  <c r="AF6" i="79"/>
  <c r="AF42" i="79"/>
  <c r="AF5" i="79"/>
  <c r="AN5" i="79"/>
  <c r="AE72" i="79"/>
  <c r="AF72" i="79"/>
  <c r="AF35" i="79"/>
  <c r="AE56" i="79"/>
  <c r="AE51" i="79"/>
  <c r="AE52" i="79"/>
  <c r="AE54" i="79"/>
  <c r="AF54" i="79"/>
  <c r="AE19" i="79"/>
  <c r="AF56" i="79"/>
  <c r="AE17" i="79"/>
  <c r="AM52" i="79"/>
  <c r="AE15" i="79"/>
  <c r="AM15" i="79"/>
  <c r="AN52" i="79"/>
  <c r="AF52" i="79"/>
  <c r="AM51" i="79"/>
  <c r="AE14" i="79"/>
  <c r="AM14" i="79"/>
  <c r="AN51" i="79"/>
  <c r="AF51" i="79"/>
  <c r="AN14" i="79"/>
  <c r="AF19" i="79"/>
  <c r="AF17" i="79"/>
  <c r="AE47" i="79"/>
  <c r="AM47" i="79"/>
  <c r="AE10" i="79"/>
  <c r="AN10" i="79"/>
  <c r="AF10" i="79"/>
  <c r="AN47" i="79"/>
  <c r="AF47" i="79"/>
  <c r="AN11" i="79"/>
  <c r="AF45" i="79"/>
  <c r="AN7" i="79"/>
  <c r="AN42" i="79"/>
  <c r="AM10" i="79"/>
  <c r="BF16" i="79"/>
  <c r="AE35" i="79"/>
  <c r="AF14" i="79"/>
  <c r="AM50" i="79"/>
  <c r="AE50" i="79"/>
  <c r="AE13" i="79"/>
  <c r="AM13" i="79"/>
  <c r="AF13" i="79"/>
  <c r="AN13" i="79"/>
  <c r="AF50" i="79"/>
  <c r="AN50" i="79"/>
  <c r="AE53" i="79"/>
  <c r="AM53" i="79"/>
  <c r="AM16" i="79"/>
  <c r="AE16" i="79"/>
  <c r="AN53" i="79"/>
  <c r="AF53" i="79"/>
  <c r="AF16" i="79"/>
  <c r="AN16" i="79"/>
  <c r="AE55" i="79"/>
  <c r="AE18" i="79"/>
  <c r="AF55" i="79"/>
  <c r="AF18" i="79"/>
  <c r="AE73" i="79"/>
  <c r="AE36" i="79"/>
  <c r="AN73" i="79"/>
  <c r="AF73" i="79"/>
  <c r="AM36" i="79"/>
  <c r="AN36" i="79"/>
  <c r="AF36" i="79"/>
  <c r="AR6" i="79"/>
  <c r="AQ6" i="79"/>
  <c r="AR7" i="79"/>
  <c r="AQ7" i="79"/>
  <c r="AR8" i="79"/>
  <c r="AQ8" i="79"/>
  <c r="AR9" i="79"/>
  <c r="AQ9" i="79"/>
  <c r="AR10" i="79"/>
  <c r="AQ10" i="79"/>
  <c r="AR11" i="79"/>
  <c r="AQ11" i="79"/>
  <c r="AR12" i="79"/>
  <c r="AQ12" i="79"/>
  <c r="AR13" i="79"/>
  <c r="AQ13" i="79"/>
  <c r="AQ14" i="79"/>
  <c r="AR14" i="79"/>
  <c r="AR15" i="79"/>
  <c r="AQ15" i="79"/>
  <c r="AR16" i="79"/>
  <c r="AQ16" i="79"/>
  <c r="AQ17" i="79"/>
  <c r="AR17" i="79"/>
  <c r="AQ18" i="79"/>
  <c r="AR18" i="79"/>
  <c r="AR19" i="79"/>
  <c r="AQ19" i="79"/>
  <c r="AQ20" i="79"/>
  <c r="AR20" i="79"/>
  <c r="AR21" i="79"/>
  <c r="AQ21" i="79"/>
  <c r="AR22" i="79"/>
  <c r="AQ22" i="79"/>
  <c r="AR23" i="79"/>
  <c r="AQ23" i="79"/>
  <c r="AR24" i="79"/>
  <c r="AQ24" i="79"/>
  <c r="AQ25" i="79"/>
  <c r="AR25" i="79"/>
  <c r="AR26" i="79"/>
  <c r="AQ26" i="79"/>
  <c r="AR27" i="79"/>
  <c r="AQ27" i="79"/>
  <c r="AQ28" i="79"/>
  <c r="AR28" i="79"/>
  <c r="AR29" i="79"/>
  <c r="AQ29" i="79"/>
  <c r="AR30" i="79"/>
  <c r="AQ30" i="79"/>
  <c r="AQ31" i="79"/>
  <c r="AR31" i="79"/>
  <c r="AR32" i="79"/>
  <c r="AQ32" i="79"/>
  <c r="AQ33" i="79"/>
  <c r="AR33" i="79"/>
  <c r="AQ34" i="79"/>
  <c r="AR34" i="79"/>
  <c r="AR35" i="79"/>
  <c r="AQ35" i="79"/>
  <c r="AR5" i="79"/>
  <c r="AR36" i="79" s="1"/>
  <c r="AQ5" i="79"/>
  <c r="AQ36" i="79"/>
  <c r="AA72" i="79"/>
  <c r="Y72" i="79"/>
  <c r="AR72" i="79"/>
  <c r="U72" i="79"/>
  <c r="AQ72" i="79"/>
  <c r="AO72" i="79"/>
  <c r="B72" i="79"/>
  <c r="B35" i="79"/>
  <c r="AO35" i="79"/>
  <c r="U35" i="79"/>
  <c r="AC35" i="79"/>
  <c r="AA35" i="79"/>
  <c r="Y35" i="79"/>
  <c r="AB72" i="79"/>
  <c r="V72" i="79"/>
  <c r="Z72" i="79"/>
  <c r="AD72" i="79"/>
  <c r="AP72" i="79"/>
  <c r="AP35" i="79"/>
  <c r="AB35" i="79"/>
  <c r="AD35" i="79"/>
  <c r="V35" i="79"/>
  <c r="AC72" i="79"/>
  <c r="Z35" i="79"/>
  <c r="B33" i="79"/>
  <c r="B70" i="79"/>
  <c r="AA70" i="79"/>
  <c r="Y70" i="79"/>
  <c r="U70" i="79"/>
  <c r="AQ70" i="79"/>
  <c r="AR70" i="79"/>
  <c r="AO70" i="79"/>
  <c r="Z70" i="79"/>
  <c r="V70" i="79"/>
  <c r="AP70" i="79"/>
  <c r="AB70" i="79"/>
  <c r="AO33" i="79"/>
  <c r="AP33" i="79"/>
  <c r="Y33" i="79"/>
  <c r="AA33" i="79"/>
  <c r="AC33" i="79"/>
  <c r="U33" i="79"/>
  <c r="V33" i="79"/>
  <c r="AD70" i="79"/>
  <c r="AD33" i="79"/>
  <c r="AB33" i="79"/>
  <c r="Z33" i="79"/>
  <c r="AC70" i="79"/>
  <c r="B69" i="79"/>
  <c r="B32" i="79"/>
  <c r="AA69" i="79"/>
  <c r="Y69" i="79"/>
  <c r="AQ69" i="79"/>
  <c r="U69" i="79"/>
  <c r="AR69" i="79"/>
  <c r="AO69" i="79"/>
  <c r="Z69" i="79"/>
  <c r="AP69" i="79"/>
  <c r="V69" i="79"/>
  <c r="AB69" i="79"/>
  <c r="AO32" i="79"/>
  <c r="AP32" i="79"/>
  <c r="U32" i="79"/>
  <c r="AA32" i="79"/>
  <c r="AC32" i="79"/>
  <c r="Y32" i="79"/>
  <c r="AB32" i="79"/>
  <c r="AD69" i="79"/>
  <c r="Z32" i="79"/>
  <c r="V32" i="79"/>
  <c r="AD32" i="79"/>
  <c r="AC69" i="79"/>
  <c r="B68" i="79"/>
  <c r="B31" i="79"/>
  <c r="AA68" i="79"/>
  <c r="AQ68" i="79"/>
  <c r="Y68" i="79"/>
  <c r="U68" i="79"/>
  <c r="AR68" i="79"/>
  <c r="AO68" i="79"/>
  <c r="V68" i="79"/>
  <c r="AB68" i="79"/>
  <c r="AP68" i="79"/>
  <c r="Z68" i="79"/>
  <c r="AO31" i="79"/>
  <c r="AP31" i="79"/>
  <c r="U31" i="79"/>
  <c r="Y31" i="79"/>
  <c r="AC31" i="79"/>
  <c r="AA31" i="79"/>
  <c r="Z31" i="79"/>
  <c r="AD31" i="79"/>
  <c r="AB31" i="79"/>
  <c r="V31" i="79"/>
  <c r="AD68" i="79"/>
  <c r="AC68" i="79"/>
  <c r="B30" i="79"/>
  <c r="B67" i="79"/>
  <c r="AA67" i="79"/>
  <c r="Y67" i="79"/>
  <c r="U67" i="79"/>
  <c r="AQ67" i="79"/>
  <c r="AR67" i="79"/>
  <c r="AO67" i="79"/>
  <c r="Z67" i="79"/>
  <c r="AP67" i="79"/>
  <c r="AB67" i="79"/>
  <c r="V67" i="79"/>
  <c r="AO30" i="79"/>
  <c r="AP30" i="79"/>
  <c r="Y30" i="79"/>
  <c r="AC30" i="79"/>
  <c r="U30" i="79"/>
  <c r="AA30" i="79"/>
  <c r="AB30" i="79"/>
  <c r="Z30" i="79"/>
  <c r="AD30" i="79"/>
  <c r="V30" i="79"/>
  <c r="AD67" i="79"/>
  <c r="AC67" i="79"/>
  <c r="B29" i="79"/>
  <c r="B66" i="79"/>
  <c r="AA66" i="79"/>
  <c r="Y66" i="79"/>
  <c r="AR66" i="79"/>
  <c r="U66" i="79"/>
  <c r="AQ66" i="79"/>
  <c r="AO66" i="79"/>
  <c r="AP66" i="79"/>
  <c r="AB66" i="79"/>
  <c r="V66" i="79"/>
  <c r="Z66" i="79"/>
  <c r="AO29" i="79"/>
  <c r="AP29" i="79"/>
  <c r="U29" i="79"/>
  <c r="AA29" i="79"/>
  <c r="AC29" i="79"/>
  <c r="Y29" i="79"/>
  <c r="AD66" i="79"/>
  <c r="AD29" i="79"/>
  <c r="Z29" i="79"/>
  <c r="V29" i="79"/>
  <c r="AB29" i="79"/>
  <c r="AC66" i="79"/>
  <c r="B28" i="79"/>
  <c r="B65" i="79"/>
  <c r="AA65" i="79"/>
  <c r="U65" i="79"/>
  <c r="AR65" i="79"/>
  <c r="Y65" i="79"/>
  <c r="AQ65" i="79"/>
  <c r="AO65" i="79"/>
  <c r="AP65" i="79"/>
  <c r="AB65" i="79"/>
  <c r="Z65" i="79"/>
  <c r="V65" i="79"/>
  <c r="AO28" i="79"/>
  <c r="AP28" i="79"/>
  <c r="AA28" i="79"/>
  <c r="U28" i="79"/>
  <c r="AC28" i="79"/>
  <c r="Y28" i="79"/>
  <c r="AD65" i="79"/>
  <c r="AD28" i="79"/>
  <c r="Z28" i="79"/>
  <c r="V28" i="79"/>
  <c r="AB28" i="79"/>
  <c r="AC65" i="79"/>
  <c r="B27" i="79"/>
  <c r="B64" i="79"/>
  <c r="AA64" i="79"/>
  <c r="Y64" i="79"/>
  <c r="AR64" i="79"/>
  <c r="U64" i="79"/>
  <c r="AQ64" i="79"/>
  <c r="AO64" i="79"/>
  <c r="V64" i="79"/>
  <c r="Z64" i="79"/>
  <c r="AB64" i="79"/>
  <c r="AP64" i="79"/>
  <c r="AO27" i="79"/>
  <c r="AP27" i="79"/>
  <c r="Y27" i="79"/>
  <c r="AC27" i="79"/>
  <c r="AA27" i="79"/>
  <c r="U27" i="79"/>
  <c r="AD64" i="79"/>
  <c r="Z27" i="79"/>
  <c r="V27" i="79"/>
  <c r="AD27" i="79"/>
  <c r="AB27" i="79"/>
  <c r="AC64" i="79"/>
  <c r="B26" i="79"/>
  <c r="B63" i="79"/>
  <c r="AA63" i="79"/>
  <c r="AQ63" i="79"/>
  <c r="Y63" i="79"/>
  <c r="U63" i="79"/>
  <c r="AR63" i="79"/>
  <c r="AO63" i="79"/>
  <c r="V63" i="79"/>
  <c r="AP63" i="79"/>
  <c r="Z63" i="79"/>
  <c r="AB63" i="79"/>
  <c r="AO26" i="79"/>
  <c r="AP26" i="79"/>
  <c r="U26" i="79"/>
  <c r="AC26" i="79"/>
  <c r="Y26" i="79"/>
  <c r="AA26" i="79"/>
  <c r="AB26" i="79"/>
  <c r="Z26" i="79"/>
  <c r="V26" i="79"/>
  <c r="AD26" i="79"/>
  <c r="AD63" i="79"/>
  <c r="AC63" i="79"/>
  <c r="B62" i="79"/>
  <c r="B25" i="79"/>
  <c r="AA62" i="79"/>
  <c r="Y62" i="79"/>
  <c r="U62" i="79"/>
  <c r="AQ62" i="79"/>
  <c r="AR62" i="79"/>
  <c r="AO62" i="79"/>
  <c r="AB62" i="79"/>
  <c r="V62" i="79"/>
  <c r="Z62" i="79"/>
  <c r="AP62" i="79"/>
  <c r="AO25" i="79"/>
  <c r="AP25" i="79"/>
  <c r="U25" i="79"/>
  <c r="AC25" i="79"/>
  <c r="Y25" i="79"/>
  <c r="AA25" i="79"/>
  <c r="AD62" i="79"/>
  <c r="Z25" i="79"/>
  <c r="AD25" i="79"/>
  <c r="V25" i="79"/>
  <c r="AB25" i="79"/>
  <c r="AC62" i="79"/>
  <c r="B24" i="79"/>
  <c r="B61" i="79"/>
  <c r="AA61" i="79"/>
  <c r="Y61" i="79"/>
  <c r="U61" i="79"/>
  <c r="AR61" i="79"/>
  <c r="AQ61" i="79"/>
  <c r="AO61" i="79"/>
  <c r="AP61" i="79"/>
  <c r="V61" i="79"/>
  <c r="AB61" i="79"/>
  <c r="Z61" i="79"/>
  <c r="AO24" i="79"/>
  <c r="AP24" i="79"/>
  <c r="AC24" i="79"/>
  <c r="Y24" i="79"/>
  <c r="U24" i="79"/>
  <c r="AA24" i="79"/>
  <c r="AD61" i="79"/>
  <c r="Z24" i="79"/>
  <c r="V24" i="79"/>
  <c r="AB24" i="79"/>
  <c r="AD24" i="79"/>
  <c r="AC61" i="79"/>
  <c r="B23" i="79"/>
  <c r="B60" i="79"/>
  <c r="AA60" i="79"/>
  <c r="AQ60" i="79"/>
  <c r="Y60" i="79"/>
  <c r="U60" i="79"/>
  <c r="AR60" i="79"/>
  <c r="AO60" i="79"/>
  <c r="AB60" i="79"/>
  <c r="V60" i="79"/>
  <c r="AP60" i="79"/>
  <c r="Z60" i="79"/>
  <c r="AO23" i="79"/>
  <c r="AP23" i="79"/>
  <c r="U23" i="79"/>
  <c r="Y23" i="79"/>
  <c r="AA23" i="79"/>
  <c r="AC23" i="79"/>
  <c r="Z23" i="79"/>
  <c r="AB23" i="79"/>
  <c r="AD23" i="79"/>
  <c r="V23" i="79"/>
  <c r="AD60" i="79"/>
  <c r="AC60" i="79"/>
  <c r="B59" i="79"/>
  <c r="B22" i="79"/>
  <c r="AA59" i="79"/>
  <c r="AQ59" i="79"/>
  <c r="U59" i="79"/>
  <c r="Y59" i="79"/>
  <c r="AR59" i="79"/>
  <c r="AO59" i="79"/>
  <c r="AP59" i="79"/>
  <c r="AB59" i="79"/>
  <c r="V59" i="79"/>
  <c r="Z59" i="79"/>
  <c r="AO22" i="79"/>
  <c r="AP22" i="79"/>
  <c r="AA22" i="79"/>
  <c r="Y22" i="79"/>
  <c r="U22" i="79"/>
  <c r="AC22" i="79"/>
  <c r="AB22" i="79"/>
  <c r="Z22" i="79"/>
  <c r="V22" i="79"/>
  <c r="AD22" i="79"/>
  <c r="AD59" i="79"/>
  <c r="AC59" i="79"/>
  <c r="B21" i="79"/>
  <c r="B58" i="79"/>
  <c r="AA58" i="79"/>
  <c r="Y58" i="79"/>
  <c r="U58" i="79"/>
  <c r="AQ58" i="79"/>
  <c r="AR58" i="79"/>
  <c r="AO58" i="79"/>
  <c r="Z58" i="79"/>
  <c r="AP58" i="79"/>
  <c r="V58" i="79"/>
  <c r="AB58" i="79"/>
  <c r="AO21" i="79"/>
  <c r="AP21" i="79"/>
  <c r="Y21" i="79"/>
  <c r="AA21" i="79"/>
  <c r="U21" i="79"/>
  <c r="AC21" i="79"/>
  <c r="AD58" i="79"/>
  <c r="Z21" i="79"/>
  <c r="V21" i="79"/>
  <c r="AB21" i="79"/>
  <c r="AD21" i="79"/>
  <c r="AC58" i="79"/>
  <c r="B57" i="79"/>
  <c r="B20" i="79"/>
  <c r="Y57" i="79"/>
  <c r="AR57" i="79"/>
  <c r="U57" i="79"/>
  <c r="AQ57" i="79"/>
  <c r="AA57" i="79"/>
  <c r="AO57" i="79"/>
  <c r="Z57" i="79"/>
  <c r="V57" i="79"/>
  <c r="AP57" i="79"/>
  <c r="AB57" i="79"/>
  <c r="AO20" i="79"/>
  <c r="AP20" i="79"/>
  <c r="AC20" i="79"/>
  <c r="Y20" i="79"/>
  <c r="U20" i="79"/>
  <c r="AA20" i="79"/>
  <c r="AD20" i="79"/>
  <c r="AB20" i="79"/>
  <c r="AD57" i="79"/>
  <c r="Z20" i="79"/>
  <c r="V20" i="79"/>
  <c r="AC57" i="79"/>
  <c r="B34" i="79"/>
  <c r="B71" i="79"/>
  <c r="AA71" i="79"/>
  <c r="Y71" i="79"/>
  <c r="U71" i="79"/>
  <c r="AR71" i="79"/>
  <c r="AQ71" i="79"/>
  <c r="AO71" i="79"/>
  <c r="AO34" i="79"/>
  <c r="AC34" i="79"/>
  <c r="U34" i="79"/>
  <c r="AA34" i="79"/>
  <c r="Y34" i="79"/>
  <c r="Z71" i="79"/>
  <c r="AP71" i="79"/>
  <c r="AD71" i="79"/>
  <c r="AB71" i="79"/>
  <c r="V71" i="79"/>
  <c r="AP34" i="79"/>
  <c r="Z34" i="79"/>
  <c r="V34" i="79"/>
  <c r="AB34" i="79"/>
  <c r="AD34" i="79"/>
  <c r="AC71" i="79"/>
  <c r="B55" i="79"/>
  <c r="B18" i="79"/>
  <c r="AA55" i="79"/>
  <c r="Y55" i="79"/>
  <c r="U55" i="79"/>
  <c r="AQ55" i="79"/>
  <c r="AR55" i="79"/>
  <c r="AO55" i="79"/>
  <c r="AB55" i="79"/>
  <c r="Z55" i="79"/>
  <c r="V55" i="79"/>
  <c r="AP55" i="79"/>
  <c r="AO18" i="79"/>
  <c r="AP18" i="79"/>
  <c r="AA18" i="79"/>
  <c r="AC18" i="79"/>
  <c r="U18" i="79"/>
  <c r="Y18" i="79"/>
  <c r="Z18" i="79"/>
  <c r="AD18" i="79"/>
  <c r="AB18" i="79"/>
  <c r="V18" i="79"/>
  <c r="AD55" i="79"/>
  <c r="AC55" i="79"/>
  <c r="B54" i="79"/>
  <c r="B17" i="79"/>
  <c r="Y54" i="79"/>
  <c r="U54" i="79"/>
  <c r="AQ54" i="79"/>
  <c r="AA54" i="79"/>
  <c r="AR54" i="79"/>
  <c r="AO54" i="79"/>
  <c r="AB54" i="79"/>
  <c r="Z54" i="79"/>
  <c r="V54" i="79"/>
  <c r="AP54" i="79"/>
  <c r="AO17" i="79"/>
  <c r="AP17" i="79"/>
  <c r="AC17" i="79"/>
  <c r="AA17" i="79"/>
  <c r="Y17" i="79"/>
  <c r="U17" i="79"/>
  <c r="Z17" i="79"/>
  <c r="AB17" i="79"/>
  <c r="AD54" i="79"/>
  <c r="AD17" i="79"/>
  <c r="V17" i="79"/>
  <c r="AC54" i="79"/>
  <c r="B53" i="79"/>
  <c r="B16" i="79"/>
  <c r="AA53" i="79"/>
  <c r="U53" i="79"/>
  <c r="AR53" i="79"/>
  <c r="Y53" i="79"/>
  <c r="AQ53" i="79"/>
  <c r="AO53" i="79"/>
  <c r="V53" i="79"/>
  <c r="Z53" i="79"/>
  <c r="AB53" i="79"/>
  <c r="AP53" i="79"/>
  <c r="AO16" i="79"/>
  <c r="AP16" i="79"/>
  <c r="AA16" i="79"/>
  <c r="Y16" i="79"/>
  <c r="U16" i="79"/>
  <c r="AC16" i="79"/>
  <c r="Z16" i="79"/>
  <c r="AD53" i="79"/>
  <c r="V16" i="79"/>
  <c r="AB16" i="79"/>
  <c r="AD16" i="79"/>
  <c r="AC53" i="79"/>
  <c r="B52" i="79"/>
  <c r="B15" i="79"/>
  <c r="AA52" i="79"/>
  <c r="Y52" i="79"/>
  <c r="U52" i="79"/>
  <c r="AR52" i="79"/>
  <c r="AQ52" i="79"/>
  <c r="AO52" i="79"/>
  <c r="AP52" i="79"/>
  <c r="V52" i="79"/>
  <c r="Z52" i="79"/>
  <c r="AB52" i="79"/>
  <c r="AO15" i="79"/>
  <c r="AP15" i="79"/>
  <c r="AC15" i="79"/>
  <c r="AA15" i="79"/>
  <c r="U15" i="79"/>
  <c r="Y15" i="79"/>
  <c r="AD52" i="79"/>
  <c r="Z15" i="79"/>
  <c r="AB15" i="79"/>
  <c r="V15" i="79"/>
  <c r="AD15" i="79"/>
  <c r="AC52" i="79"/>
  <c r="B51" i="79"/>
  <c r="B14" i="79"/>
  <c r="U51" i="79"/>
  <c r="Y51" i="79"/>
  <c r="AA51" i="79"/>
  <c r="AQ51" i="79"/>
  <c r="AR51" i="79"/>
  <c r="AO51" i="79"/>
  <c r="V51" i="79"/>
  <c r="Z51" i="79"/>
  <c r="AB51" i="79"/>
  <c r="AP51" i="79"/>
  <c r="AO14" i="79"/>
  <c r="AP14" i="79"/>
  <c r="U14" i="79"/>
  <c r="Y14" i="79"/>
  <c r="AA14" i="79"/>
  <c r="AC14" i="79"/>
  <c r="V14" i="79"/>
  <c r="AB14" i="79"/>
  <c r="Z14" i="79"/>
  <c r="AD14" i="79"/>
  <c r="AD51" i="79"/>
  <c r="AC51" i="79"/>
  <c r="B13" i="79"/>
  <c r="B50" i="79"/>
  <c r="AA50" i="79"/>
  <c r="Y50" i="79"/>
  <c r="U50" i="79"/>
  <c r="AR50" i="79"/>
  <c r="AQ50" i="79"/>
  <c r="AO50" i="79"/>
  <c r="V50" i="79"/>
  <c r="AP50" i="79"/>
  <c r="Z50" i="79"/>
  <c r="AB50" i="79"/>
  <c r="AO13" i="79"/>
  <c r="AP13" i="79"/>
  <c r="Y13" i="79"/>
  <c r="AA13" i="79"/>
  <c r="AC13" i="79"/>
  <c r="U13" i="79"/>
  <c r="AB13" i="79"/>
  <c r="AD13" i="79"/>
  <c r="AD50" i="79"/>
  <c r="V13" i="79"/>
  <c r="Z13" i="79"/>
  <c r="AC50" i="79"/>
  <c r="B49" i="79"/>
  <c r="B12" i="79"/>
  <c r="AA49" i="79"/>
  <c r="Y49" i="79"/>
  <c r="U49" i="79"/>
  <c r="AQ49" i="79"/>
  <c r="AR49" i="79"/>
  <c r="AO49" i="79"/>
  <c r="Z49" i="79"/>
  <c r="AB49" i="79"/>
  <c r="V49" i="79"/>
  <c r="AP49" i="79"/>
  <c r="AO12" i="79"/>
  <c r="AP12" i="79"/>
  <c r="Y12" i="79"/>
  <c r="AC12" i="79"/>
  <c r="U12" i="79"/>
  <c r="AA12" i="79"/>
  <c r="AD12" i="79"/>
  <c r="Z12" i="79"/>
  <c r="AB12" i="79"/>
  <c r="V12" i="79"/>
  <c r="AD49" i="79"/>
  <c r="AC49" i="79"/>
  <c r="B11" i="79"/>
  <c r="B48" i="79"/>
  <c r="AA48" i="79"/>
  <c r="U48" i="79"/>
  <c r="AR48" i="79"/>
  <c r="Y48" i="79"/>
  <c r="AQ48" i="79"/>
  <c r="AO48" i="79"/>
  <c r="AB48" i="79"/>
  <c r="V48" i="79"/>
  <c r="Z48" i="79"/>
  <c r="AP48" i="79"/>
  <c r="AO11" i="79"/>
  <c r="AP11" i="79"/>
  <c r="Y11" i="79"/>
  <c r="U11" i="79"/>
  <c r="AA11" i="79"/>
  <c r="AC11" i="79"/>
  <c r="AB11" i="79"/>
  <c r="AD48" i="79"/>
  <c r="V11" i="79"/>
  <c r="Z11" i="79"/>
  <c r="AD11" i="79"/>
  <c r="AC48" i="79"/>
  <c r="B10" i="79"/>
  <c r="B47" i="79"/>
  <c r="AA47" i="79"/>
  <c r="AR47" i="79"/>
  <c r="Y47" i="79"/>
  <c r="U47" i="79"/>
  <c r="AQ47" i="79"/>
  <c r="AO47" i="79"/>
  <c r="AB47" i="79"/>
  <c r="AP47" i="79"/>
  <c r="V47" i="79"/>
  <c r="Z47" i="79"/>
  <c r="AO10" i="79"/>
  <c r="AP10" i="79"/>
  <c r="AA10" i="79"/>
  <c r="Y10" i="79"/>
  <c r="AC10" i="79"/>
  <c r="U10" i="79"/>
  <c r="AB10" i="79"/>
  <c r="Z10" i="79"/>
  <c r="AD47" i="79"/>
  <c r="AD10" i="79"/>
  <c r="V10" i="79"/>
  <c r="AC47" i="79"/>
  <c r="B46" i="79"/>
  <c r="B9" i="79"/>
  <c r="AA46" i="79"/>
  <c r="AQ46" i="79"/>
  <c r="Y46" i="79"/>
  <c r="U46" i="79"/>
  <c r="AR46" i="79"/>
  <c r="AO46" i="79"/>
  <c r="V46" i="79"/>
  <c r="Z46" i="79"/>
  <c r="AB46" i="79"/>
  <c r="AP46" i="79"/>
  <c r="AO9" i="79"/>
  <c r="AP9" i="79"/>
  <c r="AA9" i="79"/>
  <c r="AC9" i="79"/>
  <c r="U9" i="79"/>
  <c r="Y9" i="79"/>
  <c r="Z9" i="79"/>
  <c r="AB9" i="79"/>
  <c r="AD9" i="79"/>
  <c r="AD46" i="79"/>
  <c r="V9" i="79"/>
  <c r="AC46" i="79"/>
  <c r="B8" i="79"/>
  <c r="B45" i="79"/>
  <c r="AA45" i="79"/>
  <c r="Y45" i="79"/>
  <c r="U45" i="79"/>
  <c r="AQ45" i="79"/>
  <c r="AR45" i="79"/>
  <c r="AO45" i="79"/>
  <c r="V45" i="79"/>
  <c r="AP45" i="79"/>
  <c r="Z45" i="79"/>
  <c r="AB45" i="79"/>
  <c r="AO8" i="79"/>
  <c r="AP8" i="79"/>
  <c r="Y8" i="79"/>
  <c r="AC8" i="79"/>
  <c r="AA8" i="79"/>
  <c r="U8" i="79"/>
  <c r="AB8" i="79"/>
  <c r="Z8" i="79"/>
  <c r="AD45" i="79"/>
  <c r="AD8" i="79"/>
  <c r="V8" i="79"/>
  <c r="AC45" i="79"/>
  <c r="B7" i="79"/>
  <c r="B44" i="79"/>
  <c r="AA44" i="79"/>
  <c r="AQ44" i="79"/>
  <c r="Y44" i="79"/>
  <c r="U44" i="79"/>
  <c r="AR44" i="79"/>
  <c r="AO44" i="79"/>
  <c r="V44" i="79"/>
  <c r="AB44" i="79"/>
  <c r="Z44" i="79"/>
  <c r="AP44" i="79"/>
  <c r="AO7" i="79"/>
  <c r="AP7" i="79"/>
  <c r="U7" i="79"/>
  <c r="AA7" i="79"/>
  <c r="AC7" i="79"/>
  <c r="Y7" i="79"/>
  <c r="Z7" i="79"/>
  <c r="AD44" i="79"/>
  <c r="V7" i="79"/>
  <c r="AD7" i="79"/>
  <c r="AB7" i="79"/>
  <c r="AC44" i="79"/>
  <c r="B6" i="79"/>
  <c r="B43" i="79"/>
  <c r="AA43" i="79"/>
  <c r="AQ43" i="79"/>
  <c r="Y43" i="79"/>
  <c r="U43" i="79"/>
  <c r="AR43" i="79"/>
  <c r="AO43" i="79"/>
  <c r="AP43" i="79"/>
  <c r="V43" i="79"/>
  <c r="Z43" i="79"/>
  <c r="AB43" i="79"/>
  <c r="AO6" i="79"/>
  <c r="AP6" i="79"/>
  <c r="U6" i="79"/>
  <c r="AC6" i="79"/>
  <c r="Y6" i="79"/>
  <c r="AA6" i="79"/>
  <c r="AD43" i="79"/>
  <c r="Z6" i="79"/>
  <c r="V6" i="79"/>
  <c r="AB6" i="79"/>
  <c r="AD6" i="79"/>
  <c r="AC43" i="79"/>
  <c r="B5" i="79"/>
  <c r="B42" i="79"/>
  <c r="U42" i="79"/>
  <c r="AQ42" i="79"/>
  <c r="AA42" i="79"/>
  <c r="AA73" i="79" s="1"/>
  <c r="Y42" i="79"/>
  <c r="AR42" i="79"/>
  <c r="AO42" i="79"/>
  <c r="AP42" i="79"/>
  <c r="V42" i="79"/>
  <c r="Z42" i="79"/>
  <c r="AB42" i="79"/>
  <c r="AB73" i="79" s="1"/>
  <c r="AO5" i="79"/>
  <c r="AO36" i="79" s="1"/>
  <c r="AP5" i="79"/>
  <c r="Y5" i="79"/>
  <c r="AA5" i="79"/>
  <c r="AC5" i="79"/>
  <c r="U5" i="79"/>
  <c r="AD5" i="79"/>
  <c r="AB5" i="79"/>
  <c r="AB36" i="79" s="1"/>
  <c r="Z5" i="79"/>
  <c r="Z36" i="79" s="1"/>
  <c r="V5" i="79"/>
  <c r="V36" i="79" s="1"/>
  <c r="AD42" i="79"/>
  <c r="AC42" i="79"/>
  <c r="AC73" i="79" s="1"/>
  <c r="B56" i="79"/>
  <c r="B19" i="79"/>
  <c r="U56" i="79"/>
  <c r="U73" i="79"/>
  <c r="Y56" i="79"/>
  <c r="Y73" i="79"/>
  <c r="AQ56" i="79"/>
  <c r="AQ73" i="79"/>
  <c r="AR56" i="79"/>
  <c r="AR73" i="79"/>
  <c r="AA56" i="79"/>
  <c r="AO56" i="79"/>
  <c r="AO73" i="79"/>
  <c r="V56" i="79"/>
  <c r="V73" i="79"/>
  <c r="Z56" i="79"/>
  <c r="Z73" i="79"/>
  <c r="AB56" i="79"/>
  <c r="AP56" i="79"/>
  <c r="AP73" i="79"/>
  <c r="AO19" i="79"/>
  <c r="AP19" i="79"/>
  <c r="AP36" i="79"/>
  <c r="AC19" i="79"/>
  <c r="AC36" i="79"/>
  <c r="U19" i="79"/>
  <c r="U36" i="79"/>
  <c r="Y19" i="79"/>
  <c r="Y36" i="79"/>
  <c r="AA19" i="79"/>
  <c r="AA36" i="79"/>
  <c r="Z19" i="79"/>
  <c r="AB19" i="79"/>
  <c r="V19" i="79"/>
  <c r="AD19" i="79"/>
  <c r="AD36" i="79"/>
  <c r="AD56" i="79"/>
  <c r="AD73" i="79"/>
  <c r="AC56" i="79"/>
  <c r="BE30" i="79"/>
  <c r="BE16" i="79" l="1"/>
  <c r="BE27" i="79"/>
  <c r="BE29" i="79"/>
  <c r="BE6" i="79"/>
  <c r="BE17" i="79"/>
  <c r="BF21" i="79"/>
  <c r="BE56" i="79"/>
  <c r="BE13" i="79"/>
  <c r="BE55" i="79"/>
  <c r="BE58" i="79"/>
  <c r="BE25" i="79"/>
  <c r="BE32" i="79"/>
  <c r="BE8" i="79"/>
  <c r="BE11" i="79"/>
  <c r="BE12" i="79"/>
  <c r="BE22" i="79"/>
  <c r="BE23" i="79"/>
  <c r="BE59" i="79"/>
  <c r="BE31" i="79"/>
  <c r="BE7" i="79"/>
  <c r="BF18" i="79"/>
  <c r="BE28" i="79"/>
  <c r="BE46" i="79"/>
  <c r="BF20" i="79"/>
  <c r="BF23" i="79"/>
  <c r="BE10" i="79"/>
  <c r="BE21" i="79"/>
  <c r="BE50" i="79"/>
  <c r="BE47" i="79"/>
  <c r="BF17" i="79"/>
  <c r="BE53" i="79"/>
  <c r="BE26" i="79"/>
  <c r="BE33" i="79"/>
  <c r="BF13" i="79"/>
  <c r="BE57" i="79"/>
  <c r="BF22" i="79"/>
  <c r="BE60" i="79"/>
  <c r="BE20" i="79"/>
  <c r="BE54" i="79"/>
  <c r="BF12" i="79"/>
  <c r="BE49" i="79"/>
  <c r="BE48" i="79"/>
  <c r="BF10" i="79"/>
  <c r="BE9" i="79"/>
  <c r="BF19" i="79"/>
  <c r="BE19" i="79"/>
  <c r="BE15" i="79"/>
  <c r="BF14" i="79"/>
  <c r="BE51" i="79"/>
  <c r="BE14" i="79"/>
  <c r="BF15" i="79"/>
  <c r="BE5" i="79"/>
  <c r="BE52" i="79"/>
  <c r="AI72" i="79" l="1"/>
  <c r="BE24" i="79" l="1"/>
  <c r="BF35" i="79" l="1"/>
  <c r="BF72" i="79" l="1"/>
  <c r="BE72" i="79" l="1"/>
  <c r="BE70" i="79" l="1"/>
  <c r="BE69" i="79" l="1"/>
  <c r="BE68" i="79" l="1"/>
  <c r="BE67" i="79" l="1"/>
  <c r="BE66" i="79" l="1"/>
  <c r="BE65" i="79" l="1"/>
  <c r="BE64" i="79" l="1"/>
  <c r="BE63" i="79" l="1"/>
  <c r="BE62" i="79" l="1"/>
  <c r="BE61" i="79" l="1"/>
  <c r="BF33" i="79" l="1"/>
  <c r="BF70" i="79" l="1"/>
  <c r="BF32" i="79" l="1"/>
  <c r="BF69" i="79" l="1"/>
  <c r="BF31" i="79" l="1"/>
  <c r="BF68" i="79" l="1"/>
  <c r="BF30" i="79" l="1"/>
  <c r="BF67" i="79" l="1"/>
  <c r="BF29" i="79" l="1"/>
  <c r="BF66" i="79" l="1"/>
  <c r="BF28" i="79" l="1"/>
  <c r="BF65" i="79" l="1"/>
  <c r="BF27" i="79" l="1"/>
  <c r="BF64" i="79" l="1"/>
  <c r="BF26" i="79" l="1"/>
  <c r="BF63" i="79" l="1"/>
  <c r="BF25" i="79" l="1"/>
  <c r="BF62" i="79" l="1"/>
  <c r="BF24" i="79" l="1"/>
  <c r="BF61" i="79" l="1"/>
  <c r="BF60" i="79" l="1"/>
  <c r="BF59" i="79" l="1"/>
  <c r="BF58" i="79" l="1"/>
  <c r="BF57" i="79" l="1"/>
  <c r="BF56" i="79" l="1"/>
  <c r="BF55" i="79" l="1"/>
  <c r="BF54" i="79" l="1"/>
  <c r="BF53" i="79" l="1"/>
  <c r="BF51" i="79" l="1"/>
  <c r="BF50" i="79" l="1"/>
  <c r="BF49" i="79" l="1"/>
  <c r="BF48" i="79" l="1"/>
  <c r="BF47" i="79" l="1"/>
  <c r="BF46" i="79" l="1"/>
  <c r="BF8" i="79" l="1"/>
  <c r="BF45" i="79" l="1"/>
  <c r="BE45" i="79"/>
  <c r="BF7" i="79" l="1"/>
  <c r="BE44" i="79" l="1"/>
  <c r="BF44" i="79" l="1"/>
  <c r="BF6" i="79" l="1"/>
  <c r="BF43" i="79" l="1"/>
  <c r="BE43" i="79"/>
  <c r="BF5" i="79" l="1"/>
  <c r="BE42" i="79" l="1"/>
  <c r="BF42" i="79" l="1"/>
  <c r="BF52" i="79" l="1"/>
  <c r="BE34" i="79" l="1"/>
  <c r="BE36" i="79" s="1"/>
  <c r="BE71" i="79" l="1"/>
  <c r="BE73" i="79" s="1"/>
  <c r="BF34" i="79" l="1"/>
  <c r="BF36" i="79" s="1"/>
  <c r="BF71" i="79" l="1"/>
  <c r="BF73" i="79" s="1"/>
  <c r="BC72" i="79" l="1"/>
  <c r="BA72" i="79"/>
  <c r="AI71" i="79" l="1"/>
  <c r="BC71" i="79" l="1"/>
  <c r="BA71" i="79"/>
  <c r="AI70" i="79" l="1"/>
  <c r="AI69" i="79" l="1"/>
  <c r="AI67" i="79" l="1"/>
  <c r="AI66" i="79" l="1"/>
  <c r="AI65" i="79" l="1"/>
  <c r="AI59" i="79" l="1"/>
  <c r="AI58" i="79" l="1"/>
  <c r="AI56" i="79" l="1"/>
  <c r="AI55" i="79" l="1"/>
  <c r="AI54" i="79" l="1"/>
  <c r="AI53" i="79" l="1"/>
  <c r="AI52" i="79" l="1"/>
  <c r="AI50" i="79" l="1"/>
  <c r="AI49" i="79" l="1"/>
  <c r="AI48" i="79" l="1"/>
  <c r="AI47" i="79" l="1"/>
  <c r="AI45" i="79" l="1"/>
  <c r="BC44" i="79" l="1"/>
  <c r="BA44" i="79"/>
  <c r="BA43" i="79" l="1"/>
  <c r="BC43" i="79"/>
  <c r="G72" i="79" l="1"/>
  <c r="M35" i="79" l="1"/>
  <c r="BA35" i="79"/>
  <c r="K35" i="79"/>
  <c r="AU35" i="79"/>
  <c r="BC35" i="79"/>
  <c r="AK35" i="79"/>
  <c r="AI35" i="79"/>
  <c r="AS35" i="79"/>
  <c r="G35" i="79" l="1"/>
  <c r="S35" i="79"/>
  <c r="AW35" i="79"/>
  <c r="G71" i="79" l="1"/>
  <c r="AS34" i="79" l="1"/>
  <c r="BC34" i="79"/>
  <c r="AI34" i="79"/>
  <c r="K34" i="79"/>
  <c r="AK34" i="79"/>
  <c r="M34" i="79"/>
  <c r="BA34" i="79"/>
  <c r="G34" i="79" l="1"/>
  <c r="G70" i="79" l="1"/>
  <c r="BC33" i="79" l="1"/>
  <c r="BA33" i="79"/>
  <c r="AI33" i="79"/>
  <c r="K33" i="79"/>
  <c r="M33" i="79"/>
  <c r="AK33" i="79"/>
  <c r="AS33" i="79"/>
  <c r="BD35" i="79" l="1"/>
  <c r="AJ35" i="79"/>
  <c r="BB35" i="79"/>
  <c r="H72" i="79" l="1"/>
  <c r="BD72" i="79" l="1"/>
  <c r="BB72" i="79" l="1"/>
  <c r="AJ72" i="79" l="1"/>
  <c r="AG72" i="79" l="1"/>
  <c r="Q35" i="79"/>
  <c r="O35" i="79"/>
  <c r="AY35" i="79"/>
  <c r="E35" i="79"/>
  <c r="J72" i="79" l="1"/>
  <c r="I72" i="79"/>
  <c r="AH72" i="79"/>
  <c r="W35" i="79"/>
  <c r="C35" i="79" l="1"/>
  <c r="AZ72" i="79" l="1"/>
  <c r="AT72" i="79"/>
  <c r="AL72" i="79"/>
  <c r="L72" i="79"/>
  <c r="X72" i="79"/>
  <c r="D72" i="79"/>
  <c r="N72" i="79"/>
  <c r="N35" i="79"/>
  <c r="R35" i="79"/>
  <c r="L35" i="79"/>
  <c r="F35" i="79"/>
  <c r="AZ35" i="79"/>
  <c r="M72" i="79"/>
  <c r="D35" i="79"/>
  <c r="T35" i="79"/>
  <c r="AL35" i="79"/>
  <c r="E72" i="79"/>
  <c r="H35" i="79"/>
  <c r="AX35" i="79"/>
  <c r="AT35" i="79"/>
  <c r="P35" i="79"/>
  <c r="AV35" i="79"/>
  <c r="X35" i="79"/>
  <c r="AU72" i="79" l="1"/>
  <c r="AV72" i="79"/>
  <c r="C72" i="79"/>
  <c r="AX72" i="79"/>
  <c r="F72" i="79"/>
  <c r="Q72" i="79"/>
  <c r="S72" i="79"/>
  <c r="AG35" i="79"/>
  <c r="AW72" i="79"/>
  <c r="W72" i="79"/>
  <c r="K72" i="79"/>
  <c r="O72" i="79"/>
  <c r="AS72" i="79"/>
  <c r="I35" i="79"/>
  <c r="BG35" i="79" s="1"/>
  <c r="AK72" i="79"/>
  <c r="AY72" i="79"/>
  <c r="R72" i="79" l="1"/>
  <c r="T72" i="79"/>
  <c r="BG72" i="79"/>
  <c r="J35" i="79"/>
  <c r="BH35" i="79" s="1"/>
  <c r="P72" i="79"/>
  <c r="AH35" i="79"/>
  <c r="BH72" i="79" l="1"/>
  <c r="K71" i="79" l="1"/>
  <c r="C34" i="79" l="1"/>
  <c r="S34" i="79" l="1"/>
  <c r="AY34" i="79"/>
  <c r="O71" i="79" l="1"/>
  <c r="BA70" i="79" l="1"/>
  <c r="BC70" i="79" l="1"/>
  <c r="C33" i="79" l="1"/>
  <c r="O70" i="79" l="1"/>
  <c r="Q70" i="79"/>
  <c r="BA69" i="79" l="1"/>
  <c r="BC69" i="79"/>
  <c r="K68" i="79" l="1"/>
  <c r="BA68" i="79" l="1"/>
  <c r="BC68" i="79" l="1"/>
  <c r="K67" i="79" l="1"/>
  <c r="K64" i="79" l="1"/>
  <c r="BC63" i="79" l="1"/>
  <c r="BA63" i="79"/>
  <c r="K61" i="79" l="1"/>
  <c r="K60" i="79" l="1"/>
  <c r="BC60" i="79" l="1"/>
  <c r="BA60" i="79"/>
  <c r="K58" i="79" l="1"/>
  <c r="K56" i="79" l="1"/>
  <c r="BA55" i="79" l="1"/>
  <c r="K55" i="79" l="1"/>
  <c r="BC55" i="79"/>
  <c r="K54" i="79" l="1"/>
  <c r="BA49" i="79" l="1"/>
  <c r="BC49" i="79" l="1"/>
  <c r="BA48" i="79" l="1"/>
  <c r="BC48" i="79"/>
  <c r="BA47" i="79" l="1"/>
  <c r="BC47" i="79"/>
  <c r="BD34" i="79" l="1"/>
  <c r="BB34" i="79"/>
  <c r="AJ34" i="79"/>
  <c r="H71" i="79" l="1"/>
  <c r="Q71" i="79" l="1"/>
  <c r="BD71" i="79"/>
  <c r="BB71" i="79"/>
  <c r="L71" i="79"/>
  <c r="R71" i="79" l="1"/>
  <c r="AJ71" i="79"/>
  <c r="P71" i="79"/>
  <c r="AG71" i="79" l="1"/>
  <c r="I34" i="79" l="1"/>
  <c r="AU34" i="79"/>
  <c r="AH71" i="79"/>
  <c r="E34" i="79"/>
  <c r="AW34" i="79"/>
  <c r="AZ71" i="79" l="1"/>
  <c r="AT71" i="79"/>
  <c r="F71" i="79"/>
  <c r="AZ34" i="79"/>
  <c r="L34" i="79"/>
  <c r="T34" i="79"/>
  <c r="W34" i="79"/>
  <c r="AX34" i="79"/>
  <c r="AT34" i="79"/>
  <c r="N34" i="79"/>
  <c r="H34" i="79"/>
  <c r="D34" i="79"/>
  <c r="J34" i="79"/>
  <c r="AV34" i="79"/>
  <c r="J71" i="79"/>
  <c r="F34" i="79"/>
  <c r="AL34" i="79"/>
  <c r="C71" i="79" l="1"/>
  <c r="X71" i="79"/>
  <c r="AL71" i="79"/>
  <c r="D71" i="79"/>
  <c r="N71" i="79"/>
  <c r="AW71" i="79"/>
  <c r="AY71" i="79"/>
  <c r="Q34" i="79"/>
  <c r="W71" i="79"/>
  <c r="AU71" i="79"/>
  <c r="O34" i="79"/>
  <c r="S71" i="79"/>
  <c r="AG34" i="79"/>
  <c r="X34" i="79"/>
  <c r="AS71" i="79"/>
  <c r="E71" i="79"/>
  <c r="M71" i="79"/>
  <c r="AK71" i="79"/>
  <c r="I71" i="79"/>
  <c r="AH34" i="79" l="1"/>
  <c r="BG71" i="79"/>
  <c r="AX71" i="79"/>
  <c r="AV71" i="79"/>
  <c r="P34" i="79"/>
  <c r="R34" i="79"/>
  <c r="T71" i="79"/>
  <c r="BH71" i="79" s="1"/>
  <c r="BG34" i="79"/>
  <c r="BH34" i="79" l="1"/>
  <c r="BD33" i="79" l="1"/>
  <c r="AJ33" i="79"/>
  <c r="BB33" i="79"/>
  <c r="R70" i="79" l="1"/>
  <c r="H70" i="79" l="1"/>
  <c r="BB70" i="79" l="1"/>
  <c r="L70" i="79" l="1"/>
  <c r="AJ70" i="79"/>
  <c r="BD70" i="79"/>
  <c r="K70" i="79"/>
  <c r="P70" i="79" l="1"/>
  <c r="W70" i="79" l="1"/>
  <c r="AY33" i="79"/>
  <c r="I33" i="79"/>
  <c r="AW33" i="79"/>
  <c r="AU33" i="79"/>
  <c r="X70" i="79"/>
  <c r="E33" i="79"/>
  <c r="AG70" i="79" l="1"/>
  <c r="AH70" i="79"/>
  <c r="G33" i="79"/>
  <c r="F70" i="79" l="1"/>
  <c r="AX33" i="79"/>
  <c r="J33" i="79"/>
  <c r="H33" i="79"/>
  <c r="F33" i="79"/>
  <c r="AL33" i="79"/>
  <c r="J70" i="79"/>
  <c r="L33" i="79"/>
  <c r="N33" i="79"/>
  <c r="D70" i="79"/>
  <c r="S33" i="79"/>
  <c r="D33" i="79"/>
  <c r="AZ33" i="79"/>
  <c r="AL70" i="79"/>
  <c r="N70" i="79"/>
  <c r="AZ70" i="79"/>
  <c r="AV33" i="79"/>
  <c r="AT33" i="79"/>
  <c r="AT70" i="79"/>
  <c r="AS70" i="79" l="1"/>
  <c r="T33" i="79"/>
  <c r="C70" i="79"/>
  <c r="AW70" i="79"/>
  <c r="AK70" i="79"/>
  <c r="M70" i="79"/>
  <c r="AY70" i="79"/>
  <c r="O33" i="79"/>
  <c r="I70" i="79"/>
  <c r="S70" i="79"/>
  <c r="W33" i="79"/>
  <c r="E70" i="79"/>
  <c r="AG33" i="79"/>
  <c r="Q33" i="79"/>
  <c r="AU70" i="79"/>
  <c r="P33" i="79" l="1"/>
  <c r="X33" i="79"/>
  <c r="BG70" i="79"/>
  <c r="AX70" i="79"/>
  <c r="AV70" i="79"/>
  <c r="T70" i="79"/>
  <c r="BH70" i="79" s="1"/>
  <c r="BG33" i="79"/>
  <c r="R33" i="79"/>
  <c r="AH33" i="79"/>
  <c r="BH33" i="79" l="1"/>
  <c r="K69" i="79" l="1"/>
  <c r="AI68" i="79" l="1"/>
  <c r="BA67" i="79" l="1"/>
  <c r="BC67" i="79"/>
  <c r="BC66" i="79" l="1"/>
  <c r="BA66" i="79" l="1"/>
  <c r="BA65" i="79" l="1"/>
  <c r="BC65" i="79"/>
  <c r="BA64" i="79" l="1"/>
  <c r="BC64" i="79"/>
  <c r="BC62" i="79" l="1"/>
  <c r="BA62" i="79"/>
  <c r="BA61" i="79" l="1"/>
  <c r="BC61" i="79"/>
  <c r="K59" i="79" l="1"/>
  <c r="BA59" i="79" l="1"/>
  <c r="BC59" i="79"/>
  <c r="BA58" i="79" l="1"/>
  <c r="BC58" i="79" l="1"/>
  <c r="BC56" i="79" l="1"/>
  <c r="BA56" i="79"/>
  <c r="BA54" i="79" l="1"/>
  <c r="BC54" i="79" l="1"/>
  <c r="BA53" i="79" l="1"/>
  <c r="K53" i="79"/>
  <c r="BC53" i="79"/>
  <c r="BA52" i="79" l="1"/>
  <c r="BC52" i="79"/>
  <c r="K52" i="79" l="1"/>
  <c r="K50" i="79" l="1"/>
  <c r="K49" i="79" l="1"/>
  <c r="K48" i="79" l="1"/>
  <c r="K47" i="79" l="1"/>
  <c r="BA45" i="79" l="1"/>
  <c r="BC45" i="79"/>
  <c r="K44" i="79" l="1"/>
  <c r="K43" i="79" l="1"/>
  <c r="BA42" i="79" l="1"/>
  <c r="BC42" i="79"/>
  <c r="K42" i="79" l="1"/>
  <c r="AI46" i="79" l="1"/>
  <c r="BC46" i="79"/>
  <c r="BA46" i="79" l="1"/>
  <c r="K46" i="79" l="1"/>
  <c r="BC57" i="79" l="1"/>
  <c r="BA57" i="79"/>
  <c r="K57" i="79"/>
  <c r="AI57" i="79" l="1"/>
  <c r="S69" i="79" l="1"/>
  <c r="G69" i="79" l="1"/>
  <c r="BD69" i="79"/>
  <c r="L69" i="79"/>
  <c r="BB69" i="79"/>
  <c r="AJ69" i="79" l="1"/>
  <c r="O69" i="79" l="1"/>
  <c r="M32" i="79" l="1"/>
  <c r="AY32" i="79"/>
  <c r="I32" i="79"/>
  <c r="AK32" i="79"/>
  <c r="T69" i="79"/>
  <c r="AS32" i="79"/>
  <c r="E32" i="79"/>
  <c r="K32" i="79"/>
  <c r="BC32" i="79"/>
  <c r="BA32" i="79"/>
  <c r="G32" i="79"/>
  <c r="AI32" i="79"/>
  <c r="AW32" i="79" l="1"/>
  <c r="H69" i="79"/>
  <c r="AU32" i="79"/>
  <c r="AJ32" i="79"/>
  <c r="BD32" i="79"/>
  <c r="BB32" i="79"/>
  <c r="Q69" i="79" l="1"/>
  <c r="AG32" i="79"/>
  <c r="C32" i="79" l="1"/>
  <c r="P69" i="79"/>
  <c r="R69" i="79" l="1"/>
  <c r="W32" i="79"/>
  <c r="S32" i="79"/>
  <c r="AZ69" i="79" l="1"/>
  <c r="AX32" i="79"/>
  <c r="AV32" i="79"/>
  <c r="C69" i="79"/>
  <c r="AK69" i="79"/>
  <c r="F32" i="79"/>
  <c r="AT32" i="79"/>
  <c r="D32" i="79"/>
  <c r="J32" i="79"/>
  <c r="N32" i="79"/>
  <c r="T32" i="79"/>
  <c r="L32" i="79"/>
  <c r="AH32" i="79"/>
  <c r="AL32" i="79"/>
  <c r="H32" i="79"/>
  <c r="AZ32" i="79"/>
  <c r="AT69" i="79" l="1"/>
  <c r="J69" i="79"/>
  <c r="F69" i="79"/>
  <c r="X32" i="79"/>
  <c r="X69" i="79"/>
  <c r="N69" i="79"/>
  <c r="AH69" i="79"/>
  <c r="W69" i="79"/>
  <c r="AU69" i="79"/>
  <c r="AL69" i="79"/>
  <c r="D69" i="79"/>
  <c r="I69" i="79"/>
  <c r="AW69" i="79"/>
  <c r="M69" i="79"/>
  <c r="O32" i="79"/>
  <c r="AY69" i="79"/>
  <c r="Q32" i="79"/>
  <c r="E69" i="79"/>
  <c r="AS69" i="79"/>
  <c r="AG69" i="79"/>
  <c r="BH69" i="79" l="1"/>
  <c r="BG69" i="79"/>
  <c r="AV69" i="79"/>
  <c r="BG32" i="79"/>
  <c r="R32" i="79"/>
  <c r="BH32" i="79" s="1"/>
  <c r="P32" i="79"/>
  <c r="AX69" i="79"/>
  <c r="S68" i="79" l="1"/>
  <c r="L68" i="79" l="1"/>
  <c r="BD68" i="79"/>
  <c r="BB68" i="79"/>
  <c r="G68" i="79" l="1"/>
  <c r="AJ68" i="79"/>
  <c r="AG31" i="79" l="1"/>
  <c r="AS31" i="79"/>
  <c r="M31" i="79"/>
  <c r="AK31" i="79"/>
  <c r="AY31" i="79"/>
  <c r="E31" i="79"/>
  <c r="I31" i="79"/>
  <c r="BA31" i="79"/>
  <c r="K31" i="79"/>
  <c r="BC31" i="79"/>
  <c r="AI31" i="79"/>
  <c r="G31" i="79"/>
  <c r="AU31" i="79" l="1"/>
  <c r="AW31" i="79"/>
  <c r="BD31" i="79"/>
  <c r="AJ31" i="79"/>
  <c r="BB31" i="79"/>
  <c r="H68" i="79" l="1"/>
  <c r="P68" i="79" l="1"/>
  <c r="O68" i="79"/>
  <c r="Q68" i="79"/>
  <c r="T68" i="79"/>
  <c r="W68" i="79" l="1"/>
  <c r="X68" i="79"/>
  <c r="R68" i="79"/>
  <c r="C31" i="79"/>
  <c r="AL68" i="79" l="1"/>
  <c r="AV31" i="79"/>
  <c r="AX31" i="79"/>
  <c r="D31" i="79"/>
  <c r="L31" i="79"/>
  <c r="N31" i="79"/>
  <c r="F31" i="79"/>
  <c r="AH31" i="79"/>
  <c r="AZ31" i="79"/>
  <c r="J31" i="79"/>
  <c r="AT31" i="79"/>
  <c r="AL31" i="79"/>
  <c r="H31" i="79"/>
  <c r="AT68" i="79" l="1"/>
  <c r="J68" i="79"/>
  <c r="F68" i="79"/>
  <c r="BH68" i="79" s="1"/>
  <c r="AH68" i="79"/>
  <c r="D68" i="79"/>
  <c r="N68" i="79"/>
  <c r="AZ68" i="79"/>
  <c r="E68" i="79"/>
  <c r="O31" i="79"/>
  <c r="Q31" i="79"/>
  <c r="M68" i="79"/>
  <c r="S31" i="79"/>
  <c r="AY68" i="79"/>
  <c r="I68" i="79"/>
  <c r="AK68" i="79"/>
  <c r="AU68" i="79"/>
  <c r="AW68" i="79"/>
  <c r="C68" i="79"/>
  <c r="AG68" i="79"/>
  <c r="W31" i="79"/>
  <c r="AS68" i="79"/>
  <c r="X31" i="79" l="1"/>
  <c r="T31" i="79"/>
  <c r="R31" i="79"/>
  <c r="P31" i="79"/>
  <c r="BG68" i="79"/>
  <c r="AV68" i="79"/>
  <c r="BG31" i="79"/>
  <c r="AX68" i="79"/>
  <c r="BH31" i="79" l="1"/>
  <c r="S67" i="79" l="1"/>
  <c r="L67" i="79" l="1"/>
  <c r="BD67" i="79"/>
  <c r="BB67" i="79"/>
  <c r="AJ67" i="79" l="1"/>
  <c r="G67" i="79"/>
  <c r="I30" i="79" l="1"/>
  <c r="E30" i="79"/>
  <c r="AW30" i="79"/>
  <c r="BA30" i="79"/>
  <c r="AG30" i="79"/>
  <c r="AI30" i="79"/>
  <c r="AS30" i="79"/>
  <c r="K30" i="79"/>
  <c r="AK30" i="79"/>
  <c r="M30" i="79"/>
  <c r="AU30" i="79"/>
  <c r="G30" i="79"/>
  <c r="BC30" i="79"/>
  <c r="BD30" i="79" l="1"/>
  <c r="BB30" i="79"/>
  <c r="AJ30" i="79"/>
  <c r="T67" i="79" l="1"/>
  <c r="H67" i="79" l="1"/>
  <c r="P67" i="79" l="1"/>
  <c r="C30" i="79"/>
  <c r="Q67" i="79"/>
  <c r="O67" i="79"/>
  <c r="AY30" i="79"/>
  <c r="R67" i="79"/>
  <c r="F67" i="79" l="1"/>
  <c r="J67" i="79"/>
  <c r="AT67" i="79"/>
  <c r="AL67" i="79"/>
  <c r="AV30" i="79"/>
  <c r="W30" i="79"/>
  <c r="D30" i="79"/>
  <c r="AX30" i="79"/>
  <c r="N67" i="79"/>
  <c r="E67" i="79"/>
  <c r="F30" i="79"/>
  <c r="AH30" i="79"/>
  <c r="AL30" i="79"/>
  <c r="L30" i="79"/>
  <c r="J30" i="79"/>
  <c r="AZ30" i="79"/>
  <c r="AU67" i="79"/>
  <c r="S30" i="79"/>
  <c r="H30" i="79"/>
  <c r="N30" i="79"/>
  <c r="I67" i="79"/>
  <c r="AT30" i="79"/>
  <c r="AV67" i="79" l="1"/>
  <c r="X67" i="79"/>
  <c r="D67" i="79"/>
  <c r="BH67" i="79" s="1"/>
  <c r="W67" i="79"/>
  <c r="AH67" i="79"/>
  <c r="AZ67" i="79"/>
  <c r="AY67" i="79"/>
  <c r="AK67" i="79"/>
  <c r="C67" i="79"/>
  <c r="AG67" i="79"/>
  <c r="AW67" i="79"/>
  <c r="X30" i="79"/>
  <c r="M67" i="79"/>
  <c r="BG67" i="79" s="1"/>
  <c r="T30" i="79"/>
  <c r="O30" i="79"/>
  <c r="Q30" i="79"/>
  <c r="AS67" i="79"/>
  <c r="AX67" i="79"/>
  <c r="BG30" i="79" l="1"/>
  <c r="P30" i="79"/>
  <c r="R30" i="79"/>
  <c r="BH30" i="79" s="1"/>
  <c r="S66" i="79" l="1"/>
  <c r="BD66" i="79" l="1"/>
  <c r="BB66" i="79"/>
  <c r="G66" i="79" l="1"/>
  <c r="AJ66" i="79"/>
  <c r="E29" i="79" l="1"/>
  <c r="AS29" i="79"/>
  <c r="K29" i="79"/>
  <c r="I29" i="79"/>
  <c r="AG29" i="79"/>
  <c r="AK29" i="79"/>
  <c r="M29" i="79"/>
  <c r="BC29" i="79"/>
  <c r="G29" i="79"/>
  <c r="BA29" i="79"/>
  <c r="AI29" i="79"/>
  <c r="L66" i="79" l="1"/>
  <c r="AW29" i="79"/>
  <c r="AU29" i="79"/>
  <c r="K66" i="79"/>
  <c r="BB29" i="79"/>
  <c r="AJ29" i="79"/>
  <c r="BD29" i="79"/>
  <c r="T66" i="79" l="1"/>
  <c r="H66" i="79"/>
  <c r="Q66" i="79" l="1"/>
  <c r="P66" i="79" l="1"/>
  <c r="AY29" i="79"/>
  <c r="R66" i="79"/>
  <c r="C29" i="79"/>
  <c r="X66" i="79"/>
  <c r="W66" i="79"/>
  <c r="O66" i="79"/>
  <c r="AL66" i="79" l="1"/>
  <c r="J66" i="79"/>
  <c r="AT66" i="79"/>
  <c r="D66" i="79"/>
  <c r="N66" i="79"/>
  <c r="AZ66" i="79"/>
  <c r="F29" i="79"/>
  <c r="AZ29" i="79"/>
  <c r="L29" i="79"/>
  <c r="AL29" i="79"/>
  <c r="AV29" i="79"/>
  <c r="D29" i="79"/>
  <c r="N29" i="79"/>
  <c r="J29" i="79"/>
  <c r="AH29" i="79"/>
  <c r="H29" i="79"/>
  <c r="AT29" i="79"/>
  <c r="AX29" i="79"/>
  <c r="F66" i="79" l="1"/>
  <c r="BH66" i="79" s="1"/>
  <c r="AH66" i="79"/>
  <c r="AY66" i="79"/>
  <c r="AU66" i="79"/>
  <c r="AS66" i="79"/>
  <c r="E66" i="79"/>
  <c r="AW66" i="79"/>
  <c r="I66" i="79"/>
  <c r="W29" i="79"/>
  <c r="AK66" i="79"/>
  <c r="Q29" i="79"/>
  <c r="C66" i="79"/>
  <c r="AG66" i="79"/>
  <c r="M66" i="79"/>
  <c r="O29" i="79"/>
  <c r="S29" i="79"/>
  <c r="AX66" i="79" l="1"/>
  <c r="BG66" i="79"/>
  <c r="R29" i="79"/>
  <c r="X29" i="79"/>
  <c r="AV66" i="79"/>
  <c r="P29" i="79"/>
  <c r="BG29" i="79"/>
  <c r="T29" i="79"/>
  <c r="BH29" i="79" l="1"/>
  <c r="S65" i="79" l="1"/>
  <c r="G65" i="79" l="1"/>
  <c r="BD65" i="79"/>
  <c r="BB65" i="79"/>
  <c r="AJ65" i="79" l="1"/>
  <c r="E28" i="79" l="1"/>
  <c r="AG28" i="79"/>
  <c r="I28" i="79"/>
  <c r="AS28" i="79"/>
  <c r="K28" i="79"/>
  <c r="AY28" i="79"/>
  <c r="M28" i="79"/>
  <c r="AK28" i="79"/>
  <c r="BC28" i="79"/>
  <c r="AI28" i="79"/>
  <c r="BA28" i="79"/>
  <c r="G28" i="79"/>
  <c r="AU28" i="79" l="1"/>
  <c r="AW28" i="79"/>
  <c r="T65" i="79"/>
  <c r="BB28" i="79"/>
  <c r="AJ28" i="79"/>
  <c r="BD28" i="79"/>
  <c r="H65" i="79" l="1"/>
  <c r="Q65" i="79" l="1"/>
  <c r="O65" i="79"/>
  <c r="D65" i="79" l="1"/>
  <c r="AL65" i="79"/>
  <c r="R65" i="79"/>
  <c r="N65" i="79"/>
  <c r="F65" i="79"/>
  <c r="AH65" i="79"/>
  <c r="X65" i="79"/>
  <c r="J65" i="79"/>
  <c r="AZ65" i="79"/>
  <c r="AT65" i="79"/>
  <c r="P65" i="79"/>
  <c r="K65" i="79"/>
  <c r="S28" i="79"/>
  <c r="AW65" i="79"/>
  <c r="AL28" i="79"/>
  <c r="AT28" i="79"/>
  <c r="J28" i="79"/>
  <c r="N28" i="79"/>
  <c r="AX28" i="79"/>
  <c r="H28" i="79"/>
  <c r="AV28" i="79"/>
  <c r="AH28" i="79"/>
  <c r="F28" i="79"/>
  <c r="L28" i="79"/>
  <c r="AZ28" i="79"/>
  <c r="T28" i="79" l="1"/>
  <c r="E65" i="79"/>
  <c r="C65" i="79"/>
  <c r="I65" i="79"/>
  <c r="C28" i="79"/>
  <c r="AS65" i="79"/>
  <c r="D28" i="79"/>
  <c r="W65" i="79"/>
  <c r="L65" i="79"/>
  <c r="BH65" i="79" s="1"/>
  <c r="M65" i="79"/>
  <c r="W28" i="79"/>
  <c r="AG65" i="79"/>
  <c r="AY65" i="79"/>
  <c r="Q28" i="79"/>
  <c r="AU65" i="79"/>
  <c r="O28" i="79"/>
  <c r="AK65" i="79"/>
  <c r="BG65" i="79" l="1"/>
  <c r="AX65" i="79"/>
  <c r="AV65" i="79"/>
  <c r="BG28" i="79"/>
  <c r="R28" i="79"/>
  <c r="X28" i="79"/>
  <c r="P28" i="79"/>
  <c r="BH28" i="79" s="1"/>
  <c r="S64" i="79" l="1"/>
  <c r="BD64" i="79" l="1"/>
  <c r="L64" i="79"/>
  <c r="BB64" i="79"/>
  <c r="G64" i="79" l="1"/>
  <c r="I27" i="79" l="1"/>
  <c r="AW27" i="79"/>
  <c r="AS27" i="79"/>
  <c r="AY27" i="79"/>
  <c r="AI27" i="79"/>
  <c r="M27" i="79"/>
  <c r="AK27" i="79"/>
  <c r="AU27" i="79"/>
  <c r="K27" i="79"/>
  <c r="G27" i="79"/>
  <c r="BA27" i="79"/>
  <c r="BC27" i="79"/>
  <c r="AJ27" i="79" l="1"/>
  <c r="BB27" i="79"/>
  <c r="BD27" i="79"/>
  <c r="H64" i="79" l="1"/>
  <c r="T64" i="79"/>
  <c r="S27" i="79"/>
  <c r="Q64" i="79" l="1"/>
  <c r="AG27" i="79"/>
  <c r="E27" i="79" l="1"/>
  <c r="N64" i="79"/>
  <c r="P64" i="79"/>
  <c r="F64" i="79"/>
  <c r="AZ64" i="79"/>
  <c r="J64" i="79"/>
  <c r="AL64" i="79"/>
  <c r="R64" i="79"/>
  <c r="O64" i="79"/>
  <c r="X64" i="79"/>
  <c r="AH64" i="79"/>
  <c r="AT64" i="79"/>
  <c r="AK64" i="79"/>
  <c r="AH27" i="79"/>
  <c r="AJ64" i="79"/>
  <c r="J27" i="79"/>
  <c r="AX27" i="79"/>
  <c r="T27" i="79"/>
  <c r="AL27" i="79"/>
  <c r="AV27" i="79"/>
  <c r="L27" i="79"/>
  <c r="C27" i="79"/>
  <c r="AZ27" i="79"/>
  <c r="AI64" i="79"/>
  <c r="AT27" i="79"/>
  <c r="N27" i="79"/>
  <c r="H27" i="79"/>
  <c r="C64" i="79" l="1"/>
  <c r="D64" i="79"/>
  <c r="BH64" i="79" s="1"/>
  <c r="AY64" i="79"/>
  <c r="R27" i="79"/>
  <c r="W64" i="79"/>
  <c r="AW64" i="79"/>
  <c r="E64" i="79"/>
  <c r="W27" i="79"/>
  <c r="M64" i="79"/>
  <c r="AU64" i="79"/>
  <c r="X27" i="79"/>
  <c r="Q27" i="79"/>
  <c r="O27" i="79"/>
  <c r="D27" i="79"/>
  <c r="F27" i="79"/>
  <c r="AG64" i="79"/>
  <c r="AS64" i="79"/>
  <c r="I64" i="79"/>
  <c r="BG64" i="79" l="1"/>
  <c r="BG27" i="79"/>
  <c r="AV64" i="79"/>
  <c r="AX64" i="79"/>
  <c r="P27" i="79"/>
  <c r="BH27" i="79" s="1"/>
  <c r="BD63" i="79" l="1"/>
  <c r="BB63" i="79"/>
  <c r="G63" i="79" l="1"/>
  <c r="AW26" i="79"/>
  <c r="M26" i="79"/>
  <c r="I26" i="79" l="1"/>
  <c r="K26" i="79"/>
  <c r="AI26" i="79"/>
  <c r="AS26" i="79"/>
  <c r="AY26" i="79"/>
  <c r="O63" i="79"/>
  <c r="AK26" i="79"/>
  <c r="Q63" i="79"/>
  <c r="BC26" i="79"/>
  <c r="BA26" i="79"/>
  <c r="BD26" i="79" l="1"/>
  <c r="AJ26" i="79"/>
  <c r="BB26" i="79"/>
  <c r="G26" i="79"/>
  <c r="E26" i="79" l="1"/>
  <c r="H63" i="79"/>
  <c r="AW63" i="79"/>
  <c r="N63" i="79" l="1"/>
  <c r="K63" i="79"/>
  <c r="F63" i="79"/>
  <c r="AX63" i="79"/>
  <c r="P63" i="79"/>
  <c r="C26" i="79"/>
  <c r="AU63" i="79"/>
  <c r="R63" i="79"/>
  <c r="L63" i="79"/>
  <c r="S63" i="79"/>
  <c r="S26" i="79"/>
  <c r="AT26" i="79"/>
  <c r="L26" i="79"/>
  <c r="AZ26" i="79"/>
  <c r="T26" i="79"/>
  <c r="AL26" i="79"/>
  <c r="J26" i="79"/>
  <c r="N26" i="79"/>
  <c r="H26" i="79"/>
  <c r="D26" i="79"/>
  <c r="AX26" i="79"/>
  <c r="F26" i="79"/>
  <c r="AV63" i="79" l="1"/>
  <c r="T63" i="79"/>
  <c r="AG26" i="79"/>
  <c r="D63" i="79"/>
  <c r="BH63" i="79" s="1"/>
  <c r="AH26" i="79"/>
  <c r="AL63" i="79"/>
  <c r="W63" i="79"/>
  <c r="AT63" i="79"/>
  <c r="AH63" i="79"/>
  <c r="J63" i="79"/>
  <c r="AG63" i="79"/>
  <c r="X63" i="79"/>
  <c r="AZ63" i="79"/>
  <c r="AY63" i="79"/>
  <c r="AJ63" i="79"/>
  <c r="AS63" i="79"/>
  <c r="X26" i="79"/>
  <c r="AK63" i="79"/>
  <c r="AU26" i="79"/>
  <c r="E63" i="79"/>
  <c r="M63" i="79"/>
  <c r="AI63" i="79"/>
  <c r="I63" i="79"/>
  <c r="O26" i="79"/>
  <c r="C63" i="79"/>
  <c r="AV26" i="79"/>
  <c r="W26" i="79"/>
  <c r="P26" i="79" l="1"/>
  <c r="R26" i="79"/>
  <c r="Q26" i="79"/>
  <c r="BG26" i="79"/>
  <c r="BG63" i="79"/>
  <c r="BH26" i="79" l="1"/>
  <c r="S62" i="79" l="1"/>
  <c r="G62" i="79" l="1"/>
  <c r="BB62" i="79"/>
  <c r="BD62" i="79"/>
  <c r="I25" i="79" l="1"/>
  <c r="AS25" i="79"/>
  <c r="AU62" i="79"/>
  <c r="AY25" i="79"/>
  <c r="AI25" i="79"/>
  <c r="T62" i="79"/>
  <c r="E25" i="79"/>
  <c r="K25" i="79"/>
  <c r="AK25" i="79"/>
  <c r="M25" i="79"/>
  <c r="BA25" i="79"/>
  <c r="G25" i="79"/>
  <c r="BC25" i="79"/>
  <c r="AJ25" i="79" l="1"/>
  <c r="H62" i="79"/>
  <c r="Q62" i="79"/>
  <c r="O62" i="79"/>
  <c r="AW62" i="79"/>
  <c r="BD25" i="79"/>
  <c r="BB25" i="79"/>
  <c r="W25" i="79" l="1"/>
  <c r="AX62" i="79"/>
  <c r="AV62" i="79"/>
  <c r="AU25" i="79"/>
  <c r="AW25" i="79"/>
  <c r="S25" i="79"/>
  <c r="R62" i="79" l="1"/>
  <c r="C25" i="79"/>
  <c r="L62" i="79" l="1"/>
  <c r="AG25" i="79"/>
  <c r="P62" i="79"/>
  <c r="K62" i="79"/>
  <c r="AL62" i="79" l="1"/>
  <c r="AH62" i="79"/>
  <c r="I62" i="79"/>
  <c r="AH25" i="79"/>
  <c r="L25" i="79"/>
  <c r="N25" i="79"/>
  <c r="J25" i="79"/>
  <c r="D25" i="79"/>
  <c r="F25" i="79"/>
  <c r="AJ62" i="79"/>
  <c r="AZ25" i="79"/>
  <c r="T25" i="79"/>
  <c r="AX25" i="79"/>
  <c r="H25" i="79"/>
  <c r="X25" i="79"/>
  <c r="AT25" i="79"/>
  <c r="AV25" i="79"/>
  <c r="AL25" i="79"/>
  <c r="C62" i="79" l="1"/>
  <c r="M62" i="79"/>
  <c r="F62" i="79"/>
  <c r="AG62" i="79"/>
  <c r="J62" i="79"/>
  <c r="AT62" i="79"/>
  <c r="AZ62" i="79"/>
  <c r="N62" i="79"/>
  <c r="D62" i="79"/>
  <c r="X62" i="79"/>
  <c r="AS62" i="79"/>
  <c r="AI62" i="79"/>
  <c r="BH62" i="79"/>
  <c r="W62" i="79"/>
  <c r="O25" i="79"/>
  <c r="AY62" i="79"/>
  <c r="Q25" i="79"/>
  <c r="E62" i="79"/>
  <c r="BG62" i="79" s="1"/>
  <c r="R25" i="79"/>
  <c r="P25" i="79"/>
  <c r="AK62" i="79"/>
  <c r="BH25" i="79" l="1"/>
  <c r="BG25" i="79"/>
  <c r="S61" i="79" l="1"/>
  <c r="G61" i="79" l="1"/>
  <c r="L61" i="79"/>
  <c r="BB61" i="79"/>
  <c r="BD61" i="79"/>
  <c r="AI24" i="79" l="1"/>
  <c r="E24" i="79"/>
  <c r="BA24" i="79"/>
  <c r="BC24" i="79"/>
  <c r="AK24" i="79" l="1"/>
  <c r="K24" i="79"/>
  <c r="M24" i="79"/>
  <c r="I24" i="79"/>
  <c r="AS24" i="79"/>
  <c r="T61" i="79"/>
  <c r="AW61" i="79"/>
  <c r="S24" i="79"/>
  <c r="AW24" i="79"/>
  <c r="G24" i="79"/>
  <c r="AX61" i="79" l="1"/>
  <c r="H61" i="79"/>
  <c r="AJ24" i="79"/>
  <c r="BD24" i="79"/>
  <c r="BB24" i="79"/>
  <c r="AU61" i="79" l="1"/>
  <c r="AG24" i="79"/>
  <c r="O61" i="79" l="1"/>
  <c r="W61" i="79"/>
  <c r="AV61" i="79"/>
  <c r="R61" i="79"/>
  <c r="AY24" i="79"/>
  <c r="Q61" i="79"/>
  <c r="AU24" i="79"/>
  <c r="X61" i="79" l="1"/>
  <c r="C24" i="79"/>
  <c r="P61" i="79"/>
  <c r="I61" i="79" l="1"/>
  <c r="F61" i="79"/>
  <c r="AT61" i="79"/>
  <c r="AH61" i="79"/>
  <c r="AL61" i="79"/>
  <c r="AZ24" i="79"/>
  <c r="AL24" i="79"/>
  <c r="L24" i="79"/>
  <c r="J24" i="79"/>
  <c r="T24" i="79"/>
  <c r="AH24" i="79"/>
  <c r="H24" i="79"/>
  <c r="F24" i="79"/>
  <c r="AV24" i="79"/>
  <c r="D24" i="79"/>
  <c r="N24" i="79"/>
  <c r="AX24" i="79"/>
  <c r="AT24" i="79"/>
  <c r="J61" i="79" l="1"/>
  <c r="C61" i="79"/>
  <c r="AZ61" i="79"/>
  <c r="N61" i="79"/>
  <c r="D61" i="79"/>
  <c r="BH61" i="79"/>
  <c r="AK61" i="79"/>
  <c r="E61" i="79"/>
  <c r="M61" i="79"/>
  <c r="W24" i="79"/>
  <c r="AS61" i="79"/>
  <c r="AY61" i="79"/>
  <c r="AI61" i="79"/>
  <c r="Q24" i="79"/>
  <c r="X24" i="79"/>
  <c r="O24" i="79"/>
  <c r="BG24" i="79" s="1"/>
  <c r="AJ61" i="79"/>
  <c r="R24" i="79"/>
  <c r="P24" i="79"/>
  <c r="AG61" i="79"/>
  <c r="BG61" i="79" l="1"/>
  <c r="BH24" i="79"/>
  <c r="S60" i="79" l="1"/>
  <c r="L60" i="79" l="1"/>
  <c r="BD60" i="79"/>
  <c r="BB60" i="79"/>
  <c r="AG23" i="79" l="1"/>
  <c r="AS23" i="79"/>
  <c r="E23" i="79"/>
  <c r="M23" i="79"/>
  <c r="AY23" i="79"/>
  <c r="G23" i="79"/>
  <c r="AK23" i="79"/>
  <c r="I23" i="79"/>
  <c r="AI23" i="79"/>
  <c r="BA23" i="79"/>
  <c r="K23" i="79"/>
  <c r="BC23" i="79"/>
  <c r="G60" i="79"/>
  <c r="BD23" i="79" l="1"/>
  <c r="T60" i="79"/>
  <c r="AJ23" i="79"/>
  <c r="BB23" i="79"/>
  <c r="H60" i="79" l="1"/>
  <c r="AJ60" i="79"/>
  <c r="AI60" i="79"/>
  <c r="AW60" i="79" l="1"/>
  <c r="X60" i="79"/>
  <c r="AT23" i="79"/>
  <c r="N23" i="79"/>
  <c r="L23" i="79"/>
  <c r="J23" i="79"/>
  <c r="AH23" i="79"/>
  <c r="AL23" i="79"/>
  <c r="H23" i="79" l="1"/>
  <c r="AX60" i="79"/>
  <c r="AZ23" i="79"/>
  <c r="F23" i="79"/>
  <c r="AU60" i="79"/>
  <c r="D60" i="79"/>
  <c r="O23" i="79"/>
  <c r="C60" i="79"/>
  <c r="W60" i="79"/>
  <c r="AH60" i="79" l="1"/>
  <c r="J60" i="79"/>
  <c r="Q23" i="79"/>
  <c r="AT60" i="79"/>
  <c r="Q60" i="79"/>
  <c r="N60" i="79"/>
  <c r="P23" i="79"/>
  <c r="O60" i="79"/>
  <c r="M60" i="79"/>
  <c r="AV60" i="79"/>
  <c r="AY60" i="79"/>
  <c r="I60" i="79"/>
  <c r="F60" i="79"/>
  <c r="W23" i="79"/>
  <c r="C23" i="79"/>
  <c r="R60" i="79"/>
  <c r="P60" i="79"/>
  <c r="AL60" i="79"/>
  <c r="AK60" i="79"/>
  <c r="AG60" i="79"/>
  <c r="E60" i="79"/>
  <c r="AS60" i="79"/>
  <c r="BG60" i="79"/>
  <c r="R23" i="79"/>
  <c r="D23" i="79"/>
  <c r="AZ60" i="79"/>
  <c r="AV23" i="79"/>
  <c r="S23" i="79"/>
  <c r="AW23" i="79"/>
  <c r="AU23" i="79"/>
  <c r="T23" i="79"/>
  <c r="AX23" i="79"/>
  <c r="BH60" i="79"/>
  <c r="BG23" i="79" l="1"/>
  <c r="X23" i="79"/>
  <c r="BH23" i="79"/>
  <c r="S59" i="79" l="1"/>
  <c r="L59" i="79" l="1"/>
  <c r="BB59" i="79"/>
  <c r="BD59" i="79"/>
  <c r="M22" i="79" l="1"/>
  <c r="AS22" i="79"/>
  <c r="G59" i="79"/>
  <c r="BC22" i="79"/>
  <c r="AI22" i="79"/>
  <c r="AJ59" i="79"/>
  <c r="AG22" i="79" l="1"/>
  <c r="I22" i="79"/>
  <c r="AW22" i="79"/>
  <c r="AK22" i="79"/>
  <c r="E22" i="79"/>
  <c r="W22" i="79"/>
  <c r="K22" i="79"/>
  <c r="BA22" i="79"/>
  <c r="G22" i="79"/>
  <c r="T59" i="79" l="1"/>
  <c r="AJ22" i="79"/>
  <c r="BB22" i="79"/>
  <c r="BD22" i="79"/>
  <c r="O59" i="79" l="1"/>
  <c r="S22" i="79"/>
  <c r="Q59" i="79" l="1"/>
  <c r="H59" i="79"/>
  <c r="AU22" i="79"/>
  <c r="P59" i="79" l="1"/>
  <c r="C59" i="79"/>
  <c r="AZ59" i="79"/>
  <c r="R59" i="79"/>
  <c r="D59" i="79"/>
  <c r="X59" i="79"/>
  <c r="N22" i="79"/>
  <c r="AW59" i="79"/>
  <c r="X22" i="79"/>
  <c r="AH22" i="79"/>
  <c r="AV22" i="79"/>
  <c r="AL22" i="79"/>
  <c r="H22" i="79"/>
  <c r="D22" i="79"/>
  <c r="L22" i="79"/>
  <c r="J22" i="79"/>
  <c r="F22" i="79"/>
  <c r="N59" i="79"/>
  <c r="T22" i="79"/>
  <c r="AT22" i="79"/>
  <c r="AX22" i="79"/>
  <c r="AZ22" i="79"/>
  <c r="AG59" i="79" l="1"/>
  <c r="F59" i="79"/>
  <c r="W59" i="79"/>
  <c r="AT59" i="79"/>
  <c r="AY22" i="79"/>
  <c r="AL59" i="79"/>
  <c r="AK59" i="79"/>
  <c r="AY59" i="79"/>
  <c r="J59" i="79"/>
  <c r="AH59" i="79"/>
  <c r="C22" i="79"/>
  <c r="AS59" i="79"/>
  <c r="AX59" i="79"/>
  <c r="I59" i="79"/>
  <c r="E59" i="79"/>
  <c r="BH59" i="79"/>
  <c r="Q22" i="79"/>
  <c r="O22" i="79"/>
  <c r="M59" i="79"/>
  <c r="BG59" i="79" s="1"/>
  <c r="AU59" i="79"/>
  <c r="AV59" i="79" l="1"/>
  <c r="R22" i="79"/>
  <c r="P22" i="79"/>
  <c r="BG22" i="79"/>
  <c r="BH22" i="79" l="1"/>
  <c r="L58" i="79" l="1"/>
  <c r="BD58" i="79"/>
  <c r="BB58" i="79"/>
  <c r="G58" i="79" l="1"/>
  <c r="BA21" i="79"/>
  <c r="AJ58" i="79"/>
  <c r="I21" i="79" l="1"/>
  <c r="M21" i="79"/>
  <c r="AK21" i="79"/>
  <c r="AS21" i="79"/>
  <c r="AG21" i="79"/>
  <c r="W21" i="79"/>
  <c r="E21" i="79"/>
  <c r="AI21" i="79"/>
  <c r="BC21" i="79"/>
  <c r="K21" i="79"/>
  <c r="G21" i="79" l="1"/>
  <c r="BD21" i="79"/>
  <c r="AJ21" i="79"/>
  <c r="BB21" i="79"/>
  <c r="S58" i="79" l="1"/>
  <c r="T58" i="79" l="1"/>
  <c r="H58" i="79"/>
  <c r="S21" i="79"/>
  <c r="AW58" i="79" l="1"/>
  <c r="AL58" i="79"/>
  <c r="J58" i="79"/>
  <c r="AX58" i="79"/>
  <c r="L21" i="79"/>
  <c r="T21" i="79"/>
  <c r="N21" i="79"/>
  <c r="X21" i="79"/>
  <c r="AT21" i="79"/>
  <c r="J21" i="79"/>
  <c r="H21" i="79"/>
  <c r="AH21" i="79"/>
  <c r="F21" i="79"/>
  <c r="AL21" i="79"/>
  <c r="AY21" i="79" l="1"/>
  <c r="C21" i="79"/>
  <c r="O58" i="79"/>
  <c r="X58" i="79"/>
  <c r="Q58" i="79"/>
  <c r="D58" i="79"/>
  <c r="N58" i="79"/>
  <c r="AK58" i="79"/>
  <c r="D21" i="79"/>
  <c r="AZ58" i="79"/>
  <c r="AT58" i="79"/>
  <c r="AH58" i="79"/>
  <c r="AZ21" i="79"/>
  <c r="AU58" i="79"/>
  <c r="P58" i="79"/>
  <c r="I58" i="79"/>
  <c r="F58" i="79"/>
  <c r="AW21" i="79"/>
  <c r="R58" i="79"/>
  <c r="AU21" i="79"/>
  <c r="E58" i="79"/>
  <c r="AS58" i="79"/>
  <c r="AG58" i="79"/>
  <c r="M58" i="79"/>
  <c r="W58" i="79"/>
  <c r="AY58" i="79"/>
  <c r="C58" i="79"/>
  <c r="AV21" i="79"/>
  <c r="Q21" i="79"/>
  <c r="AV58" i="79" l="1"/>
  <c r="BH58" i="79"/>
  <c r="O21" i="79"/>
  <c r="P21" i="79"/>
  <c r="AX21" i="79"/>
  <c r="BG58" i="79"/>
  <c r="R21" i="79"/>
  <c r="BG21" i="79"/>
  <c r="BH21" i="79" l="1"/>
  <c r="S57" i="79" l="1"/>
  <c r="L57" i="79" l="1"/>
  <c r="BD57" i="79"/>
  <c r="BB57" i="79"/>
  <c r="AJ57" i="79" l="1"/>
  <c r="Q57" i="79" l="1"/>
  <c r="G57" i="79"/>
  <c r="AY20" i="79" l="1"/>
  <c r="AS20" i="79"/>
  <c r="O57" i="79"/>
  <c r="G20" i="79"/>
  <c r="I20" i="79"/>
  <c r="M20" i="79"/>
  <c r="AK20" i="79"/>
  <c r="T57" i="79"/>
  <c r="E20" i="79"/>
  <c r="W20" i="79"/>
  <c r="BC20" i="79"/>
  <c r="BA20" i="79"/>
  <c r="K20" i="79"/>
  <c r="AI20" i="79"/>
  <c r="H57" i="79" l="1"/>
  <c r="AJ20" i="79"/>
  <c r="BD20" i="79"/>
  <c r="BB20" i="79"/>
  <c r="AG20" i="79" l="1"/>
  <c r="AW57" i="79"/>
  <c r="AX57" i="79"/>
  <c r="AU57" i="79"/>
  <c r="R57" i="79" l="1"/>
  <c r="P57" i="79"/>
  <c r="S20" i="79"/>
  <c r="C20" i="79" l="1"/>
  <c r="AV57" i="79"/>
  <c r="AU20" i="79"/>
  <c r="AW20" i="79"/>
  <c r="AT57" i="79" l="1"/>
  <c r="AH20" i="79"/>
  <c r="AV20" i="79"/>
  <c r="AL20" i="79"/>
  <c r="AY57" i="79"/>
  <c r="AZ20" i="79"/>
  <c r="D20" i="79"/>
  <c r="AT20" i="79"/>
  <c r="H20" i="79"/>
  <c r="N20" i="79"/>
  <c r="AX20" i="79"/>
  <c r="T20" i="79"/>
  <c r="X20" i="79"/>
  <c r="F20" i="79"/>
  <c r="J20" i="79"/>
  <c r="L20" i="79"/>
  <c r="AL57" i="79" l="1"/>
  <c r="E57" i="79"/>
  <c r="J57" i="79"/>
  <c r="AH57" i="79"/>
  <c r="X57" i="79"/>
  <c r="AZ57" i="79"/>
  <c r="D57" i="79"/>
  <c r="F57" i="79"/>
  <c r="N57" i="79"/>
  <c r="BH57" i="79" s="1"/>
  <c r="M57" i="79"/>
  <c r="AS57" i="79"/>
  <c r="C57" i="79"/>
  <c r="P20" i="79"/>
  <c r="BH20" i="79" s="1"/>
  <c r="W57" i="79"/>
  <c r="AK57" i="79"/>
  <c r="AG57" i="79"/>
  <c r="R20" i="79"/>
  <c r="O20" i="79"/>
  <c r="BG20" i="79" s="1"/>
  <c r="Q20" i="79"/>
  <c r="I57" i="79"/>
  <c r="BG57" i="79" l="1"/>
  <c r="AS19" i="79" l="1"/>
  <c r="G19" i="79"/>
  <c r="AK19" i="79"/>
  <c r="O56" i="79"/>
  <c r="AY19" i="79"/>
  <c r="K19" i="79"/>
  <c r="BA19" i="79"/>
  <c r="M19" i="79" l="1"/>
  <c r="BC19" i="79"/>
  <c r="AI19" i="79"/>
  <c r="E19" i="79" l="1"/>
  <c r="C19" i="79"/>
  <c r="Q19" i="79" l="1"/>
  <c r="S55" i="79" l="1"/>
  <c r="L55" i="79" l="1"/>
  <c r="BD55" i="79"/>
  <c r="BB55" i="79"/>
  <c r="G55" i="79" l="1"/>
  <c r="AJ55" i="79"/>
  <c r="T55" i="79" l="1"/>
  <c r="AW18" i="79"/>
  <c r="O55" i="79"/>
  <c r="AS18" i="79"/>
  <c r="AW55" i="79"/>
  <c r="Q55" i="79"/>
  <c r="W18" i="79"/>
  <c r="M18" i="79"/>
  <c r="E18" i="79"/>
  <c r="AY18" i="79"/>
  <c r="AK18" i="79"/>
  <c r="K18" i="79"/>
  <c r="BC18" i="79"/>
  <c r="S18" i="79"/>
  <c r="G18" i="79"/>
  <c r="AI18" i="79"/>
  <c r="BA18" i="79"/>
  <c r="AX55" i="79" l="1"/>
  <c r="I18" i="79"/>
  <c r="AU55" i="79"/>
  <c r="BD18" i="79"/>
  <c r="BB18" i="79"/>
  <c r="AJ18" i="79"/>
  <c r="AV55" i="79" l="1"/>
  <c r="H55" i="79"/>
  <c r="C18" i="79" l="1"/>
  <c r="AU18" i="79"/>
  <c r="R55" i="79" l="1"/>
  <c r="P55" i="79"/>
  <c r="AG18" i="79"/>
  <c r="AH55" i="79" l="1"/>
  <c r="W55" i="79"/>
  <c r="C55" i="79"/>
  <c r="AX18" i="79"/>
  <c r="AH18" i="79"/>
  <c r="L18" i="79"/>
  <c r="AV18" i="79"/>
  <c r="F18" i="79"/>
  <c r="J18" i="79"/>
  <c r="X18" i="79"/>
  <c r="AL18" i="79"/>
  <c r="D18" i="79"/>
  <c r="H18" i="79"/>
  <c r="AT18" i="79"/>
  <c r="T18" i="79"/>
  <c r="AZ18" i="79"/>
  <c r="I55" i="79"/>
  <c r="N18" i="79"/>
  <c r="AG55" i="79" l="1"/>
  <c r="AT55" i="79"/>
  <c r="AZ55" i="79"/>
  <c r="J55" i="79"/>
  <c r="X55" i="79"/>
  <c r="N55" i="79"/>
  <c r="AY55" i="79"/>
  <c r="F55" i="79"/>
  <c r="M55" i="79"/>
  <c r="D55" i="79"/>
  <c r="AK55" i="79"/>
  <c r="Q18" i="79"/>
  <c r="E55" i="79"/>
  <c r="BG55" i="79" s="1"/>
  <c r="P18" i="79"/>
  <c r="AL55" i="79"/>
  <c r="O18" i="79"/>
  <c r="R18" i="79"/>
  <c r="AS55" i="79"/>
  <c r="BH55" i="79" l="1"/>
  <c r="BG18" i="79"/>
  <c r="BH18" i="79"/>
  <c r="S54" i="79" l="1"/>
  <c r="L54" i="79" l="1"/>
  <c r="BB54" i="79"/>
  <c r="BD54" i="79"/>
  <c r="AJ54" i="79" l="1"/>
  <c r="G54" i="79" l="1"/>
  <c r="E17" i="79" l="1"/>
  <c r="AS17" i="79"/>
  <c r="AG17" i="79"/>
  <c r="AK17" i="79"/>
  <c r="O54" i="79"/>
  <c r="I17" i="79"/>
  <c r="AY17" i="79"/>
  <c r="G17" i="79"/>
  <c r="Q54" i="79"/>
  <c r="M17" i="79"/>
  <c r="W17" i="79"/>
  <c r="T54" i="79"/>
  <c r="BA17" i="79"/>
  <c r="K17" i="79"/>
  <c r="AI17" i="79"/>
  <c r="BC17" i="79"/>
  <c r="H54" i="79" l="1"/>
  <c r="AJ17" i="79"/>
  <c r="BB17" i="79"/>
  <c r="BD17" i="79"/>
  <c r="AW54" i="79" l="1"/>
  <c r="C17" i="79"/>
  <c r="AW17" i="79"/>
  <c r="AX54" i="79" l="1"/>
  <c r="AU54" i="79"/>
  <c r="R54" i="79" l="1"/>
  <c r="AV54" i="79"/>
  <c r="P54" i="79"/>
  <c r="AU17" i="79"/>
  <c r="AL54" i="79" l="1"/>
  <c r="X54" i="79"/>
  <c r="AH54" i="79"/>
  <c r="N54" i="79"/>
  <c r="D54" i="79"/>
  <c r="AZ54" i="79"/>
  <c r="AK54" i="79"/>
  <c r="J17" i="79"/>
  <c r="F17" i="79"/>
  <c r="H17" i="79"/>
  <c r="L17" i="79"/>
  <c r="AH17" i="79"/>
  <c r="AT17" i="79"/>
  <c r="AV17" i="79"/>
  <c r="X17" i="79"/>
  <c r="AX17" i="79"/>
  <c r="AZ17" i="79"/>
  <c r="N17" i="79"/>
  <c r="AL17" i="79"/>
  <c r="D17" i="79"/>
  <c r="F54" i="79" l="1"/>
  <c r="AT54" i="79"/>
  <c r="J54" i="79"/>
  <c r="BH54" i="79" s="1"/>
  <c r="W54" i="79"/>
  <c r="AG54" i="79"/>
  <c r="AY54" i="79"/>
  <c r="AS54" i="79"/>
  <c r="C54" i="79"/>
  <c r="S17" i="79"/>
  <c r="M54" i="79"/>
  <c r="T17" i="79"/>
  <c r="R17" i="79"/>
  <c r="I54" i="79"/>
  <c r="O17" i="79"/>
  <c r="E54" i="79"/>
  <c r="P17" i="79"/>
  <c r="Q17" i="79"/>
  <c r="BG17" i="79" l="1"/>
  <c r="BH17" i="79"/>
  <c r="BG54" i="79"/>
  <c r="S53" i="79" l="1"/>
  <c r="L53" i="79" l="1"/>
  <c r="BB53" i="79"/>
  <c r="BD53" i="79"/>
  <c r="AW16" i="79" l="1"/>
  <c r="G53" i="79"/>
  <c r="AJ53" i="79"/>
  <c r="I16" i="79" l="1"/>
  <c r="O53" i="79"/>
  <c r="M16" i="79"/>
  <c r="AK16" i="79"/>
  <c r="W16" i="79"/>
  <c r="AS16" i="79"/>
  <c r="E16" i="79"/>
  <c r="AY16" i="79"/>
  <c r="Q53" i="79"/>
  <c r="BC16" i="79"/>
  <c r="K16" i="79"/>
  <c r="AI16" i="79"/>
  <c r="BA16" i="79"/>
  <c r="G16" i="79"/>
  <c r="T53" i="79" l="1"/>
  <c r="AG16" i="79"/>
  <c r="BB16" i="79"/>
  <c r="AJ16" i="79"/>
  <c r="BD16" i="79"/>
  <c r="AU53" i="79" l="1"/>
  <c r="H53" i="79"/>
  <c r="AW53" i="79"/>
  <c r="J53" i="79" l="1"/>
  <c r="AH53" i="79"/>
  <c r="P53" i="79"/>
  <c r="X53" i="79"/>
  <c r="R53" i="79"/>
  <c r="F53" i="79"/>
  <c r="AL53" i="79"/>
  <c r="AX53" i="79"/>
  <c r="AT53" i="79"/>
  <c r="N53" i="79"/>
  <c r="AH16" i="79"/>
  <c r="H16" i="79"/>
  <c r="AZ16" i="79"/>
  <c r="L16" i="79"/>
  <c r="D16" i="79"/>
  <c r="AL16" i="79"/>
  <c r="X16" i="79"/>
  <c r="T16" i="79"/>
  <c r="F16" i="79"/>
  <c r="AV16" i="79"/>
  <c r="AT16" i="79"/>
  <c r="N16" i="79"/>
  <c r="J16" i="79"/>
  <c r="AX16" i="79"/>
  <c r="D53" i="79" l="1"/>
  <c r="BH53" i="79" s="1"/>
  <c r="AS53" i="79"/>
  <c r="M53" i="79"/>
  <c r="AY53" i="79"/>
  <c r="AV53" i="79"/>
  <c r="AK53" i="79"/>
  <c r="C16" i="79"/>
  <c r="AZ53" i="79"/>
  <c r="E53" i="79"/>
  <c r="S16" i="79"/>
  <c r="AU16" i="79"/>
  <c r="I53" i="79"/>
  <c r="W53" i="79"/>
  <c r="C53" i="79"/>
  <c r="O16" i="79"/>
  <c r="AG53" i="79"/>
  <c r="P16" i="79"/>
  <c r="Q16" i="79"/>
  <c r="R16" i="79" l="1"/>
  <c r="BH16" i="79" s="1"/>
  <c r="BG53" i="79"/>
  <c r="BG16" i="79"/>
  <c r="S52" i="79" l="1"/>
  <c r="G52" i="79" l="1"/>
  <c r="L52" i="79"/>
  <c r="BD52" i="79"/>
  <c r="BB52" i="79"/>
  <c r="AJ52" i="79" l="1"/>
  <c r="O52" i="79" l="1"/>
  <c r="E15" i="79"/>
  <c r="M15" i="79"/>
  <c r="W15" i="79"/>
  <c r="AY15" i="79"/>
  <c r="AK15" i="79"/>
  <c r="Q52" i="79"/>
  <c r="AG15" i="79"/>
  <c r="BA15" i="79"/>
  <c r="BC15" i="79"/>
  <c r="AI15" i="79"/>
  <c r="K15" i="79"/>
  <c r="AW52" i="79" l="1"/>
  <c r="I15" i="79"/>
  <c r="AS15" i="79"/>
  <c r="T52" i="79"/>
  <c r="BB15" i="79"/>
  <c r="BD15" i="79"/>
  <c r="G15" i="79"/>
  <c r="AJ15" i="79"/>
  <c r="H52" i="79" l="1"/>
  <c r="AX52" i="79"/>
  <c r="AW15" i="79" l="1"/>
  <c r="R52" i="79" l="1"/>
  <c r="J52" i="79"/>
  <c r="AL52" i="79"/>
  <c r="P52" i="79"/>
  <c r="D15" i="79"/>
  <c r="AX15" i="79"/>
  <c r="L15" i="79"/>
  <c r="N15" i="79"/>
  <c r="AT15" i="79"/>
  <c r="F15" i="79"/>
  <c r="H15" i="79"/>
  <c r="AH15" i="79"/>
  <c r="X15" i="79"/>
  <c r="AL15" i="79"/>
  <c r="J15" i="79"/>
  <c r="X52" i="79" l="1"/>
  <c r="AZ52" i="79"/>
  <c r="AZ15" i="79"/>
  <c r="I52" i="79"/>
  <c r="AU52" i="79"/>
  <c r="C15" i="79"/>
  <c r="C52" i="79"/>
  <c r="F52" i="79"/>
  <c r="AG52" i="79"/>
  <c r="AH52" i="79"/>
  <c r="AT52" i="79"/>
  <c r="N52" i="79"/>
  <c r="D52" i="79"/>
  <c r="E52" i="79"/>
  <c r="AS52" i="79"/>
  <c r="R15" i="79"/>
  <c r="M52" i="79"/>
  <c r="S15" i="79"/>
  <c r="W52" i="79"/>
  <c r="AK52" i="79"/>
  <c r="AV15" i="79"/>
  <c r="AY52" i="79"/>
  <c r="Q15" i="79"/>
  <c r="AU15" i="79"/>
  <c r="T15" i="79"/>
  <c r="BG52" i="79" l="1"/>
  <c r="BH52" i="79"/>
  <c r="O15" i="79"/>
  <c r="P15" i="79"/>
  <c r="BH15" i="79" s="1"/>
  <c r="AV52" i="79"/>
  <c r="BG15" i="79"/>
  <c r="AS14" i="79" l="1"/>
  <c r="M14" i="79"/>
  <c r="AK14" i="79"/>
  <c r="AG14" i="79"/>
  <c r="AI14" i="79"/>
  <c r="BA14" i="79"/>
  <c r="T51" i="79"/>
  <c r="G14" i="79"/>
  <c r="E14" i="79"/>
  <c r="BC14" i="79"/>
  <c r="K14" i="79"/>
  <c r="I14" i="79"/>
  <c r="BB14" i="79" l="1"/>
  <c r="C51" i="79"/>
  <c r="AJ14" i="79"/>
  <c r="BD14" i="79"/>
  <c r="S51" i="79"/>
  <c r="AJ51" i="79" l="1"/>
  <c r="AW14" i="79"/>
  <c r="H51" i="79"/>
  <c r="L51" i="79"/>
  <c r="AI51" i="79"/>
  <c r="G51" i="79"/>
  <c r="K51" i="79"/>
  <c r="AU51" i="79" l="1"/>
  <c r="AV51" i="79"/>
  <c r="BC51" i="79"/>
  <c r="BD51" i="79"/>
  <c r="BB51" i="79"/>
  <c r="O51" i="79" l="1"/>
  <c r="P51" i="79"/>
  <c r="AY14" i="79"/>
  <c r="R51" i="79"/>
  <c r="Q51" i="79"/>
  <c r="AW51" i="79"/>
  <c r="BA51" i="79"/>
  <c r="X51" i="79" l="1"/>
  <c r="AX51" i="79"/>
  <c r="D51" i="79"/>
  <c r="W51" i="79"/>
  <c r="AT14" i="79"/>
  <c r="AH14" i="79"/>
  <c r="F14" i="79"/>
  <c r="AZ14" i="79"/>
  <c r="L14" i="79"/>
  <c r="N14" i="79"/>
  <c r="H14" i="79"/>
  <c r="AL14" i="79"/>
  <c r="AX14" i="79"/>
  <c r="J14" i="79"/>
  <c r="AH51" i="79" l="1"/>
  <c r="AT51" i="79"/>
  <c r="J51" i="79"/>
  <c r="F51" i="79"/>
  <c r="N51" i="79"/>
  <c r="AZ51" i="79"/>
  <c r="AL51" i="79"/>
  <c r="BH51" i="79"/>
  <c r="E51" i="79"/>
  <c r="M51" i="79"/>
  <c r="W14" i="79"/>
  <c r="T14" i="79"/>
  <c r="AV14" i="79"/>
  <c r="AY51" i="79"/>
  <c r="O14" i="79"/>
  <c r="X14" i="79"/>
  <c r="C14" i="79"/>
  <c r="D14" i="79"/>
  <c r="AK51" i="79"/>
  <c r="I51" i="79"/>
  <c r="P14" i="79"/>
  <c r="S14" i="79"/>
  <c r="AS51" i="79"/>
  <c r="AG51" i="79"/>
  <c r="Q14" i="79"/>
  <c r="AU14" i="79"/>
  <c r="R14" i="79"/>
  <c r="BG51" i="79" l="1"/>
  <c r="BG14" i="79"/>
  <c r="BH14" i="79"/>
  <c r="S50" i="79" l="1"/>
  <c r="L50" i="79" l="1"/>
  <c r="G50" i="79"/>
  <c r="AJ50" i="79" l="1"/>
  <c r="AK13" i="79" l="1"/>
  <c r="BC13" i="79"/>
  <c r="T50" i="79"/>
  <c r="M13" i="79"/>
  <c r="AS13" i="79"/>
  <c r="I13" i="79"/>
  <c r="BA13" i="79"/>
  <c r="AW13" i="79"/>
  <c r="E13" i="79"/>
  <c r="K13" i="79"/>
  <c r="AI13" i="79"/>
  <c r="G13" i="79"/>
  <c r="H50" i="79" l="1"/>
  <c r="BD13" i="79"/>
  <c r="AJ13" i="79"/>
  <c r="BB13" i="79"/>
  <c r="BD50" i="79" l="1"/>
  <c r="BB50" i="79"/>
  <c r="BC50" i="79"/>
  <c r="BC73" i="79" s="1"/>
  <c r="BA50" i="79"/>
  <c r="BA73" i="79" s="1"/>
  <c r="X50" i="79" l="1"/>
  <c r="AG13" i="79"/>
  <c r="AW50" i="79"/>
  <c r="W50" i="79" l="1"/>
  <c r="O50" i="79"/>
  <c r="Q50" i="79"/>
  <c r="AY13" i="79"/>
  <c r="AX50" i="79"/>
  <c r="R50" i="79"/>
  <c r="AU50" i="79"/>
  <c r="P50" i="79"/>
  <c r="AV50" i="79" l="1"/>
  <c r="C13" i="79"/>
  <c r="C50" i="79"/>
  <c r="AT13" i="79"/>
  <c r="AZ13" i="79"/>
  <c r="N13" i="79"/>
  <c r="D13" i="79"/>
  <c r="H13" i="79"/>
  <c r="L13" i="79"/>
  <c r="F13" i="79"/>
  <c r="AH13" i="79"/>
  <c r="AX13" i="79"/>
  <c r="J13" i="79"/>
  <c r="AL13" i="79"/>
  <c r="AK50" i="79" l="1"/>
  <c r="F50" i="79"/>
  <c r="D50" i="79"/>
  <c r="J50" i="79"/>
  <c r="AT50" i="79"/>
  <c r="N50" i="79"/>
  <c r="AL50" i="79"/>
  <c r="AH50" i="79"/>
  <c r="AZ50" i="79"/>
  <c r="BH50" i="79"/>
  <c r="M50" i="79"/>
  <c r="AG50" i="79"/>
  <c r="W13" i="79"/>
  <c r="P13" i="79"/>
  <c r="O13" i="79"/>
  <c r="AU13" i="79"/>
  <c r="AS50" i="79"/>
  <c r="T13" i="79"/>
  <c r="AV13" i="79"/>
  <c r="AY50" i="79"/>
  <c r="Q13" i="79"/>
  <c r="X13" i="79"/>
  <c r="I50" i="79"/>
  <c r="R13" i="79"/>
  <c r="S13" i="79"/>
  <c r="E50" i="79"/>
  <c r="BG50" i="79" l="1"/>
  <c r="BH13" i="79"/>
  <c r="BG13" i="79"/>
  <c r="S49" i="79" l="1"/>
  <c r="L49" i="79" l="1"/>
  <c r="BD49" i="79"/>
  <c r="BB49" i="79"/>
  <c r="G49" i="79" l="1"/>
  <c r="AJ49" i="79"/>
  <c r="AJ12" i="79" l="1"/>
  <c r="AK12" i="79"/>
  <c r="AY12" i="79"/>
  <c r="AS12" i="79"/>
  <c r="E12" i="79"/>
  <c r="M12" i="79"/>
  <c r="I12" i="79"/>
  <c r="BC12" i="79"/>
  <c r="AI12" i="79"/>
  <c r="BA12" i="79"/>
  <c r="BB12" i="79" l="1"/>
  <c r="K12" i="79"/>
  <c r="T49" i="79"/>
  <c r="BD12" i="79"/>
  <c r="G12" i="79"/>
  <c r="H49" i="79" l="1"/>
  <c r="AX49" i="79"/>
  <c r="AW49" i="79"/>
  <c r="F49" i="79" l="1"/>
  <c r="O49" i="79"/>
  <c r="AU49" i="79"/>
  <c r="AZ49" i="79"/>
  <c r="AG12" i="79"/>
  <c r="R49" i="79"/>
  <c r="AT49" i="79"/>
  <c r="D49" i="79"/>
  <c r="Q49" i="79"/>
  <c r="P49" i="79"/>
  <c r="AL12" i="79"/>
  <c r="J12" i="79"/>
  <c r="F12" i="79"/>
  <c r="L12" i="79"/>
  <c r="AT12" i="79"/>
  <c r="AV12" i="79"/>
  <c r="N12" i="79"/>
  <c r="H12" i="79"/>
  <c r="AZ12" i="79"/>
  <c r="T12" i="79" l="1"/>
  <c r="AL49" i="79"/>
  <c r="D12" i="79"/>
  <c r="N49" i="79"/>
  <c r="J49" i="79"/>
  <c r="BH49" i="79" s="1"/>
  <c r="W12" i="79"/>
  <c r="C49" i="79"/>
  <c r="AH49" i="79"/>
  <c r="C12" i="79"/>
  <c r="AH12" i="79"/>
  <c r="I49" i="79"/>
  <c r="AV49" i="79"/>
  <c r="X49" i="79"/>
  <c r="AY49" i="79"/>
  <c r="X12" i="79"/>
  <c r="AX12" i="79"/>
  <c r="S12" i="79"/>
  <c r="AW12" i="79"/>
  <c r="AU12" i="79"/>
  <c r="AG49" i="79"/>
  <c r="O12" i="79"/>
  <c r="W49" i="79"/>
  <c r="P12" i="79"/>
  <c r="R12" i="79"/>
  <c r="M49" i="79"/>
  <c r="AK49" i="79"/>
  <c r="AS49" i="79"/>
  <c r="Q12" i="79"/>
  <c r="E49" i="79"/>
  <c r="BG49" i="79" l="1"/>
  <c r="BH12" i="79"/>
  <c r="BG12" i="79"/>
  <c r="S48" i="79" l="1"/>
  <c r="L48" i="79" l="1"/>
  <c r="G48" i="79"/>
  <c r="BB48" i="79"/>
  <c r="BD48" i="79"/>
  <c r="AJ48" i="79" l="1"/>
  <c r="AY11" i="79" l="1"/>
  <c r="AS11" i="79"/>
  <c r="E11" i="79"/>
  <c r="AI11" i="79"/>
  <c r="BA11" i="79"/>
  <c r="H48" i="79" l="1"/>
  <c r="T48" i="79"/>
  <c r="AK11" i="79"/>
  <c r="M11" i="79"/>
  <c r="G11" i="79"/>
  <c r="BD11" i="79"/>
  <c r="K11" i="79"/>
  <c r="AJ11" i="79"/>
  <c r="BC11" i="79"/>
  <c r="BB11" i="79"/>
  <c r="AW48" i="79" l="1"/>
  <c r="AX48" i="79"/>
  <c r="AU48" i="79"/>
  <c r="AV48" i="79" l="1"/>
  <c r="P48" i="79" l="1"/>
  <c r="R48" i="79"/>
  <c r="O48" i="79"/>
  <c r="AH11" i="79"/>
  <c r="Q48" i="79"/>
  <c r="N11" i="79"/>
  <c r="H11" i="79"/>
  <c r="AX11" i="79"/>
  <c r="AL11" i="79"/>
  <c r="L11" i="79"/>
  <c r="AT48" i="79" l="1"/>
  <c r="F11" i="79"/>
  <c r="F48" i="79"/>
  <c r="I11" i="79"/>
  <c r="J48" i="79"/>
  <c r="AG11" i="79"/>
  <c r="C48" i="79"/>
  <c r="AT11" i="79"/>
  <c r="D48" i="79"/>
  <c r="AH48" i="79"/>
  <c r="AL48" i="79"/>
  <c r="AZ48" i="79"/>
  <c r="N48" i="79"/>
  <c r="W48" i="79"/>
  <c r="AZ11" i="79"/>
  <c r="C11" i="79"/>
  <c r="X48" i="79"/>
  <c r="J11" i="79"/>
  <c r="D11" i="79"/>
  <c r="AW11" i="79"/>
  <c r="W11" i="79"/>
  <c r="S11" i="79"/>
  <c r="AY48" i="79"/>
  <c r="AU11" i="79"/>
  <c r="T11" i="79"/>
  <c r="AK48" i="79"/>
  <c r="AV11" i="79"/>
  <c r="I48" i="79"/>
  <c r="X11" i="79"/>
  <c r="R11" i="79"/>
  <c r="AS48" i="79"/>
  <c r="AG48" i="79"/>
  <c r="E48" i="79"/>
  <c r="M48" i="79"/>
  <c r="BH48" i="79" l="1"/>
  <c r="P11" i="79"/>
  <c r="BH11" i="79"/>
  <c r="BG48" i="79"/>
  <c r="Q11" i="79"/>
  <c r="BG11" i="79" s="1"/>
  <c r="O11" i="79"/>
  <c r="S47" i="79" l="1"/>
  <c r="L47" i="79" l="1"/>
  <c r="AU47" i="79"/>
  <c r="BD47" i="79"/>
  <c r="BB47" i="79"/>
  <c r="G47" i="79" l="1"/>
  <c r="AJ47" i="79"/>
  <c r="M10" i="79" l="1"/>
  <c r="AK10" i="79"/>
  <c r="T47" i="79"/>
  <c r="AS10" i="79"/>
  <c r="I10" i="79"/>
  <c r="E10" i="79"/>
  <c r="AY10" i="79"/>
  <c r="AI10" i="79"/>
  <c r="BC10" i="79"/>
  <c r="K10" i="79"/>
  <c r="G10" i="79"/>
  <c r="BA10" i="79"/>
  <c r="AW47" i="79" l="1"/>
  <c r="H47" i="79"/>
  <c r="BD10" i="79"/>
  <c r="AJ10" i="79"/>
  <c r="BB10" i="79"/>
  <c r="Q47" i="79" l="1"/>
  <c r="AV47" i="79"/>
  <c r="AX47" i="79"/>
  <c r="AW10" i="79"/>
  <c r="O47" i="79" l="1"/>
  <c r="AG10" i="79"/>
  <c r="S10" i="79"/>
  <c r="R47" i="79" l="1"/>
  <c r="P47" i="79"/>
  <c r="W10" i="79"/>
  <c r="C10" i="79"/>
  <c r="AU10" i="79"/>
  <c r="D47" i="79" l="1"/>
  <c r="AH47" i="79"/>
  <c r="C47" i="79"/>
  <c r="AT10" i="79"/>
  <c r="X10" i="79"/>
  <c r="L10" i="79"/>
  <c r="AV10" i="79"/>
  <c r="AX10" i="79"/>
  <c r="N10" i="79"/>
  <c r="T10" i="79"/>
  <c r="AL10" i="79"/>
  <c r="H10" i="79"/>
  <c r="AH10" i="79"/>
  <c r="D10" i="79"/>
  <c r="AZ10" i="79"/>
  <c r="J10" i="79"/>
  <c r="F10" i="79"/>
  <c r="J47" i="79" l="1"/>
  <c r="E47" i="79"/>
  <c r="AZ47" i="79"/>
  <c r="AL47" i="79"/>
  <c r="AT47" i="79"/>
  <c r="AG47" i="79"/>
  <c r="N47" i="79"/>
  <c r="BH47" i="79" s="1"/>
  <c r="AK47" i="79"/>
  <c r="F47" i="79"/>
  <c r="X47" i="79"/>
  <c r="W47" i="79"/>
  <c r="AS47" i="79"/>
  <c r="Q10" i="79"/>
  <c r="O10" i="79"/>
  <c r="BG10" i="79" s="1"/>
  <c r="P10" i="79"/>
  <c r="I47" i="79"/>
  <c r="BG47" i="79" s="1"/>
  <c r="R10" i="79"/>
  <c r="AY47" i="79"/>
  <c r="M47" i="79"/>
  <c r="BH10" i="79" l="1"/>
  <c r="S46" i="79" l="1"/>
  <c r="L46" i="79" l="1"/>
  <c r="BD46" i="79"/>
  <c r="BB46" i="79"/>
  <c r="AJ46" i="79" l="1"/>
  <c r="T46" i="79" l="1"/>
  <c r="AY9" i="79"/>
  <c r="AG9" i="79"/>
  <c r="I9" i="79"/>
  <c r="AK9" i="79"/>
  <c r="M9" i="79"/>
  <c r="AW46" i="79"/>
  <c r="AS9" i="79"/>
  <c r="E9" i="79"/>
  <c r="G9" i="79"/>
  <c r="AI9" i="79"/>
  <c r="BC9" i="79"/>
  <c r="BA9" i="79"/>
  <c r="K9" i="79"/>
  <c r="AX46" i="79" l="1"/>
  <c r="BB9" i="79"/>
  <c r="AJ9" i="79"/>
  <c r="BD9" i="79"/>
  <c r="H46" i="79" l="1"/>
  <c r="S9" i="79"/>
  <c r="G46" i="79"/>
  <c r="Q46" i="79" l="1"/>
  <c r="O46" i="79"/>
  <c r="AU46" i="79"/>
  <c r="AW9" i="79"/>
  <c r="R46" i="79" l="1"/>
  <c r="AV46" i="79"/>
  <c r="W9" i="79"/>
  <c r="C9" i="79"/>
  <c r="P46" i="79"/>
  <c r="AU9" i="79"/>
  <c r="AT46" i="79" l="1"/>
  <c r="AL46" i="79"/>
  <c r="I46" i="79"/>
  <c r="AH46" i="79"/>
  <c r="F46" i="79"/>
  <c r="AH9" i="79"/>
  <c r="X9" i="79"/>
  <c r="AZ9" i="79"/>
  <c r="AL9" i="79"/>
  <c r="AV9" i="79"/>
  <c r="H9" i="79"/>
  <c r="T9" i="79"/>
  <c r="E46" i="79"/>
  <c r="J9" i="79"/>
  <c r="D9" i="79"/>
  <c r="L9" i="79"/>
  <c r="AX9" i="79"/>
  <c r="F9" i="79"/>
  <c r="AT9" i="79"/>
  <c r="N9" i="79"/>
  <c r="AZ46" i="79" l="1"/>
  <c r="D46" i="79"/>
  <c r="AY46" i="79"/>
  <c r="J46" i="79"/>
  <c r="BH46" i="79" s="1"/>
  <c r="N46" i="79"/>
  <c r="AS46" i="79"/>
  <c r="X46" i="79"/>
  <c r="C46" i="79"/>
  <c r="AG46" i="79"/>
  <c r="Q9" i="79"/>
  <c r="R9" i="79"/>
  <c r="BH9" i="79" s="1"/>
  <c r="W46" i="79"/>
  <c r="AK46" i="79"/>
  <c r="M46" i="79"/>
  <c r="BG46" i="79" s="1"/>
  <c r="P9" i="79"/>
  <c r="O9" i="79"/>
  <c r="BG9" i="79" l="1"/>
  <c r="S45" i="79" l="1"/>
  <c r="G45" i="79" l="1"/>
  <c r="BB45" i="79"/>
  <c r="BD45" i="79"/>
  <c r="AJ45" i="79" l="1"/>
  <c r="T45" i="79" l="1"/>
  <c r="I8" i="79"/>
  <c r="AK8" i="79"/>
  <c r="E8" i="79"/>
  <c r="AG8" i="79"/>
  <c r="AY8" i="79"/>
  <c r="AS8" i="79"/>
  <c r="M8" i="79"/>
  <c r="G8" i="79"/>
  <c r="AI8" i="79"/>
  <c r="K8" i="79"/>
  <c r="BA8" i="79"/>
  <c r="BC8" i="79"/>
  <c r="H45" i="79" l="1"/>
  <c r="L45" i="79"/>
  <c r="AJ8" i="79"/>
  <c r="BB8" i="79"/>
  <c r="BD8" i="79"/>
  <c r="AU45" i="79" l="1"/>
  <c r="AW45" i="79"/>
  <c r="K45" i="79"/>
  <c r="K73" i="79" s="1"/>
  <c r="Q45" i="79" l="1"/>
  <c r="O45" i="79"/>
  <c r="AX45" i="79"/>
  <c r="AV45" i="79"/>
  <c r="AU8" i="79"/>
  <c r="P45" i="79" l="1"/>
  <c r="X45" i="79"/>
  <c r="C8" i="79"/>
  <c r="R45" i="79"/>
  <c r="W45" i="79"/>
  <c r="AW8" i="79"/>
  <c r="AL45" i="79" l="1"/>
  <c r="AL8" i="79"/>
  <c r="AH8" i="79"/>
  <c r="N8" i="79"/>
  <c r="L8" i="79"/>
  <c r="J8" i="79"/>
  <c r="D8" i="79"/>
  <c r="H8" i="79"/>
  <c r="AV8" i="79"/>
  <c r="AX8" i="79"/>
  <c r="F8" i="79"/>
  <c r="AZ8" i="79"/>
  <c r="AT8" i="79"/>
  <c r="F45" i="79" l="1"/>
  <c r="AT45" i="79"/>
  <c r="J45" i="79"/>
  <c r="D45" i="79"/>
  <c r="N45" i="79"/>
  <c r="AH45" i="79"/>
  <c r="AZ45" i="79"/>
  <c r="C45" i="79"/>
  <c r="M45" i="79"/>
  <c r="R8" i="79"/>
  <c r="AY45" i="79"/>
  <c r="AG45" i="79"/>
  <c r="W8" i="79"/>
  <c r="T8" i="79"/>
  <c r="E45" i="79"/>
  <c r="P8" i="79"/>
  <c r="Q8" i="79"/>
  <c r="AS45" i="79"/>
  <c r="AK45" i="79"/>
  <c r="I45" i="79"/>
  <c r="X8" i="79"/>
  <c r="S8" i="79"/>
  <c r="O8" i="79"/>
  <c r="BH45" i="79" l="1"/>
  <c r="BH8" i="79"/>
  <c r="BG8" i="79"/>
  <c r="BG45" i="79"/>
  <c r="S44" i="79" l="1"/>
  <c r="L44" i="79" l="1"/>
  <c r="BD44" i="79"/>
  <c r="BB44" i="79"/>
  <c r="AS7" i="79" l="1"/>
  <c r="AY7" i="79"/>
  <c r="AI7" i="79"/>
  <c r="AG7" i="79"/>
  <c r="M7" i="79"/>
  <c r="I7" i="79"/>
  <c r="G44" i="79"/>
  <c r="AK7" i="79"/>
  <c r="T44" i="79"/>
  <c r="E7" i="79"/>
  <c r="BA7" i="79"/>
  <c r="K7" i="79"/>
  <c r="BC7" i="79"/>
  <c r="G7" i="79"/>
  <c r="O44" i="79" l="1"/>
  <c r="Q44" i="79"/>
  <c r="AJ7" i="79"/>
  <c r="BB7" i="79"/>
  <c r="BD7" i="79"/>
  <c r="AW44" i="79" l="1"/>
  <c r="C7" i="79"/>
  <c r="P44" i="79"/>
  <c r="H44" i="79"/>
  <c r="AU44" i="79" l="1"/>
  <c r="AX44" i="79"/>
  <c r="S7" i="79"/>
  <c r="AW7" i="79"/>
  <c r="R44" i="79" l="1"/>
  <c r="W7" i="79"/>
  <c r="AV44" i="79"/>
  <c r="AU7" i="79"/>
  <c r="F44" i="79" l="1"/>
  <c r="D44" i="79"/>
  <c r="AL44" i="79"/>
  <c r="AZ44" i="79"/>
  <c r="AK44" i="79"/>
  <c r="AX7" i="79"/>
  <c r="J7" i="79"/>
  <c r="AZ7" i="79"/>
  <c r="F7" i="79"/>
  <c r="AJ44" i="79"/>
  <c r="T7" i="79"/>
  <c r="X7" i="79"/>
  <c r="D7" i="79"/>
  <c r="AT7" i="79"/>
  <c r="AV7" i="79"/>
  <c r="L7" i="79"/>
  <c r="AL7" i="79"/>
  <c r="AH7" i="79"/>
  <c r="N7" i="79"/>
  <c r="H7" i="79"/>
  <c r="AG44" i="79" l="1"/>
  <c r="AY44" i="79"/>
  <c r="W44" i="79"/>
  <c r="AT44" i="79"/>
  <c r="X44" i="79"/>
  <c r="N44" i="79"/>
  <c r="J44" i="79"/>
  <c r="BH44" i="79" s="1"/>
  <c r="AH44" i="79"/>
  <c r="AS44" i="79"/>
  <c r="O7" i="79"/>
  <c r="E44" i="79"/>
  <c r="C44" i="79"/>
  <c r="Q7" i="79"/>
  <c r="I44" i="79"/>
  <c r="AI44" i="79"/>
  <c r="M44" i="79"/>
  <c r="P7" i="79"/>
  <c r="R7" i="79"/>
  <c r="BH7" i="79" l="1"/>
  <c r="BG7" i="79"/>
  <c r="BG44" i="79"/>
  <c r="S43" i="79" l="1"/>
  <c r="BD43" i="79" l="1"/>
  <c r="L43" i="79"/>
  <c r="BB43" i="79"/>
  <c r="AS6" i="79" l="1"/>
  <c r="G6" i="79"/>
  <c r="M6" i="79"/>
  <c r="AY6" i="79"/>
  <c r="E6" i="79"/>
  <c r="BC6" i="79"/>
  <c r="BA6" i="79"/>
  <c r="T43" i="79" l="1"/>
  <c r="AI6" i="79"/>
  <c r="I6" i="79"/>
  <c r="AJ6" i="79"/>
  <c r="AK6" i="79"/>
  <c r="BB6" i="79"/>
  <c r="BD6" i="79"/>
  <c r="K6" i="79"/>
  <c r="AW6" i="79" l="1"/>
  <c r="H43" i="79"/>
  <c r="S6" i="79"/>
  <c r="G43" i="79"/>
  <c r="AV43" i="79" l="1"/>
  <c r="AU43" i="79"/>
  <c r="AW43" i="79" l="1"/>
  <c r="AX43" i="79"/>
  <c r="D43" i="79"/>
  <c r="AH43" i="79"/>
  <c r="R43" i="79"/>
  <c r="Q43" i="79"/>
  <c r="AG6" i="79"/>
  <c r="O43" i="79"/>
  <c r="X43" i="79"/>
  <c r="N43" i="79"/>
  <c r="P43" i="79"/>
  <c r="F43" i="79"/>
  <c r="AI43" i="79"/>
  <c r="AH6" i="79"/>
  <c r="AZ6" i="79"/>
  <c r="AL6" i="79"/>
  <c r="J6" i="79"/>
  <c r="T6" i="79"/>
  <c r="H6" i="79"/>
  <c r="AX6" i="79"/>
  <c r="AV6" i="79"/>
  <c r="L6" i="79"/>
  <c r="AT6" i="79"/>
  <c r="X6" i="79"/>
  <c r="F6" i="79"/>
  <c r="N6" i="79"/>
  <c r="AY43" i="79" l="1"/>
  <c r="J43" i="79"/>
  <c r="BH43" i="79" s="1"/>
  <c r="C43" i="79"/>
  <c r="AL43" i="79"/>
  <c r="W6" i="79"/>
  <c r="W43" i="79"/>
  <c r="D6" i="79"/>
  <c r="AT43" i="79"/>
  <c r="AZ43" i="79"/>
  <c r="AG43" i="79"/>
  <c r="AJ43" i="79"/>
  <c r="E43" i="79"/>
  <c r="AU6" i="79"/>
  <c r="I43" i="79"/>
  <c r="P6" i="79"/>
  <c r="O6" i="79"/>
  <c r="Q6" i="79"/>
  <c r="AK43" i="79"/>
  <c r="M43" i="79"/>
  <c r="AS43" i="79"/>
  <c r="R6" i="79" l="1"/>
  <c r="BG43" i="79"/>
  <c r="C6" i="79"/>
  <c r="BG6" i="79"/>
  <c r="BH6" i="79"/>
  <c r="BD42" i="79" l="1"/>
  <c r="BB42" i="79"/>
  <c r="L42" i="79"/>
  <c r="M5" i="79" l="1"/>
  <c r="M36" i="79" s="1"/>
  <c r="BC5" i="79"/>
  <c r="BC36" i="79" s="1"/>
  <c r="AY5" i="79"/>
  <c r="AY36" i="79" s="1"/>
  <c r="AW5" i="79"/>
  <c r="AI5" i="79"/>
  <c r="AI36" i="79" s="1"/>
  <c r="BA5" i="79"/>
  <c r="BA36" i="79" s="1"/>
  <c r="AK5" i="79"/>
  <c r="AK36" i="79" s="1"/>
  <c r="O42" i="79"/>
  <c r="O73" i="79" s="1"/>
  <c r="K5" i="79"/>
  <c r="K36" i="79" s="1"/>
  <c r="AS5" i="79"/>
  <c r="AS36" i="79" s="1"/>
  <c r="E5" i="79"/>
  <c r="E36" i="79" s="1"/>
  <c r="C5" i="79" l="1"/>
  <c r="C36" i="79" s="1"/>
  <c r="AJ5" i="79"/>
  <c r="G5" i="79"/>
  <c r="G36" i="79" s="1"/>
  <c r="BB5" i="79"/>
  <c r="BD5" i="79"/>
  <c r="P42" i="79" l="1"/>
  <c r="N42" i="79" l="1"/>
  <c r="AG5" i="79"/>
  <c r="I5" i="79"/>
  <c r="AH42" i="79"/>
  <c r="AT42" i="79"/>
  <c r="F42" i="79" l="1"/>
  <c r="AZ42" i="79"/>
  <c r="R5" i="79"/>
  <c r="H42" i="79"/>
  <c r="AI42" i="79"/>
  <c r="AI73" i="79" s="1"/>
  <c r="AX5" i="79"/>
  <c r="Q42" i="79"/>
  <c r="AK42" i="79"/>
  <c r="X42" i="79"/>
  <c r="AG42" i="79"/>
  <c r="E42" i="79"/>
  <c r="F5" i="79"/>
  <c r="L5" i="79"/>
  <c r="J5" i="79"/>
  <c r="N5" i="79"/>
  <c r="I42" i="79"/>
  <c r="AL5" i="79"/>
  <c r="D5" i="79"/>
  <c r="J42" i="79"/>
  <c r="D42" i="79"/>
  <c r="AL42" i="79"/>
  <c r="AH5" i="79"/>
  <c r="AJ42" i="79"/>
  <c r="AW42" i="79"/>
  <c r="M42" i="79"/>
  <c r="W42" i="79"/>
  <c r="H5" i="79"/>
  <c r="AT5" i="79"/>
  <c r="C42" i="79"/>
  <c r="G42" i="79"/>
  <c r="AY42" i="79"/>
  <c r="AS42" i="79"/>
  <c r="AZ5" i="79"/>
  <c r="AU42" i="79"/>
  <c r="S42" i="79"/>
  <c r="AU5" i="79" l="1"/>
  <c r="W5" i="79"/>
  <c r="Q5" i="79"/>
  <c r="Q36" i="79" s="1"/>
  <c r="S5" i="79"/>
  <c r="P5" i="79"/>
  <c r="T42" i="79"/>
  <c r="R42" i="79"/>
  <c r="AX42" i="79"/>
  <c r="O5" i="79"/>
  <c r="AV42" i="79"/>
  <c r="BG42" i="79"/>
  <c r="BG73" i="79" s="1"/>
  <c r="T5" i="79" l="1"/>
  <c r="AV5" i="79"/>
  <c r="X5" i="79"/>
  <c r="BG5" i="79"/>
  <c r="BG36" i="79" s="1"/>
  <c r="BH42" i="79"/>
  <c r="BH73" i="79" s="1"/>
  <c r="BH5" i="79" l="1"/>
  <c r="BH36" i="79" s="1"/>
  <c r="AD36" i="31" l="1"/>
  <c r="AD28" i="31"/>
  <c r="AD20" i="31"/>
  <c r="AD16" i="31"/>
  <c r="AD15" i="31"/>
  <c r="AD35" i="31"/>
  <c r="AD27" i="31"/>
  <c r="AD19" i="31"/>
  <c r="AD32" i="31"/>
  <c r="AD23" i="31"/>
  <c r="AD34" i="31"/>
  <c r="AD26" i="31"/>
  <c r="AD18" i="31"/>
  <c r="AD33" i="31"/>
  <c r="AD25" i="31"/>
  <c r="AD17" i="31"/>
  <c r="AD24" i="31"/>
  <c r="AD31" i="31"/>
  <c r="AD30" i="31"/>
  <c r="AD22" i="31"/>
  <c r="AD14" i="31"/>
  <c r="AD29" i="31"/>
  <c r="AD21" i="31"/>
  <c r="AD13" i="31"/>
  <c r="AD37" i="31" l="1"/>
  <c r="AC36" i="31" l="1"/>
  <c r="AC28" i="31"/>
  <c r="AC20" i="31"/>
  <c r="AC16" i="31"/>
  <c r="AC15" i="31"/>
  <c r="AC35" i="31"/>
  <c r="AC27" i="31"/>
  <c r="AC19" i="31"/>
  <c r="AC32" i="31"/>
  <c r="AC23" i="31"/>
  <c r="AC34" i="31"/>
  <c r="AC26" i="31"/>
  <c r="AC18" i="31"/>
  <c r="AC33" i="31"/>
  <c r="AC25" i="31"/>
  <c r="AC17" i="31"/>
  <c r="AC24" i="31"/>
  <c r="AC31" i="31"/>
  <c r="AC30" i="31"/>
  <c r="AC22" i="31"/>
  <c r="AC14" i="31"/>
  <c r="AC29" i="31"/>
  <c r="AC21" i="31"/>
  <c r="AC13" i="31"/>
  <c r="AC37" i="31" l="1"/>
  <c r="AB36" i="31" l="1"/>
  <c r="AB28" i="31"/>
  <c r="AB20" i="31"/>
  <c r="AB16" i="31"/>
  <c r="AB15" i="31"/>
  <c r="AB35" i="31"/>
  <c r="AB27" i="31"/>
  <c r="AB19" i="31"/>
  <c r="AB32" i="31"/>
  <c r="AB23" i="31"/>
  <c r="AB34" i="31"/>
  <c r="AB26" i="31"/>
  <c r="AB18" i="31"/>
  <c r="AB33" i="31"/>
  <c r="AB25" i="31"/>
  <c r="AB17" i="31"/>
  <c r="AB24" i="31"/>
  <c r="AB31" i="31"/>
  <c r="AB30" i="31"/>
  <c r="AB22" i="31"/>
  <c r="AB14" i="31"/>
  <c r="AB29" i="31"/>
  <c r="AB21" i="31"/>
  <c r="AB13" i="31"/>
  <c r="AB37" i="31" l="1"/>
  <c r="AA36" i="31" l="1"/>
  <c r="AA28" i="31"/>
  <c r="AA20" i="31"/>
  <c r="AA16" i="31"/>
  <c r="AA15" i="31"/>
  <c r="AA35" i="31"/>
  <c r="AA27" i="31"/>
  <c r="AA19" i="31"/>
  <c r="AA32" i="31"/>
  <c r="AA23" i="31"/>
  <c r="AA34" i="31"/>
  <c r="AA26" i="31"/>
  <c r="AA18" i="31"/>
  <c r="AA33" i="31"/>
  <c r="AA25" i="31"/>
  <c r="AA17" i="31"/>
  <c r="AA24" i="31"/>
  <c r="AA31" i="31"/>
  <c r="AA30" i="31"/>
  <c r="AA22" i="31"/>
  <c r="AA14" i="31"/>
  <c r="AA29" i="31"/>
  <c r="AA21" i="31"/>
  <c r="AA13" i="31"/>
  <c r="AA37" i="31" l="1"/>
  <c r="Z36" i="31" l="1"/>
  <c r="Z28" i="31"/>
  <c r="Z20" i="31"/>
  <c r="Z16" i="31"/>
  <c r="Z15" i="31"/>
  <c r="Z35" i="31"/>
  <c r="Z27" i="31"/>
  <c r="Z19" i="31"/>
  <c r="Z32" i="31"/>
  <c r="Z23" i="31"/>
  <c r="Z34" i="31"/>
  <c r="Z26" i="31"/>
  <c r="Z18" i="31"/>
  <c r="Z33" i="31"/>
  <c r="Z25" i="31"/>
  <c r="Z17" i="31"/>
  <c r="Z24" i="31"/>
  <c r="Z31" i="31"/>
  <c r="Z30" i="31"/>
  <c r="Z22" i="31"/>
  <c r="Z14" i="31"/>
  <c r="Z29" i="31"/>
  <c r="Z21" i="31"/>
  <c r="Z13" i="31"/>
  <c r="Z37" i="31" l="1"/>
  <c r="Y36" i="31" l="1"/>
  <c r="Y28" i="31"/>
  <c r="Y20" i="31"/>
  <c r="Y16" i="31"/>
  <c r="Y15" i="31"/>
  <c r="Y35" i="31"/>
  <c r="Y27" i="31"/>
  <c r="Y19" i="31"/>
  <c r="Y32" i="31"/>
  <c r="Y23" i="31"/>
  <c r="Y34" i="31"/>
  <c r="Y26" i="31"/>
  <c r="Y18" i="31"/>
  <c r="Y33" i="31"/>
  <c r="Y25" i="31"/>
  <c r="Y17" i="31"/>
  <c r="Y24" i="31"/>
  <c r="Y31" i="31"/>
  <c r="Y30" i="31"/>
  <c r="Y22" i="31"/>
  <c r="Y14" i="31"/>
  <c r="Y29" i="31"/>
  <c r="Y21" i="31"/>
  <c r="Y13" i="31"/>
  <c r="Y37" i="31" l="1"/>
  <c r="X36" i="31" l="1"/>
  <c r="X28" i="31"/>
  <c r="X20" i="31"/>
  <c r="X16" i="31"/>
  <c r="X15" i="31"/>
  <c r="X35" i="31"/>
  <c r="X27" i="31"/>
  <c r="X19" i="31"/>
  <c r="X32" i="31"/>
  <c r="X23" i="31"/>
  <c r="X34" i="31"/>
  <c r="X26" i="31"/>
  <c r="X18" i="31"/>
  <c r="X33" i="31"/>
  <c r="X25" i="31"/>
  <c r="X17" i="31"/>
  <c r="X24" i="31"/>
  <c r="X31" i="31"/>
  <c r="X30" i="31"/>
  <c r="X22" i="31"/>
  <c r="X14" i="31"/>
  <c r="X29" i="31"/>
  <c r="X21" i="31"/>
  <c r="X13" i="31"/>
  <c r="X37" i="31" l="1"/>
  <c r="W36" i="31" l="1"/>
  <c r="W28" i="31"/>
  <c r="W20" i="31"/>
  <c r="W16" i="31"/>
  <c r="W15" i="31"/>
  <c r="W35" i="31"/>
  <c r="W27" i="31"/>
  <c r="W19" i="31"/>
  <c r="W32" i="31"/>
  <c r="W23" i="31"/>
  <c r="W34" i="31"/>
  <c r="W26" i="31"/>
  <c r="W18" i="31"/>
  <c r="W33" i="31"/>
  <c r="W25" i="31"/>
  <c r="W17" i="31"/>
  <c r="W24" i="31"/>
  <c r="W31" i="31"/>
  <c r="W30" i="31"/>
  <c r="W22" i="31"/>
  <c r="W14" i="31"/>
  <c r="W29" i="31"/>
  <c r="W21" i="31"/>
  <c r="W13" i="31"/>
  <c r="W37" i="31" l="1"/>
  <c r="V36" i="31" l="1"/>
  <c r="V28" i="31"/>
  <c r="V20" i="31"/>
  <c r="V16" i="31"/>
  <c r="V15" i="31"/>
  <c r="V35" i="31"/>
  <c r="V27" i="31"/>
  <c r="V19" i="31"/>
  <c r="V32" i="31"/>
  <c r="V23" i="31"/>
  <c r="V34" i="31"/>
  <c r="V26" i="31"/>
  <c r="V18" i="31"/>
  <c r="V33" i="31"/>
  <c r="V25" i="31"/>
  <c r="V17" i="31"/>
  <c r="V24" i="31"/>
  <c r="V31" i="31"/>
  <c r="V30" i="31"/>
  <c r="V22" i="31"/>
  <c r="V14" i="31"/>
  <c r="V29" i="31"/>
  <c r="V21" i="31"/>
  <c r="V13" i="31"/>
  <c r="V37" i="31" l="1"/>
  <c r="U36" i="31" l="1"/>
  <c r="U28" i="31"/>
  <c r="U20" i="31"/>
  <c r="U16" i="31"/>
  <c r="U15" i="31"/>
  <c r="U35" i="31"/>
  <c r="U27" i="31"/>
  <c r="U19" i="31"/>
  <c r="U32" i="31"/>
  <c r="U23" i="31"/>
  <c r="U34" i="31"/>
  <c r="U26" i="31"/>
  <c r="U18" i="31"/>
  <c r="U33" i="31"/>
  <c r="U25" i="31"/>
  <c r="U17" i="31"/>
  <c r="U24" i="31"/>
  <c r="U31" i="31"/>
  <c r="U30" i="31"/>
  <c r="U22" i="31"/>
  <c r="U14" i="31"/>
  <c r="U29" i="31"/>
  <c r="U21" i="31"/>
  <c r="U13" i="31"/>
  <c r="U37" i="31" l="1"/>
  <c r="T36" i="31" l="1"/>
  <c r="T28" i="31"/>
  <c r="T20" i="31"/>
  <c r="T16" i="31"/>
  <c r="T15" i="31"/>
  <c r="T35" i="31"/>
  <c r="T27" i="31"/>
  <c r="T19" i="31"/>
  <c r="T32" i="31"/>
  <c r="T23" i="31"/>
  <c r="T34" i="31"/>
  <c r="T26" i="31"/>
  <c r="T18" i="31"/>
  <c r="T33" i="31"/>
  <c r="T25" i="31"/>
  <c r="T17" i="31"/>
  <c r="T24" i="31"/>
  <c r="T31" i="31"/>
  <c r="T30" i="31"/>
  <c r="T22" i="31"/>
  <c r="T14" i="31"/>
  <c r="T29" i="31"/>
  <c r="T21" i="31"/>
  <c r="T13" i="31"/>
  <c r="T37" i="31" l="1"/>
  <c r="S36" i="31" l="1"/>
  <c r="S28" i="31"/>
  <c r="S20" i="31"/>
  <c r="S16" i="31"/>
  <c r="S15" i="31"/>
  <c r="S35" i="31"/>
  <c r="S27" i="31"/>
  <c r="S19" i="31"/>
  <c r="S32" i="31"/>
  <c r="S23" i="31"/>
  <c r="S34" i="31"/>
  <c r="S26" i="31"/>
  <c r="S18" i="31"/>
  <c r="S33" i="31"/>
  <c r="S25" i="31"/>
  <c r="S17" i="31"/>
  <c r="S24" i="31"/>
  <c r="S31" i="31"/>
  <c r="S30" i="31"/>
  <c r="S22" i="31"/>
  <c r="S14" i="31"/>
  <c r="S29" i="31"/>
  <c r="S21" i="31"/>
  <c r="S13" i="31"/>
  <c r="S37" i="31" l="1"/>
  <c r="R36" i="31" l="1"/>
  <c r="R28" i="31"/>
  <c r="R20" i="31"/>
  <c r="R16" i="31"/>
  <c r="R15" i="31"/>
  <c r="R35" i="31"/>
  <c r="R27" i="31"/>
  <c r="R19" i="31"/>
  <c r="R32" i="31"/>
  <c r="R23" i="31"/>
  <c r="R34" i="31"/>
  <c r="R26" i="31"/>
  <c r="R18" i="31"/>
  <c r="R33" i="31"/>
  <c r="R25" i="31"/>
  <c r="R17" i="31"/>
  <c r="R24" i="31"/>
  <c r="R31" i="31"/>
  <c r="R30" i="31"/>
  <c r="R22" i="31"/>
  <c r="R14" i="31"/>
  <c r="R29" i="31"/>
  <c r="R21" i="31"/>
  <c r="R13" i="31"/>
  <c r="R37" i="31" l="1"/>
  <c r="P36" i="31" l="1"/>
  <c r="P28" i="31"/>
  <c r="P20" i="31"/>
  <c r="P16" i="31"/>
  <c r="P15" i="31"/>
  <c r="P35" i="31"/>
  <c r="P27" i="31"/>
  <c r="P19" i="31"/>
  <c r="P32" i="31"/>
  <c r="P23" i="31"/>
  <c r="P34" i="31"/>
  <c r="P26" i="31"/>
  <c r="P18" i="31"/>
  <c r="P33" i="31"/>
  <c r="P25" i="31"/>
  <c r="P17" i="31"/>
  <c r="P24" i="31"/>
  <c r="P31" i="31"/>
  <c r="P30" i="31"/>
  <c r="P22" i="31"/>
  <c r="P14" i="31"/>
  <c r="P29" i="31"/>
  <c r="P21" i="31"/>
  <c r="P13" i="31"/>
  <c r="P37" i="31" l="1"/>
  <c r="O36" i="31" l="1"/>
  <c r="O28" i="31"/>
  <c r="O20" i="31"/>
  <c r="O16" i="31"/>
  <c r="O15" i="31"/>
  <c r="O35" i="31"/>
  <c r="O27" i="31"/>
  <c r="O19" i="31"/>
  <c r="O32" i="31"/>
  <c r="O23" i="31"/>
  <c r="O34" i="31"/>
  <c r="O26" i="31"/>
  <c r="O18" i="31"/>
  <c r="O33" i="31"/>
  <c r="O25" i="31"/>
  <c r="O17" i="31"/>
  <c r="O24" i="31"/>
  <c r="O31" i="31"/>
  <c r="O30" i="31"/>
  <c r="O22" i="31"/>
  <c r="O14" i="31"/>
  <c r="O29" i="31"/>
  <c r="O21" i="31"/>
  <c r="O13" i="31"/>
  <c r="O37" i="31" l="1"/>
  <c r="N36" i="31" l="1"/>
  <c r="N28" i="31"/>
  <c r="N20" i="31"/>
  <c r="N16" i="31"/>
  <c r="N15" i="31"/>
  <c r="N35" i="31"/>
  <c r="N27" i="31"/>
  <c r="N19" i="31"/>
  <c r="N32" i="31"/>
  <c r="N23" i="31"/>
  <c r="N34" i="31"/>
  <c r="N26" i="31"/>
  <c r="N18" i="31"/>
  <c r="N33" i="31"/>
  <c r="N25" i="31"/>
  <c r="N17" i="31"/>
  <c r="N24" i="31"/>
  <c r="N31" i="31"/>
  <c r="N30" i="31"/>
  <c r="N22" i="31"/>
  <c r="N14" i="31"/>
  <c r="N29" i="31"/>
  <c r="N21" i="31"/>
  <c r="N13" i="31"/>
  <c r="N37" i="31" l="1"/>
  <c r="M36" i="31" l="1"/>
  <c r="M28" i="31"/>
  <c r="M20" i="31"/>
  <c r="M16" i="31"/>
  <c r="M15" i="31"/>
  <c r="M35" i="31"/>
  <c r="M27" i="31"/>
  <c r="M19" i="31"/>
  <c r="M32" i="31"/>
  <c r="M23" i="31"/>
  <c r="M34" i="31"/>
  <c r="M26" i="31"/>
  <c r="M18" i="31"/>
  <c r="M33" i="31"/>
  <c r="M25" i="31"/>
  <c r="M17" i="31"/>
  <c r="M24" i="31"/>
  <c r="M31" i="31"/>
  <c r="M30" i="31"/>
  <c r="M22" i="31"/>
  <c r="M14" i="31"/>
  <c r="M29" i="31"/>
  <c r="M21" i="31"/>
  <c r="M13" i="31"/>
  <c r="M37" i="31" l="1"/>
  <c r="L36" i="31" l="1"/>
  <c r="L28" i="31"/>
  <c r="L20" i="31"/>
  <c r="L16" i="31"/>
  <c r="L15" i="31"/>
  <c r="L35" i="31"/>
  <c r="L27" i="31"/>
  <c r="L19" i="31"/>
  <c r="L32" i="31"/>
  <c r="L23" i="31"/>
  <c r="L34" i="31"/>
  <c r="L26" i="31"/>
  <c r="L18" i="31"/>
  <c r="L33" i="31"/>
  <c r="L25" i="31"/>
  <c r="L17" i="31"/>
  <c r="L24" i="31"/>
  <c r="L31" i="31"/>
  <c r="L30" i="31"/>
  <c r="L22" i="31"/>
  <c r="L14" i="31"/>
  <c r="L29" i="31"/>
  <c r="L21" i="31"/>
  <c r="L13" i="31"/>
  <c r="L37" i="31" l="1"/>
  <c r="K36" i="31" l="1"/>
  <c r="K28" i="31"/>
  <c r="K20" i="31"/>
  <c r="K16" i="31"/>
  <c r="K15" i="31"/>
  <c r="K35" i="31"/>
  <c r="K27" i="31"/>
  <c r="K19" i="31"/>
  <c r="K32" i="31"/>
  <c r="K23" i="31"/>
  <c r="K34" i="31"/>
  <c r="K26" i="31"/>
  <c r="K18" i="31"/>
  <c r="K33" i="31"/>
  <c r="K25" i="31"/>
  <c r="K17" i="31"/>
  <c r="K24" i="31"/>
  <c r="K31" i="31"/>
  <c r="K30" i="31"/>
  <c r="K22" i="31"/>
  <c r="K14" i="31"/>
  <c r="K29" i="31"/>
  <c r="K21" i="31"/>
  <c r="K13" i="31"/>
  <c r="K37" i="31" l="1"/>
  <c r="J36" i="31" l="1"/>
  <c r="J28" i="31"/>
  <c r="J20" i="31"/>
  <c r="J16" i="31"/>
  <c r="J15" i="31"/>
  <c r="J35" i="31"/>
  <c r="J27" i="31"/>
  <c r="J19" i="31"/>
  <c r="J32" i="31"/>
  <c r="J23" i="31"/>
  <c r="J34" i="31"/>
  <c r="J26" i="31"/>
  <c r="J18" i="31"/>
  <c r="J33" i="31"/>
  <c r="J25" i="31"/>
  <c r="J17" i="31"/>
  <c r="J24" i="31"/>
  <c r="J31" i="31"/>
  <c r="J30" i="31"/>
  <c r="J22" i="31"/>
  <c r="J14" i="31"/>
  <c r="J29" i="31"/>
  <c r="J21" i="31"/>
  <c r="J13" i="31"/>
  <c r="J37" i="31" l="1"/>
  <c r="I36" i="31" l="1"/>
  <c r="I28" i="31"/>
  <c r="I20" i="31"/>
  <c r="I16" i="31"/>
  <c r="I15" i="31"/>
  <c r="I35" i="31"/>
  <c r="I27" i="31"/>
  <c r="I19" i="31"/>
  <c r="I32" i="31"/>
  <c r="I23" i="31"/>
  <c r="I34" i="31"/>
  <c r="I26" i="31"/>
  <c r="I18" i="31"/>
  <c r="I33" i="31"/>
  <c r="I25" i="31"/>
  <c r="I17" i="31"/>
  <c r="I24" i="31"/>
  <c r="I31" i="31"/>
  <c r="I30" i="31"/>
  <c r="I22" i="31"/>
  <c r="I14" i="31"/>
  <c r="I29" i="31"/>
  <c r="I21" i="31"/>
  <c r="I13" i="31"/>
  <c r="I37" i="31" l="1"/>
  <c r="H36" i="31" l="1"/>
  <c r="H28" i="31"/>
  <c r="H20" i="31"/>
  <c r="H16" i="31"/>
  <c r="H15" i="31"/>
  <c r="H35" i="31"/>
  <c r="H27" i="31"/>
  <c r="H19" i="31"/>
  <c r="H32" i="31"/>
  <c r="H23" i="31"/>
  <c r="H34" i="31"/>
  <c r="H26" i="31"/>
  <c r="H18" i="31"/>
  <c r="H33" i="31"/>
  <c r="H25" i="31"/>
  <c r="H17" i="31"/>
  <c r="H24" i="31"/>
  <c r="H31" i="31"/>
  <c r="H30" i="31"/>
  <c r="H22" i="31"/>
  <c r="H14" i="31"/>
  <c r="H29" i="31"/>
  <c r="H21" i="31"/>
  <c r="H13" i="31"/>
  <c r="H37" i="31" l="1"/>
  <c r="G36" i="31" l="1"/>
  <c r="G28" i="31"/>
  <c r="G20" i="31"/>
  <c r="G16" i="31"/>
  <c r="G15" i="31"/>
  <c r="G35" i="31"/>
  <c r="G27" i="31"/>
  <c r="G19" i="31"/>
  <c r="G32" i="31"/>
  <c r="G23" i="31"/>
  <c r="G34" i="31"/>
  <c r="G26" i="31"/>
  <c r="G18" i="31"/>
  <c r="G33" i="31"/>
  <c r="G25" i="31"/>
  <c r="G17" i="31"/>
  <c r="G24" i="31"/>
  <c r="G31" i="31"/>
  <c r="G30" i="31"/>
  <c r="G22" i="31"/>
  <c r="G14" i="31"/>
  <c r="G29" i="31"/>
  <c r="G21" i="31"/>
  <c r="G13" i="31"/>
  <c r="G37" i="31" l="1"/>
  <c r="F36" i="31" l="1"/>
  <c r="F28" i="31"/>
  <c r="F20" i="31"/>
  <c r="F16" i="31"/>
  <c r="F15" i="31"/>
  <c r="F35" i="31"/>
  <c r="F27" i="31"/>
  <c r="F19" i="31"/>
  <c r="F32" i="31"/>
  <c r="F23" i="31"/>
  <c r="F34" i="31"/>
  <c r="F26" i="31"/>
  <c r="F18" i="31"/>
  <c r="F33" i="31"/>
  <c r="F25" i="31"/>
  <c r="F17" i="31"/>
  <c r="F24" i="31"/>
  <c r="F31" i="31"/>
  <c r="F30" i="31"/>
  <c r="F22" i="31"/>
  <c r="F14" i="31"/>
  <c r="F29" i="31"/>
  <c r="F21" i="31"/>
  <c r="F13" i="31"/>
  <c r="F37" i="31" l="1"/>
  <c r="E36" i="31" l="1"/>
  <c r="E28" i="31"/>
  <c r="E20" i="31"/>
  <c r="E16" i="31"/>
  <c r="E15" i="31"/>
  <c r="E35" i="31"/>
  <c r="E27" i="31"/>
  <c r="E19" i="31"/>
  <c r="E32" i="31"/>
  <c r="E23" i="31"/>
  <c r="E34" i="31"/>
  <c r="E26" i="31"/>
  <c r="E18" i="31"/>
  <c r="E33" i="31"/>
  <c r="E25" i="31"/>
  <c r="E17" i="31"/>
  <c r="E24" i="31"/>
  <c r="E31" i="31"/>
  <c r="E30" i="31"/>
  <c r="E22" i="31"/>
  <c r="E14" i="31"/>
  <c r="E29" i="31"/>
  <c r="E21" i="31"/>
  <c r="E13" i="31"/>
  <c r="E37" i="31" l="1"/>
  <c r="D36" i="31" l="1"/>
  <c r="D28" i="31"/>
  <c r="D20" i="31"/>
  <c r="D16" i="31"/>
  <c r="D15" i="31"/>
  <c r="D35" i="31"/>
  <c r="D27" i="31"/>
  <c r="D19" i="31"/>
  <c r="D32" i="31"/>
  <c r="D23" i="31"/>
  <c r="D34" i="31"/>
  <c r="D26" i="31"/>
  <c r="D18" i="31"/>
  <c r="D33" i="31"/>
  <c r="D25" i="31"/>
  <c r="D17" i="31"/>
  <c r="D24" i="31"/>
  <c r="D31" i="31"/>
  <c r="D30" i="31"/>
  <c r="D22" i="31"/>
  <c r="D14" i="31"/>
  <c r="D29" i="31"/>
  <c r="D21" i="31"/>
  <c r="D13" i="31"/>
  <c r="D37" i="31" l="1"/>
  <c r="C36" i="31" l="1"/>
  <c r="C28" i="31"/>
  <c r="C20" i="31"/>
  <c r="C16" i="31"/>
  <c r="C15" i="31"/>
  <c r="C35" i="31"/>
  <c r="C27" i="31"/>
  <c r="C19" i="31"/>
  <c r="C32" i="31"/>
  <c r="C23" i="31"/>
  <c r="C34" i="31"/>
  <c r="C26" i="31"/>
  <c r="C18" i="31"/>
  <c r="C33" i="31"/>
  <c r="C25" i="31"/>
  <c r="C17" i="31"/>
  <c r="C24" i="31"/>
  <c r="C31" i="31"/>
  <c r="C30" i="31"/>
  <c r="C22" i="31"/>
  <c r="C14" i="31"/>
  <c r="C29" i="31"/>
  <c r="C21" i="31"/>
  <c r="C13" i="31"/>
  <c r="C37" i="31" l="1"/>
  <c r="Q36" i="31" l="1"/>
  <c r="Q28" i="31"/>
  <c r="Q20" i="31"/>
  <c r="Q31" i="31"/>
  <c r="Q35" i="31"/>
  <c r="Q27" i="31"/>
  <c r="Q19" i="31"/>
  <c r="Q16" i="31"/>
  <c r="Q23" i="31"/>
  <c r="Q34" i="31"/>
  <c r="Q26" i="31"/>
  <c r="Q18" i="31"/>
  <c r="Q32" i="31"/>
  <c r="Q15" i="31"/>
  <c r="Q33" i="31"/>
  <c r="Q25" i="31"/>
  <c r="Q17" i="31"/>
  <c r="Q24" i="31"/>
  <c r="Q30" i="31"/>
  <c r="Q22" i="31"/>
  <c r="Q14" i="31"/>
  <c r="Q29" i="31"/>
  <c r="Q21" i="31"/>
  <c r="Q13" i="31"/>
  <c r="Q37" i="31" l="1"/>
  <c r="D50" i="31"/>
  <c r="C50" i="31"/>
  <c r="F50" i="31"/>
  <c r="AJ19" i="79" l="1"/>
  <c r="AJ36" i="79" s="1"/>
  <c r="BD19" i="79"/>
  <c r="BD36" i="79" s="1"/>
  <c r="BB19" i="79"/>
  <c r="BB36" i="79" s="1"/>
  <c r="L56" i="79" l="1"/>
  <c r="L73" i="79" s="1"/>
  <c r="BD56" i="79"/>
  <c r="BD73" i="79" s="1"/>
  <c r="BB56" i="79"/>
  <c r="BB73" i="79" s="1"/>
  <c r="AJ56" i="79" l="1"/>
  <c r="AJ73" i="79" s="1"/>
  <c r="H56" i="79" l="1"/>
  <c r="H73" i="79" s="1"/>
  <c r="S56" i="79" l="1"/>
  <c r="S73" i="79" s="1"/>
  <c r="P56" i="79"/>
  <c r="P73" i="79" s="1"/>
  <c r="G56" i="79"/>
  <c r="G73" i="79" s="1"/>
  <c r="AU56" i="79"/>
  <c r="AU73" i="79" s="1"/>
  <c r="AW56" i="79" l="1"/>
  <c r="AW73" i="79" s="1"/>
  <c r="S19" i="79"/>
  <c r="S36" i="79" s="1"/>
  <c r="I19" i="79"/>
  <c r="W19" i="79"/>
  <c r="W36" i="79" s="1"/>
  <c r="AU19" i="79"/>
  <c r="AU36" i="79" s="1"/>
  <c r="AV56" i="79"/>
  <c r="AV73" i="79" s="1"/>
  <c r="AW19" i="79"/>
  <c r="AW36" i="79" s="1"/>
  <c r="AG19" i="79" l="1"/>
  <c r="AG36" i="79" s="1"/>
  <c r="T56" i="79"/>
  <c r="T73" i="79" s="1"/>
  <c r="AX56" i="79"/>
  <c r="AX73" i="79" s="1"/>
  <c r="AH56" i="79"/>
  <c r="AH73" i="79" s="1"/>
  <c r="AL56" i="79"/>
  <c r="AL73" i="79" s="1"/>
  <c r="N56" i="79"/>
  <c r="N73" i="79" s="1"/>
  <c r="I36" i="79"/>
  <c r="D56" i="79" l="1"/>
  <c r="J56" i="79"/>
  <c r="J73" i="79" s="1"/>
  <c r="N19" i="79"/>
  <c r="N36" i="79" s="1"/>
  <c r="AV19" i="79"/>
  <c r="AV36" i="79" s="1"/>
  <c r="T19" i="79"/>
  <c r="T36" i="79" s="1"/>
  <c r="AZ56" i="79"/>
  <c r="AZ73" i="79" s="1"/>
  <c r="D19" i="79"/>
  <c r="H19" i="79"/>
  <c r="H36" i="79" s="1"/>
  <c r="E56" i="79"/>
  <c r="AK56" i="79"/>
  <c r="AK73" i="79" s="1"/>
  <c r="Q56" i="79"/>
  <c r="Q73" i="79" s="1"/>
  <c r="AT19" i="79"/>
  <c r="AT36" i="79" s="1"/>
  <c r="X19" i="79"/>
  <c r="X36" i="79" s="1"/>
  <c r="AH19" i="79"/>
  <c r="AH36" i="79" s="1"/>
  <c r="AT56" i="79"/>
  <c r="AT73" i="79" s="1"/>
  <c r="AS56" i="79"/>
  <c r="AS73" i="79" s="1"/>
  <c r="L19" i="79"/>
  <c r="L36" i="79" s="1"/>
  <c r="F19" i="79"/>
  <c r="F36" i="79" s="1"/>
  <c r="J19" i="79"/>
  <c r="J36" i="79" s="1"/>
  <c r="F56" i="79"/>
  <c r="F73" i="79" s="1"/>
  <c r="AL19" i="79"/>
  <c r="AL36" i="79" s="1"/>
  <c r="W56" i="79"/>
  <c r="W73" i="79" s="1"/>
  <c r="X56" i="79"/>
  <c r="X73" i="79" s="1"/>
  <c r="R19" i="79"/>
  <c r="R36" i="79" s="1"/>
  <c r="I56" i="79"/>
  <c r="I73" i="79" s="1"/>
  <c r="C56" i="79"/>
  <c r="C73" i="79" s="1"/>
  <c r="AG56" i="79"/>
  <c r="AG73" i="79" s="1"/>
  <c r="AZ19" i="79"/>
  <c r="AZ36" i="79" s="1"/>
  <c r="AY56" i="79"/>
  <c r="AY73" i="79" s="1"/>
  <c r="M56" i="79"/>
  <c r="M73" i="79" s="1"/>
  <c r="AX19" i="79"/>
  <c r="AX36" i="79" s="1"/>
  <c r="D73" i="79"/>
  <c r="R56" i="79" l="1"/>
  <c r="D36" i="79"/>
  <c r="P19" i="79"/>
  <c r="P36" i="79" s="1"/>
  <c r="BG56" i="79"/>
  <c r="E73" i="79"/>
  <c r="O19" i="79"/>
  <c r="BH19" i="79" l="1"/>
  <c r="R73" i="79"/>
  <c r="BH56" i="79"/>
  <c r="O36" i="79"/>
  <c r="BG19" i="79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<sst xmlns="http://schemas.openxmlformats.org/spreadsheetml/2006/main" count="197" uniqueCount="47">
  <si>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</si>
  <si>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</si>
  <si>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</si>
  <si>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</si>
  <si>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</si>
  <si>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</si>
  <si>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</si>
  <si>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</si>
  <si>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TRITON</t>
  </si>
  <si>
    <t>MONTE ROSA</t>
  </si>
  <si>
    <t>MWh/MW</t>
  </si>
  <si>
    <t>24:00</t>
  </si>
  <si>
    <t>PRECIO DE POTENCIA DE OCASION ( US$ / MW )</t>
  </si>
  <si>
    <t>PRECIO</t>
  </si>
  <si>
    <t>CEMEX</t>
  </si>
  <si>
    <t>CHDN</t>
  </si>
  <si>
    <t>HOLCIM</t>
  </si>
  <si>
    <t>PLASTINIC</t>
  </si>
  <si>
    <t>DIA</t>
  </si>
  <si>
    <t>DESV. CONTROL</t>
  </si>
  <si>
    <t>ENER. OPORT. CNDC</t>
  </si>
  <si>
    <t>GEN. SN. RAFAEL</t>
  </si>
  <si>
    <t>CCN</t>
  </si>
  <si>
    <t>PENSA</t>
  </si>
  <si>
    <t>ENSA</t>
  </si>
  <si>
    <t>AGRICORP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</si>
  <si>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</si>
  <si>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</si>
  <si>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</si>
  <si>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</si>
  <si>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</si>
  <si>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</si>
  <si>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</si>
  <si>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</si>
  <si>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</si>
  <si>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</si>
  <si>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</si>
  <si>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</si>
  <si>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</si>
  <si>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EAAI</t>
  </si>
  <si>
    <t>ENEL PLB+PMG</t>
  </si>
  <si>
    <t>ENEL PCA+PCF</t>
  </si>
  <si>
    <t>CREDITOS</t>
  </si>
  <si>
    <t>DEBITOS</t>
  </si>
  <si>
    <t>Horas</t>
  </si>
  <si>
    <t>LIQUIDACION OFICIAL MARZO 2015</t>
  </si>
  <si>
    <t>PERIODO: 01.MARZO.2015 - 31.MARZO.2015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</si>
</sst>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7" applyNumberFormat="0" applyAlignment="0" applyProtection="0"/>
    <xf numFmtId="0" fontId="29" fillId="8" borderId="8" applyNumberFormat="0" applyAlignment="0" applyProtection="0"/>
    <xf numFmtId="0" fontId="30" fillId="8" borderId="7" applyNumberFormat="0" applyAlignment="0" applyProtection="0"/>
    <xf numFmtId="0" fontId="31" fillId="0" borderId="9" applyNumberFormat="0" applyFill="0" applyAlignment="0" applyProtection="0"/>
    <xf numFmtId="0" fontId="32" fillId="9" borderId="10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6">
    <xf numFmtId="0" fontId="0" fillId="0" borderId="0" xfId="0"/>
    <xf numFmtId="0" fontId="3" fillId="2" borderId="0" xfId="3" applyFill="1" applyAlignment="1" applyProtection="1">
      <alignment horizontal="center" vertical="center"/>
      <protection hidden="1"/>
    </xf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15" fontId="18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64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20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0" fontId="18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29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1925"/>
          <a:ext cx="3053443" cy="918482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476250</xdr:colOff>
      <xdr:row>1</xdr:row>
      <xdr:rowOff>142875</xdr:rowOff>
    </xdr:from>
    <xdr:to>
      <xdr:col>30</xdr:col>
      <xdr:colOff>270367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4100" y="304800"/>
          <a:ext cx="1737217" cy="8777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Mar%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320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320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3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3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3201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3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3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3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3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3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3201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3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3201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32015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3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3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3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3201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3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320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3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3201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32015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320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32015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31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31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315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315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31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31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3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32015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3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3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315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31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315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315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315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315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315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3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3201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3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315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315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315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315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315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31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315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315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3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32015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315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315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315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3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3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3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3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42064</v>
          </cell>
          <cell r="D4">
            <v>42065</v>
          </cell>
          <cell r="E4">
            <v>42066</v>
          </cell>
          <cell r="F4">
            <v>42067</v>
          </cell>
          <cell r="G4">
            <v>42068</v>
          </cell>
          <cell r="H4">
            <v>42069</v>
          </cell>
          <cell r="I4">
            <v>42070</v>
          </cell>
          <cell r="J4">
            <v>42071</v>
          </cell>
          <cell r="K4">
            <v>42072</v>
          </cell>
          <cell r="L4">
            <v>42073</v>
          </cell>
          <cell r="M4">
            <v>42074</v>
          </cell>
          <cell r="N4">
            <v>42075</v>
          </cell>
          <cell r="O4">
            <v>42076</v>
          </cell>
          <cell r="P4">
            <v>42077</v>
          </cell>
          <cell r="Q4">
            <v>42078</v>
          </cell>
          <cell r="R4">
            <v>42079</v>
          </cell>
          <cell r="S4">
            <v>42080</v>
          </cell>
          <cell r="T4">
            <v>42081</v>
          </cell>
          <cell r="U4">
            <v>42082</v>
          </cell>
          <cell r="V4">
            <v>42083</v>
          </cell>
          <cell r="W4">
            <v>42084</v>
          </cell>
          <cell r="X4">
            <v>42085</v>
          </cell>
          <cell r="Y4">
            <v>42086</v>
          </cell>
          <cell r="Z4">
            <v>42087</v>
          </cell>
          <cell r="AA4">
            <v>42088</v>
          </cell>
          <cell r="AB4">
            <v>42089</v>
          </cell>
          <cell r="AC4">
            <v>42090</v>
          </cell>
          <cell r="AD4">
            <v>42091</v>
          </cell>
          <cell r="AE4">
            <v>42092</v>
          </cell>
          <cell r="AF4">
            <v>42093</v>
          </cell>
          <cell r="AG4">
            <v>42094</v>
          </cell>
        </row>
        <row r="29">
          <cell r="C29">
            <v>2283.1399383333337</v>
          </cell>
          <cell r="D29">
            <v>2318.4003700000012</v>
          </cell>
          <cell r="E29">
            <v>2325.5817183333338</v>
          </cell>
          <cell r="F29">
            <v>2332.386586666667</v>
          </cell>
          <cell r="G29">
            <v>2339.4697183333342</v>
          </cell>
          <cell r="H29">
            <v>2300.6062233333341</v>
          </cell>
          <cell r="I29">
            <v>2263.9241049999982</v>
          </cell>
          <cell r="J29">
            <v>2237.106891666665</v>
          </cell>
          <cell r="K29">
            <v>2300.8138800000011</v>
          </cell>
          <cell r="L29">
            <v>2352.5740816666657</v>
          </cell>
          <cell r="M29">
            <v>2329.4008983333306</v>
          </cell>
          <cell r="N29">
            <v>2315.1347249999981</v>
          </cell>
          <cell r="O29">
            <v>2309.7454000000002</v>
          </cell>
          <cell r="P29">
            <v>2264.4142466666663</v>
          </cell>
          <cell r="Q29">
            <v>2248.6792999999993</v>
          </cell>
          <cell r="R29">
            <v>2223.4564899999991</v>
          </cell>
          <cell r="S29">
            <v>2244.4943716666676</v>
          </cell>
          <cell r="T29">
            <v>2275.9737016666636</v>
          </cell>
          <cell r="U29">
            <v>2277.9265383333327</v>
          </cell>
          <cell r="V29">
            <v>2277.9057800000014</v>
          </cell>
          <cell r="W29">
            <v>2196.1859800000011</v>
          </cell>
          <cell r="X29">
            <v>2164.8543733333327</v>
          </cell>
          <cell r="Y29">
            <v>2165.8613549999995</v>
          </cell>
          <cell r="Z29">
            <v>2174.8657249999997</v>
          </cell>
          <cell r="AA29">
            <v>2197.4665299999983</v>
          </cell>
          <cell r="AB29">
            <v>2202.5691400000001</v>
          </cell>
          <cell r="AC29">
            <v>2194.3878616666652</v>
          </cell>
          <cell r="AD29">
            <v>2086.3065883333325</v>
          </cell>
          <cell r="AE29">
            <v>2058.1891700000001</v>
          </cell>
          <cell r="AF29">
            <v>2151.6146316666659</v>
          </cell>
          <cell r="AG29">
            <v>2091.7807183333343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42072</v>
          </cell>
        </row>
      </sheetData>
      <sheetData sheetId="9"/>
      <sheetData sheetId="10">
        <row r="7">
          <cell r="B7">
            <v>42072</v>
          </cell>
        </row>
      </sheetData>
      <sheetData sheetId="11">
        <row r="7">
          <cell r="B7">
            <v>42072</v>
          </cell>
        </row>
      </sheetData>
      <sheetData sheetId="12">
        <row r="7">
          <cell r="B7">
            <v>42072</v>
          </cell>
        </row>
      </sheetData>
      <sheetData sheetId="13">
        <row r="7">
          <cell r="B7">
            <v>42072</v>
          </cell>
        </row>
      </sheetData>
      <sheetData sheetId="14">
        <row r="36">
          <cell r="B36">
            <v>313.55378779588176</v>
          </cell>
        </row>
      </sheetData>
      <sheetData sheetId="15"/>
      <sheetData sheetId="16">
        <row r="8">
          <cell r="B8">
            <v>42072</v>
          </cell>
        </row>
        <row r="12">
          <cell r="C12">
            <v>93.549930000000003</v>
          </cell>
        </row>
        <row r="13">
          <cell r="C13">
            <v>93.838700000000003</v>
          </cell>
        </row>
        <row r="14">
          <cell r="C14">
            <v>93.838700000000003</v>
          </cell>
        </row>
        <row r="15">
          <cell r="C15">
            <v>93.838700000000003</v>
          </cell>
        </row>
        <row r="16">
          <cell r="C16">
            <v>93.838700000000003</v>
          </cell>
        </row>
        <row r="17">
          <cell r="C17">
            <v>93.838700000000003</v>
          </cell>
        </row>
        <row r="18">
          <cell r="C18">
            <v>93.838700000000003</v>
          </cell>
        </row>
        <row r="19">
          <cell r="C19">
            <v>93.838700000000003</v>
          </cell>
        </row>
        <row r="20">
          <cell r="C20">
            <v>98.023515000000003</v>
          </cell>
        </row>
        <row r="21">
          <cell r="C21">
            <v>93.838700000000003</v>
          </cell>
        </row>
        <row r="22">
          <cell r="C22">
            <v>95.978326666667002</v>
          </cell>
        </row>
        <row r="23">
          <cell r="C23">
            <v>97.945721666666998</v>
          </cell>
        </row>
        <row r="24">
          <cell r="C24">
            <v>94.302903333333006</v>
          </cell>
        </row>
        <row r="25">
          <cell r="C25">
            <v>94.308835000000002</v>
          </cell>
        </row>
        <row r="26">
          <cell r="C26">
            <v>95.427414999999996</v>
          </cell>
        </row>
        <row r="27">
          <cell r="C27">
            <v>96.337000000000003</v>
          </cell>
        </row>
        <row r="28">
          <cell r="C28">
            <v>98.324730000000002</v>
          </cell>
        </row>
        <row r="29">
          <cell r="C29">
            <v>96.614699999999999</v>
          </cell>
        </row>
        <row r="30">
          <cell r="C30">
            <v>102.457686666667</v>
          </cell>
        </row>
        <row r="31">
          <cell r="C31">
            <v>101.97217000000001</v>
          </cell>
        </row>
        <row r="32">
          <cell r="C32">
            <v>97.423156666666998</v>
          </cell>
        </row>
        <row r="33">
          <cell r="C33">
            <v>94.646213333332994</v>
          </cell>
        </row>
        <row r="34">
          <cell r="C34">
            <v>99.020191666667003</v>
          </cell>
        </row>
        <row r="35">
          <cell r="C35">
            <v>93.771784999999994</v>
          </cell>
        </row>
      </sheetData>
      <sheetData sheetId="17">
        <row r="36">
          <cell r="I36">
            <v>287.06700000000001</v>
          </cell>
        </row>
      </sheetData>
      <sheetData sheetId="18">
        <row r="36">
          <cell r="I36">
            <v>41.411697297297295</v>
          </cell>
        </row>
      </sheetData>
      <sheetData sheetId="19"/>
      <sheetData sheetId="20"/>
      <sheetData sheetId="21"/>
      <sheetData sheetId="22"/>
      <sheetData sheetId="23">
        <row r="36">
          <cell r="E36">
            <v>340.44799999999987</v>
          </cell>
        </row>
      </sheetData>
      <sheetData sheetId="24"/>
      <sheetData sheetId="25"/>
      <sheetData sheetId="26"/>
      <sheetData sheetId="27">
        <row r="36">
          <cell r="H36">
            <v>669.6160000000001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449.66774473651998</v>
          </cell>
        </row>
      </sheetData>
      <sheetData sheetId="33">
        <row r="36">
          <cell r="S36">
            <v>451.47512499999999</v>
          </cell>
        </row>
      </sheetData>
      <sheetData sheetId="34">
        <row r="36">
          <cell r="E36">
            <v>181.75625526348051</v>
          </cell>
        </row>
      </sheetData>
      <sheetData sheetId="35">
        <row r="36">
          <cell r="E36">
            <v>434.95599999999996</v>
          </cell>
        </row>
      </sheetData>
      <sheetData sheetId="36"/>
      <sheetData sheetId="37">
        <row r="36">
          <cell r="E36">
            <v>450.33600000000001</v>
          </cell>
        </row>
      </sheetData>
      <sheetData sheetId="38">
        <row r="36">
          <cell r="E36">
            <v>46.333012800000006</v>
          </cell>
        </row>
      </sheetData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42073</v>
          </cell>
        </row>
      </sheetData>
      <sheetData sheetId="9"/>
      <sheetData sheetId="10">
        <row r="7">
          <cell r="B7">
            <v>42073</v>
          </cell>
        </row>
      </sheetData>
      <sheetData sheetId="11">
        <row r="7">
          <cell r="B7">
            <v>42073</v>
          </cell>
        </row>
      </sheetData>
      <sheetData sheetId="12">
        <row r="7">
          <cell r="B7">
            <v>42073</v>
          </cell>
        </row>
      </sheetData>
      <sheetData sheetId="13">
        <row r="7">
          <cell r="B7">
            <v>42073</v>
          </cell>
        </row>
      </sheetData>
      <sheetData sheetId="14">
        <row r="36">
          <cell r="B36">
            <v>289.71085415298796</v>
          </cell>
        </row>
      </sheetData>
      <sheetData sheetId="15"/>
      <sheetData sheetId="16">
        <row r="8">
          <cell r="B8">
            <v>42073</v>
          </cell>
        </row>
        <row r="12">
          <cell r="C12">
            <v>93.16</v>
          </cell>
        </row>
        <row r="13">
          <cell r="C13">
            <v>93.16</v>
          </cell>
        </row>
        <row r="14">
          <cell r="C14">
            <v>93.16</v>
          </cell>
        </row>
        <row r="15">
          <cell r="C15">
            <v>93.16</v>
          </cell>
        </row>
        <row r="16">
          <cell r="C16">
            <v>93.16</v>
          </cell>
        </row>
        <row r="17">
          <cell r="C17">
            <v>93.16</v>
          </cell>
        </row>
        <row r="18">
          <cell r="C18">
            <v>93.16</v>
          </cell>
        </row>
        <row r="19">
          <cell r="C19">
            <v>97.170661666667002</v>
          </cell>
        </row>
        <row r="20">
          <cell r="C20">
            <v>97.562323333332998</v>
          </cell>
        </row>
        <row r="21">
          <cell r="C21">
            <v>98.925905</v>
          </cell>
        </row>
        <row r="22">
          <cell r="C22">
            <v>105.268538333333</v>
          </cell>
        </row>
        <row r="23">
          <cell r="C23">
            <v>105.088875</v>
          </cell>
        </row>
        <row r="24">
          <cell r="C24">
            <v>104.97598833333301</v>
          </cell>
        </row>
        <row r="25">
          <cell r="C25">
            <v>102.681688333333</v>
          </cell>
        </row>
        <row r="26">
          <cell r="C26">
            <v>102.07819833333301</v>
          </cell>
        </row>
        <row r="27">
          <cell r="C27">
            <v>102.344951666667</v>
          </cell>
        </row>
        <row r="28">
          <cell r="C28">
            <v>101.788175</v>
          </cell>
        </row>
        <row r="29">
          <cell r="C29">
            <v>96.813121666667001</v>
          </cell>
        </row>
        <row r="30">
          <cell r="C30">
            <v>102.81045166666701</v>
          </cell>
        </row>
        <row r="31">
          <cell r="C31">
            <v>102.76999499999999</v>
          </cell>
        </row>
        <row r="32">
          <cell r="C32">
            <v>96.337000000000003</v>
          </cell>
        </row>
        <row r="33">
          <cell r="C33">
            <v>94.925065000000004</v>
          </cell>
        </row>
        <row r="34">
          <cell r="C34">
            <v>95.735111666666995</v>
          </cell>
        </row>
        <row r="35">
          <cell r="C35">
            <v>93.178031666666996</v>
          </cell>
        </row>
      </sheetData>
      <sheetData sheetId="17">
        <row r="36">
          <cell r="I36">
            <v>288.25900000000001</v>
          </cell>
        </row>
      </sheetData>
      <sheetData sheetId="18">
        <row r="36">
          <cell r="I36">
            <v>10.951329729729727</v>
          </cell>
        </row>
      </sheetData>
      <sheetData sheetId="19"/>
      <sheetData sheetId="20"/>
      <sheetData sheetId="21"/>
      <sheetData sheetId="22"/>
      <sheetData sheetId="23">
        <row r="36">
          <cell r="E36">
            <v>293.31200000000001</v>
          </cell>
        </row>
      </sheetData>
      <sheetData sheetId="24"/>
      <sheetData sheetId="25"/>
      <sheetData sheetId="26"/>
      <sheetData sheetId="27">
        <row r="36">
          <cell r="H36">
            <v>561.64800000000002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405.1297367023825</v>
          </cell>
        </row>
      </sheetData>
      <sheetData sheetId="33">
        <row r="36">
          <cell r="S36">
            <v>698.53159417328698</v>
          </cell>
        </row>
      </sheetData>
      <sheetData sheetId="34">
        <row r="36">
          <cell r="E36">
            <v>176.11826329761698</v>
          </cell>
        </row>
      </sheetData>
      <sheetData sheetId="35">
        <row r="36">
          <cell r="E36">
            <v>413.20400000000006</v>
          </cell>
        </row>
      </sheetData>
      <sheetData sheetId="36"/>
      <sheetData sheetId="37">
        <row r="36">
          <cell r="E36">
            <v>437.26400000000007</v>
          </cell>
        </row>
      </sheetData>
      <sheetData sheetId="38">
        <row r="36">
          <cell r="E36">
            <v>36.360201600000003</v>
          </cell>
        </row>
      </sheetData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42074</v>
          </cell>
        </row>
      </sheetData>
      <sheetData sheetId="9"/>
      <sheetData sheetId="10">
        <row r="7">
          <cell r="B7">
            <v>42074</v>
          </cell>
        </row>
      </sheetData>
      <sheetData sheetId="11">
        <row r="7">
          <cell r="B7">
            <v>42074</v>
          </cell>
        </row>
      </sheetData>
      <sheetData sheetId="12">
        <row r="7">
          <cell r="B7">
            <v>42074</v>
          </cell>
        </row>
      </sheetData>
      <sheetData sheetId="13">
        <row r="7">
          <cell r="B7">
            <v>42074</v>
          </cell>
        </row>
      </sheetData>
      <sheetData sheetId="14">
        <row r="36">
          <cell r="B36">
            <v>301.91572892954053</v>
          </cell>
        </row>
      </sheetData>
      <sheetData sheetId="15"/>
      <sheetData sheetId="16">
        <row r="8">
          <cell r="B8">
            <v>42074</v>
          </cell>
        </row>
        <row r="12">
          <cell r="C12">
            <v>93.16</v>
          </cell>
        </row>
        <row r="13">
          <cell r="C13">
            <v>93.16</v>
          </cell>
        </row>
        <row r="14">
          <cell r="C14">
            <v>93.16</v>
          </cell>
        </row>
        <row r="15">
          <cell r="C15">
            <v>93.16</v>
          </cell>
        </row>
        <row r="16">
          <cell r="C16">
            <v>93.16</v>
          </cell>
        </row>
        <row r="17">
          <cell r="C17">
            <v>93.16</v>
          </cell>
        </row>
        <row r="18">
          <cell r="C18">
            <v>93.16</v>
          </cell>
        </row>
        <row r="19">
          <cell r="C19">
            <v>97.359463333332997</v>
          </cell>
        </row>
        <row r="20">
          <cell r="C20">
            <v>97.041060000000002</v>
          </cell>
        </row>
        <row r="21">
          <cell r="C21">
            <v>96.783230000000003</v>
          </cell>
        </row>
        <row r="22">
          <cell r="C22">
            <v>96.943576666666999</v>
          </cell>
        </row>
        <row r="23">
          <cell r="C23">
            <v>105.41362333333301</v>
          </cell>
        </row>
        <row r="24">
          <cell r="C24">
            <v>105.073146666667</v>
          </cell>
        </row>
        <row r="25">
          <cell r="C25">
            <v>104.737293333333</v>
          </cell>
        </row>
        <row r="26">
          <cell r="C26">
            <v>101.35824333333299</v>
          </cell>
        </row>
        <row r="27">
          <cell r="C27">
            <v>101.53491333333299</v>
          </cell>
        </row>
        <row r="28">
          <cell r="C28">
            <v>99.193060000000003</v>
          </cell>
        </row>
        <row r="29">
          <cell r="C29">
            <v>94.035793333333004</v>
          </cell>
        </row>
        <row r="30">
          <cell r="C30">
            <v>100.510713333333</v>
          </cell>
        </row>
        <row r="31">
          <cell r="C31">
            <v>97.347075000000004</v>
          </cell>
        </row>
        <row r="32">
          <cell r="C32">
            <v>96.905069999999995</v>
          </cell>
        </row>
        <row r="33">
          <cell r="C33">
            <v>94.505148333332997</v>
          </cell>
        </row>
        <row r="34">
          <cell r="C34">
            <v>95.379488333333001</v>
          </cell>
        </row>
        <row r="35">
          <cell r="C35">
            <v>93.16</v>
          </cell>
        </row>
      </sheetData>
      <sheetData sheetId="17">
        <row r="36">
          <cell r="I36">
            <v>287.77699999999999</v>
          </cell>
        </row>
      </sheetData>
      <sheetData sheetId="18">
        <row r="36">
          <cell r="I36">
            <v>24.350767567567576</v>
          </cell>
        </row>
      </sheetData>
      <sheetData sheetId="19"/>
      <sheetData sheetId="20"/>
      <sheetData sheetId="21"/>
      <sheetData sheetId="22"/>
      <sheetData sheetId="23">
        <row r="36">
          <cell r="E36">
            <v>323.34399999999994</v>
          </cell>
        </row>
      </sheetData>
      <sheetData sheetId="24"/>
      <sheetData sheetId="25"/>
      <sheetData sheetId="26"/>
      <sheetData sheetId="27">
        <row r="36">
          <cell r="H36">
            <v>668.24</v>
          </cell>
        </row>
      </sheetData>
      <sheetData sheetId="28"/>
      <sheetData sheetId="29"/>
      <sheetData sheetId="30"/>
      <sheetData sheetId="31"/>
      <sheetData sheetId="32">
        <row r="36">
          <cell r="E36">
            <v>381.86778994406359</v>
          </cell>
        </row>
      </sheetData>
      <sheetData sheetId="33">
        <row r="36">
          <cell r="S36">
            <v>605.02346875000001</v>
          </cell>
        </row>
      </sheetData>
      <sheetData sheetId="34">
        <row r="36">
          <cell r="E36">
            <v>176.02021005593753</v>
          </cell>
        </row>
      </sheetData>
      <sheetData sheetId="35">
        <row r="36">
          <cell r="E36">
            <v>414.21199999999999</v>
          </cell>
        </row>
      </sheetData>
      <sheetData sheetId="36"/>
      <sheetData sheetId="37">
        <row r="36">
          <cell r="E36">
            <v>430.68799999999993</v>
          </cell>
        </row>
      </sheetData>
      <sheetData sheetId="38">
        <row r="36">
          <cell r="E36">
            <v>32.169076000000004</v>
          </cell>
        </row>
      </sheetData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42075</v>
          </cell>
        </row>
      </sheetData>
      <sheetData sheetId="9"/>
      <sheetData sheetId="10">
        <row r="7">
          <cell r="B7">
            <v>42075</v>
          </cell>
        </row>
      </sheetData>
      <sheetData sheetId="11">
        <row r="7">
          <cell r="B7">
            <v>42075</v>
          </cell>
        </row>
      </sheetData>
      <sheetData sheetId="12">
        <row r="7">
          <cell r="B7">
            <v>42075</v>
          </cell>
        </row>
      </sheetData>
      <sheetData sheetId="13">
        <row r="7">
          <cell r="B7">
            <v>42075</v>
          </cell>
        </row>
      </sheetData>
      <sheetData sheetId="14">
        <row r="36">
          <cell r="B36">
            <v>325.32497491547969</v>
          </cell>
        </row>
      </sheetData>
      <sheetData sheetId="15"/>
      <sheetData sheetId="16">
        <row r="8">
          <cell r="B8">
            <v>42075</v>
          </cell>
        </row>
        <row r="12">
          <cell r="C12">
            <v>93.243663333333004</v>
          </cell>
        </row>
        <row r="13">
          <cell r="C13">
            <v>93.252196666667004</v>
          </cell>
        </row>
        <row r="14">
          <cell r="C14">
            <v>93.16</v>
          </cell>
        </row>
        <row r="15">
          <cell r="C15">
            <v>93.16</v>
          </cell>
        </row>
        <row r="16">
          <cell r="C16">
            <v>93.16</v>
          </cell>
        </row>
        <row r="17">
          <cell r="C17">
            <v>93.16</v>
          </cell>
        </row>
        <row r="18">
          <cell r="C18">
            <v>93.16</v>
          </cell>
        </row>
        <row r="19">
          <cell r="C19">
            <v>97.768523333332993</v>
          </cell>
        </row>
        <row r="20">
          <cell r="C20">
            <v>98.028911666667</v>
          </cell>
        </row>
        <row r="21">
          <cell r="C21">
            <v>97.686000000000007</v>
          </cell>
        </row>
        <row r="22">
          <cell r="C22">
            <v>97.686000000000007</v>
          </cell>
        </row>
        <row r="23">
          <cell r="C23">
            <v>97.686000000000007</v>
          </cell>
        </row>
        <row r="24">
          <cell r="C24">
            <v>97.686000000000007</v>
          </cell>
        </row>
        <row r="25">
          <cell r="C25">
            <v>97.686000000000007</v>
          </cell>
        </row>
        <row r="26">
          <cell r="C26">
            <v>101.776636666667</v>
          </cell>
        </row>
        <row r="27">
          <cell r="C27">
            <v>100.01924333333299</v>
          </cell>
        </row>
        <row r="28">
          <cell r="C28">
            <v>97.032409999999999</v>
          </cell>
        </row>
        <row r="29">
          <cell r="C29">
            <v>94.004338333332996</v>
          </cell>
        </row>
        <row r="30">
          <cell r="C30">
            <v>101.815225</v>
          </cell>
        </row>
        <row r="31">
          <cell r="C31">
            <v>101.464675</v>
          </cell>
        </row>
        <row r="32">
          <cell r="C32">
            <v>99.915803333333002</v>
          </cell>
        </row>
        <row r="33">
          <cell r="C33">
            <v>93.838700000000003</v>
          </cell>
        </row>
        <row r="34">
          <cell r="C34">
            <v>95.584398333332999</v>
          </cell>
        </row>
        <row r="35">
          <cell r="C35">
            <v>93.16</v>
          </cell>
        </row>
      </sheetData>
      <sheetData sheetId="17">
        <row r="36">
          <cell r="I36">
            <v>286.334</v>
          </cell>
        </row>
      </sheetData>
      <sheetData sheetId="18">
        <row r="36">
          <cell r="I36">
            <v>36.850497297297295</v>
          </cell>
        </row>
      </sheetData>
      <sheetData sheetId="19"/>
      <sheetData sheetId="20"/>
      <sheetData sheetId="21"/>
      <sheetData sheetId="22"/>
      <sheetData sheetId="23">
        <row r="36">
          <cell r="E36">
            <v>174.52799999999996</v>
          </cell>
        </row>
      </sheetData>
      <sheetData sheetId="24"/>
      <sheetData sheetId="25"/>
      <sheetData sheetId="26"/>
      <sheetData sheetId="27">
        <row r="36">
          <cell r="H36">
            <v>667.75999999999988</v>
          </cell>
        </row>
      </sheetData>
      <sheetData sheetId="28"/>
      <sheetData sheetId="29"/>
      <sheetData sheetId="30"/>
      <sheetData sheetId="31"/>
      <sheetData sheetId="32">
        <row r="36">
          <cell r="E36">
            <v>452.17584199558655</v>
          </cell>
        </row>
      </sheetData>
      <sheetData sheetId="33">
        <row r="36">
          <cell r="S36">
            <v>627.25510937500007</v>
          </cell>
        </row>
      </sheetData>
      <sheetData sheetId="34">
        <row r="36">
          <cell r="E36">
            <v>192.624158004413</v>
          </cell>
        </row>
      </sheetData>
      <sheetData sheetId="35">
        <row r="36">
          <cell r="E36">
            <v>456.59599999999995</v>
          </cell>
        </row>
      </sheetData>
      <sheetData sheetId="36"/>
      <sheetData sheetId="37">
        <row r="36">
          <cell r="E36">
            <v>512.24000000000012</v>
          </cell>
        </row>
      </sheetData>
      <sheetData sheetId="38">
        <row r="36">
          <cell r="E36">
            <v>33.358019599999999</v>
          </cell>
        </row>
      </sheetData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42076</v>
          </cell>
        </row>
      </sheetData>
      <sheetData sheetId="9"/>
      <sheetData sheetId="10">
        <row r="7">
          <cell r="B7">
            <v>42076</v>
          </cell>
        </row>
      </sheetData>
      <sheetData sheetId="11">
        <row r="7">
          <cell r="B7">
            <v>42076</v>
          </cell>
        </row>
      </sheetData>
      <sheetData sheetId="12">
        <row r="7">
          <cell r="B7">
            <v>42076</v>
          </cell>
        </row>
      </sheetData>
      <sheetData sheetId="13">
        <row r="7">
          <cell r="B7">
            <v>42076</v>
          </cell>
        </row>
      </sheetData>
      <sheetData sheetId="14">
        <row r="36">
          <cell r="B36">
            <v>333.22390198549311</v>
          </cell>
        </row>
      </sheetData>
      <sheetData sheetId="15"/>
      <sheetData sheetId="16">
        <row r="8">
          <cell r="B8">
            <v>42076</v>
          </cell>
        </row>
        <row r="12">
          <cell r="C12">
            <v>93.186336666667003</v>
          </cell>
        </row>
        <row r="13">
          <cell r="C13">
            <v>93.163740000000004</v>
          </cell>
        </row>
        <row r="14">
          <cell r="C14">
            <v>93.16</v>
          </cell>
        </row>
        <row r="15">
          <cell r="C15">
            <v>93.175836666666996</v>
          </cell>
        </row>
        <row r="16">
          <cell r="C16">
            <v>93.166761666667</v>
          </cell>
        </row>
        <row r="17">
          <cell r="C17">
            <v>93.200744999999998</v>
          </cell>
        </row>
        <row r="18">
          <cell r="C18">
            <v>93.200975</v>
          </cell>
        </row>
        <row r="19">
          <cell r="C19">
            <v>94.471249999999998</v>
          </cell>
        </row>
        <row r="20">
          <cell r="C20">
            <v>100.293775</v>
          </cell>
        </row>
        <row r="21">
          <cell r="C21">
            <v>98.631301666666999</v>
          </cell>
        </row>
        <row r="22">
          <cell r="C22">
            <v>97.686000000000007</v>
          </cell>
        </row>
        <row r="23">
          <cell r="C23">
            <v>101.285073333333</v>
          </cell>
        </row>
        <row r="24">
          <cell r="C24">
            <v>101.260445</v>
          </cell>
        </row>
        <row r="25">
          <cell r="C25">
            <v>101.27242333333299</v>
          </cell>
        </row>
        <row r="26">
          <cell r="C26">
            <v>99.704513333332997</v>
          </cell>
        </row>
        <row r="27">
          <cell r="C27">
            <v>97.550203333333002</v>
          </cell>
        </row>
        <row r="28">
          <cell r="C28">
            <v>96.576558333332997</v>
          </cell>
        </row>
        <row r="29">
          <cell r="C29">
            <v>94.211965000000006</v>
          </cell>
        </row>
        <row r="30">
          <cell r="C30">
            <v>97.980715000000004</v>
          </cell>
        </row>
        <row r="31">
          <cell r="C31">
            <v>97.528881666667004</v>
          </cell>
        </row>
        <row r="32">
          <cell r="C32">
            <v>96.666323333332997</v>
          </cell>
        </row>
        <row r="33">
          <cell r="C33">
            <v>93.884456666667006</v>
          </cell>
        </row>
        <row r="34">
          <cell r="C34">
            <v>95.321444999999997</v>
          </cell>
        </row>
        <row r="35">
          <cell r="C35">
            <v>93.165674999999993</v>
          </cell>
        </row>
      </sheetData>
      <sheetData sheetId="17">
        <row r="36">
          <cell r="I36">
            <v>289.03399999999993</v>
          </cell>
        </row>
      </sheetData>
      <sheetData sheetId="18">
        <row r="36">
          <cell r="I36">
            <v>20.199313513513527</v>
          </cell>
        </row>
      </sheetData>
      <sheetData sheetId="19"/>
      <sheetData sheetId="20"/>
      <sheetData sheetId="21"/>
      <sheetData sheetId="22"/>
      <sheetData sheetId="23">
        <row r="36">
          <cell r="E36">
            <v>303.71199999999999</v>
          </cell>
        </row>
      </sheetData>
      <sheetData sheetId="24"/>
      <sheetData sheetId="25"/>
      <sheetData sheetId="26"/>
      <sheetData sheetId="27">
        <row r="36">
          <cell r="H36">
            <v>674.92800000000011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458.198008100572</v>
          </cell>
        </row>
      </sheetData>
      <sheetData sheetId="33">
        <row r="36">
          <cell r="S36">
            <v>578.14453125</v>
          </cell>
        </row>
      </sheetData>
      <sheetData sheetId="34">
        <row r="36">
          <cell r="E36">
            <v>194.85799189942952</v>
          </cell>
        </row>
      </sheetData>
      <sheetData sheetId="35">
        <row r="36">
          <cell r="E36">
            <v>456.87599999999992</v>
          </cell>
        </row>
      </sheetData>
      <sheetData sheetId="36"/>
      <sheetData sheetId="37">
        <row r="36">
          <cell r="E36">
            <v>514.62399999999991</v>
          </cell>
        </row>
      </sheetData>
      <sheetData sheetId="38">
        <row r="36">
          <cell r="E36">
            <v>33.175105199999997</v>
          </cell>
        </row>
      </sheetData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42077</v>
          </cell>
        </row>
      </sheetData>
      <sheetData sheetId="9"/>
      <sheetData sheetId="10">
        <row r="7">
          <cell r="B7">
            <v>42077</v>
          </cell>
        </row>
      </sheetData>
      <sheetData sheetId="11">
        <row r="7">
          <cell r="B7">
            <v>42077</v>
          </cell>
        </row>
      </sheetData>
      <sheetData sheetId="12">
        <row r="7">
          <cell r="B7">
            <v>42077</v>
          </cell>
        </row>
      </sheetData>
      <sheetData sheetId="13">
        <row r="7">
          <cell r="B7">
            <v>42077</v>
          </cell>
        </row>
      </sheetData>
      <sheetData sheetId="14">
        <row r="36">
          <cell r="B36">
            <v>292.89129899423455</v>
          </cell>
        </row>
      </sheetData>
      <sheetData sheetId="15"/>
      <sheetData sheetId="16">
        <row r="8">
          <cell r="B8">
            <v>42077</v>
          </cell>
        </row>
        <row r="12">
          <cell r="C12">
            <v>93.16</v>
          </cell>
        </row>
        <row r="13">
          <cell r="C13">
            <v>93.16</v>
          </cell>
        </row>
        <row r="14">
          <cell r="C14">
            <v>93.247001666667003</v>
          </cell>
        </row>
        <row r="15">
          <cell r="C15">
            <v>93.241489999999999</v>
          </cell>
        </row>
        <row r="16">
          <cell r="C16">
            <v>93.172236666667004</v>
          </cell>
        </row>
        <row r="17">
          <cell r="C17">
            <v>93.16</v>
          </cell>
        </row>
        <row r="18">
          <cell r="C18">
            <v>93.16</v>
          </cell>
        </row>
        <row r="19">
          <cell r="C19">
            <v>93.16</v>
          </cell>
        </row>
        <row r="20">
          <cell r="C20">
            <v>97.078086666667005</v>
          </cell>
        </row>
        <row r="21">
          <cell r="C21">
            <v>93.884259999999998</v>
          </cell>
        </row>
        <row r="22">
          <cell r="C22">
            <v>93.859783333332999</v>
          </cell>
        </row>
        <row r="23">
          <cell r="C23">
            <v>93.890663333332995</v>
          </cell>
        </row>
        <row r="24">
          <cell r="C24">
            <v>93.969646666667003</v>
          </cell>
        </row>
        <row r="25">
          <cell r="C25">
            <v>94.001711666667006</v>
          </cell>
        </row>
        <row r="26">
          <cell r="C26">
            <v>94.088269999999994</v>
          </cell>
        </row>
        <row r="27">
          <cell r="C27">
            <v>94.171689999999998</v>
          </cell>
        </row>
        <row r="28">
          <cell r="C28">
            <v>95.555573333333001</v>
          </cell>
        </row>
        <row r="29">
          <cell r="C29">
            <v>97.371189999999999</v>
          </cell>
        </row>
        <row r="30">
          <cell r="C30">
            <v>96.385210000000001</v>
          </cell>
        </row>
        <row r="31">
          <cell r="C31">
            <v>96.337000000000003</v>
          </cell>
        </row>
        <row r="32">
          <cell r="C32">
            <v>95.290236666666999</v>
          </cell>
        </row>
        <row r="33">
          <cell r="C33">
            <v>94.658743333333007</v>
          </cell>
        </row>
        <row r="34">
          <cell r="C34">
            <v>95.251453333333004</v>
          </cell>
        </row>
        <row r="35">
          <cell r="C35">
            <v>93.16</v>
          </cell>
        </row>
      </sheetData>
      <sheetData sheetId="17">
        <row r="36">
          <cell r="I36">
            <v>290.29899999999998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329.98400000000004</v>
          </cell>
        </row>
      </sheetData>
      <sheetData sheetId="24"/>
      <sheetData sheetId="25"/>
      <sheetData sheetId="26"/>
      <sheetData sheetId="27">
        <row r="36">
          <cell r="H36">
            <v>695.08799999999997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428.00932224190501</v>
          </cell>
        </row>
      </sheetData>
      <sheetData sheetId="33">
        <row r="36">
          <cell r="S36">
            <v>262.14400000000001</v>
          </cell>
        </row>
      </sheetData>
      <sheetData sheetId="34">
        <row r="36">
          <cell r="E36">
            <v>184.40667775809499</v>
          </cell>
        </row>
      </sheetData>
      <sheetData sheetId="35">
        <row r="36">
          <cell r="E36">
            <v>416.00399999999996</v>
          </cell>
        </row>
      </sheetData>
      <sheetData sheetId="36"/>
      <sheetData sheetId="37">
        <row r="36">
          <cell r="E36">
            <v>500.72</v>
          </cell>
        </row>
      </sheetData>
      <sheetData sheetId="38">
        <row r="36">
          <cell r="E36">
            <v>32.765536000000004</v>
          </cell>
        </row>
      </sheetData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42078</v>
          </cell>
        </row>
      </sheetData>
      <sheetData sheetId="9"/>
      <sheetData sheetId="10">
        <row r="7">
          <cell r="B7">
            <v>42078</v>
          </cell>
        </row>
      </sheetData>
      <sheetData sheetId="11">
        <row r="7">
          <cell r="B7">
            <v>42078</v>
          </cell>
        </row>
      </sheetData>
      <sheetData sheetId="12">
        <row r="7">
          <cell r="B7">
            <v>42078</v>
          </cell>
        </row>
      </sheetData>
      <sheetData sheetId="13">
        <row r="7">
          <cell r="B7">
            <v>42078</v>
          </cell>
        </row>
      </sheetData>
      <sheetData sheetId="14">
        <row r="36">
          <cell r="B36">
            <v>260.25304905508403</v>
          </cell>
        </row>
      </sheetData>
      <sheetData sheetId="15"/>
      <sheetData sheetId="16">
        <row r="8">
          <cell r="B8">
            <v>42078</v>
          </cell>
        </row>
        <row r="12">
          <cell r="C12">
            <v>94.415561666667003</v>
          </cell>
        </row>
        <row r="13">
          <cell r="C13">
            <v>94.350899999999996</v>
          </cell>
        </row>
        <row r="14">
          <cell r="C14">
            <v>94.926741666666999</v>
          </cell>
        </row>
        <row r="15">
          <cell r="C15">
            <v>93.249928333333003</v>
          </cell>
        </row>
        <row r="16">
          <cell r="C16">
            <v>93.16</v>
          </cell>
        </row>
        <row r="17">
          <cell r="C17">
            <v>93.16</v>
          </cell>
        </row>
        <row r="18">
          <cell r="C18">
            <v>93.315228333332996</v>
          </cell>
        </row>
        <row r="19">
          <cell r="C19">
            <v>93.342804999999998</v>
          </cell>
        </row>
        <row r="20">
          <cell r="C20">
            <v>93.243768333332994</v>
          </cell>
        </row>
        <row r="21">
          <cell r="C21">
            <v>93.231293333332999</v>
          </cell>
        </row>
        <row r="22">
          <cell r="C22">
            <v>93.16</v>
          </cell>
        </row>
        <row r="23">
          <cell r="C23">
            <v>93.16</v>
          </cell>
        </row>
        <row r="24">
          <cell r="C24">
            <v>93.16</v>
          </cell>
        </row>
        <row r="25">
          <cell r="C25">
            <v>93.16</v>
          </cell>
        </row>
        <row r="26">
          <cell r="C26">
            <v>93.16</v>
          </cell>
        </row>
        <row r="27">
          <cell r="C27">
            <v>93.16</v>
          </cell>
        </row>
        <row r="28">
          <cell r="C28">
            <v>93.16</v>
          </cell>
        </row>
        <row r="29">
          <cell r="C29">
            <v>93.194654999999997</v>
          </cell>
        </row>
        <row r="30">
          <cell r="C30">
            <v>95.834485000000001</v>
          </cell>
        </row>
        <row r="31">
          <cell r="C31">
            <v>94.051983333332998</v>
          </cell>
        </row>
        <row r="32">
          <cell r="C32">
            <v>94.047781666667007</v>
          </cell>
        </row>
        <row r="33">
          <cell r="C33">
            <v>96.560958333333005</v>
          </cell>
        </row>
        <row r="34">
          <cell r="C34">
            <v>93.313209999999998</v>
          </cell>
        </row>
        <row r="35">
          <cell r="C35">
            <v>93.16</v>
          </cell>
        </row>
      </sheetData>
      <sheetData sheetId="17">
        <row r="36">
          <cell r="I36">
            <v>288.67100000000005</v>
          </cell>
        </row>
      </sheetData>
      <sheetData sheetId="18">
        <row r="36">
          <cell r="I36">
            <v>6.9998486486486531</v>
          </cell>
        </row>
      </sheetData>
      <sheetData sheetId="19"/>
      <sheetData sheetId="20"/>
      <sheetData sheetId="21"/>
      <sheetData sheetId="22"/>
      <sheetData sheetId="23">
        <row r="36">
          <cell r="E36">
            <v>329.12</v>
          </cell>
        </row>
      </sheetData>
      <sheetData sheetId="24"/>
      <sheetData sheetId="25"/>
      <sheetData sheetId="26"/>
      <sheetData sheetId="27">
        <row r="36">
          <cell r="H36">
            <v>695.85599999999999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414.522823834002</v>
          </cell>
        </row>
      </sheetData>
      <sheetData sheetId="33">
        <row r="36">
          <cell r="S36">
            <v>65.616</v>
          </cell>
        </row>
      </sheetData>
      <sheetData sheetId="34">
        <row r="36">
          <cell r="E36">
            <v>179.26917616599852</v>
          </cell>
        </row>
      </sheetData>
      <sheetData sheetId="35">
        <row r="36">
          <cell r="E36">
            <v>408.53599999999994</v>
          </cell>
        </row>
      </sheetData>
      <sheetData sheetId="36"/>
      <sheetData sheetId="37">
        <row r="36">
          <cell r="E36">
            <v>482.57600000000002</v>
          </cell>
        </row>
      </sheetData>
      <sheetData sheetId="38">
        <row r="36">
          <cell r="E36">
            <v>32.169076000000004</v>
          </cell>
        </row>
      </sheetData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42079</v>
          </cell>
        </row>
      </sheetData>
      <sheetData sheetId="9"/>
      <sheetData sheetId="10">
        <row r="7">
          <cell r="B7">
            <v>42079</v>
          </cell>
        </row>
      </sheetData>
      <sheetData sheetId="11">
        <row r="7">
          <cell r="B7">
            <v>42079</v>
          </cell>
        </row>
      </sheetData>
      <sheetData sheetId="12">
        <row r="7">
          <cell r="B7">
            <v>42079</v>
          </cell>
        </row>
      </sheetData>
      <sheetData sheetId="13">
        <row r="7">
          <cell r="B7">
            <v>42079</v>
          </cell>
        </row>
      </sheetData>
      <sheetData sheetId="14">
        <row r="36">
          <cell r="B36">
            <v>306.05176956898509</v>
          </cell>
        </row>
      </sheetData>
      <sheetData sheetId="15"/>
      <sheetData sheetId="16">
        <row r="8">
          <cell r="B8">
            <v>42079</v>
          </cell>
        </row>
        <row r="12">
          <cell r="C12">
            <v>89.507888333333</v>
          </cell>
        </row>
        <row r="13">
          <cell r="C13">
            <v>89.488733333333002</v>
          </cell>
        </row>
        <row r="14">
          <cell r="C14">
            <v>89.411860000000004</v>
          </cell>
        </row>
        <row r="15">
          <cell r="C15">
            <v>89.476011666667006</v>
          </cell>
        </row>
        <row r="16">
          <cell r="C16">
            <v>89.430070000000001</v>
          </cell>
        </row>
        <row r="17">
          <cell r="C17">
            <v>89.401251666666994</v>
          </cell>
        </row>
        <row r="18">
          <cell r="C18">
            <v>89.435941666667006</v>
          </cell>
        </row>
        <row r="19">
          <cell r="C19">
            <v>91.795060000000007</v>
          </cell>
        </row>
        <row r="20">
          <cell r="C20">
            <v>93.296045000000007</v>
          </cell>
        </row>
        <row r="21">
          <cell r="C21">
            <v>94.330943333332996</v>
          </cell>
        </row>
        <row r="22">
          <cell r="C22">
            <v>92.786659999999998</v>
          </cell>
        </row>
        <row r="23">
          <cell r="C23">
            <v>93.336833333333004</v>
          </cell>
        </row>
        <row r="24">
          <cell r="C24">
            <v>93.035948333332996</v>
          </cell>
        </row>
        <row r="25">
          <cell r="C25">
            <v>93.148150000000001</v>
          </cell>
        </row>
        <row r="26">
          <cell r="C26">
            <v>93.571078333333006</v>
          </cell>
        </row>
        <row r="27">
          <cell r="C27">
            <v>93.592953333333</v>
          </cell>
        </row>
        <row r="28">
          <cell r="C28">
            <v>92.847755000000006</v>
          </cell>
        </row>
        <row r="29">
          <cell r="C29">
            <v>92.504000000000005</v>
          </cell>
        </row>
        <row r="30">
          <cell r="C30">
            <v>98.261723333332995</v>
          </cell>
        </row>
        <row r="31">
          <cell r="C31">
            <v>100.36495499999999</v>
          </cell>
        </row>
        <row r="32">
          <cell r="C32">
            <v>99.583983333334004</v>
          </cell>
        </row>
        <row r="33">
          <cell r="C33">
            <v>92.343739999999997</v>
          </cell>
        </row>
        <row r="34">
          <cell r="C34">
            <v>92.987986666666998</v>
          </cell>
        </row>
        <row r="35">
          <cell r="C35">
            <v>89.516918333332995</v>
          </cell>
        </row>
      </sheetData>
      <sheetData sheetId="17">
        <row r="36">
          <cell r="I36">
            <v>294.90199999999999</v>
          </cell>
        </row>
      </sheetData>
      <sheetData sheetId="18">
        <row r="36">
          <cell r="I36">
            <v>27.885124324324327</v>
          </cell>
        </row>
      </sheetData>
      <sheetData sheetId="19"/>
      <sheetData sheetId="20"/>
      <sheetData sheetId="21"/>
      <sheetData sheetId="22"/>
      <sheetData sheetId="23">
        <row r="36">
          <cell r="E36">
            <v>328.4</v>
          </cell>
        </row>
      </sheetData>
      <sheetData sheetId="24"/>
      <sheetData sheetId="25"/>
      <sheetData sheetId="26"/>
      <sheetData sheetId="27">
        <row r="36">
          <cell r="H36">
            <v>671.47200000000009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418.91827883015696</v>
          </cell>
        </row>
      </sheetData>
      <sheetData sheetId="33">
        <row r="36">
          <cell r="S36">
            <v>524.57384374999992</v>
          </cell>
        </row>
      </sheetData>
      <sheetData sheetId="34">
        <row r="36">
          <cell r="E36">
            <v>188.37772116984448</v>
          </cell>
        </row>
      </sheetData>
      <sheetData sheetId="35">
        <row r="36">
          <cell r="E36">
            <v>423.65200000000004</v>
          </cell>
        </row>
      </sheetData>
      <sheetData sheetId="36"/>
      <sheetData sheetId="37">
        <row r="36">
          <cell r="E36">
            <v>429.05600000000004</v>
          </cell>
        </row>
      </sheetData>
      <sheetData sheetId="38">
        <row r="36">
          <cell r="E36">
            <v>31.727695599999997</v>
          </cell>
        </row>
      </sheetData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42080</v>
          </cell>
        </row>
      </sheetData>
      <sheetData sheetId="9"/>
      <sheetData sheetId="10">
        <row r="7">
          <cell r="B7">
            <v>42080</v>
          </cell>
        </row>
      </sheetData>
      <sheetData sheetId="11">
        <row r="7">
          <cell r="B7">
            <v>42080</v>
          </cell>
        </row>
      </sheetData>
      <sheetData sheetId="12">
        <row r="7">
          <cell r="B7">
            <v>42080</v>
          </cell>
        </row>
      </sheetData>
      <sheetData sheetId="13">
        <row r="7">
          <cell r="B7">
            <v>42080</v>
          </cell>
        </row>
      </sheetData>
      <sheetData sheetId="14">
        <row r="36">
          <cell r="B36">
            <v>309.1633692215438</v>
          </cell>
        </row>
      </sheetData>
      <sheetData sheetId="15"/>
      <sheetData sheetId="16">
        <row r="8">
          <cell r="B8">
            <v>42080</v>
          </cell>
        </row>
        <row r="12">
          <cell r="C12">
            <v>89.530190000000005</v>
          </cell>
        </row>
        <row r="13">
          <cell r="C13">
            <v>89.468905000000007</v>
          </cell>
        </row>
        <row r="14">
          <cell r="C14">
            <v>89.486496666666994</v>
          </cell>
        </row>
        <row r="15">
          <cell r="C15">
            <v>89.507801666667007</v>
          </cell>
        </row>
        <row r="16">
          <cell r="C16">
            <v>89.408208333332993</v>
          </cell>
        </row>
        <row r="17">
          <cell r="C17">
            <v>89.295756666667003</v>
          </cell>
        </row>
        <row r="18">
          <cell r="C18">
            <v>89.367071666667002</v>
          </cell>
        </row>
        <row r="19">
          <cell r="C19">
            <v>94.161283333333003</v>
          </cell>
        </row>
        <row r="20">
          <cell r="C20">
            <v>90.414973333332995</v>
          </cell>
        </row>
        <row r="21">
          <cell r="C21">
            <v>93.496721666667</v>
          </cell>
        </row>
        <row r="22">
          <cell r="C22">
            <v>92.892394999999993</v>
          </cell>
        </row>
        <row r="23">
          <cell r="C23">
            <v>92.866676666667004</v>
          </cell>
        </row>
        <row r="24">
          <cell r="C24">
            <v>92.916025000000005</v>
          </cell>
        </row>
        <row r="25">
          <cell r="C25">
            <v>97.348906666667006</v>
          </cell>
        </row>
        <row r="26">
          <cell r="C26">
            <v>97.997841666667</v>
          </cell>
        </row>
        <row r="27">
          <cell r="C27">
            <v>97.594916666667004</v>
          </cell>
        </row>
        <row r="28">
          <cell r="C28">
            <v>100.92915833333301</v>
          </cell>
        </row>
        <row r="29">
          <cell r="C29">
            <v>92.504000000000005</v>
          </cell>
        </row>
        <row r="30">
          <cell r="C30">
            <v>101.252038333333</v>
          </cell>
        </row>
        <row r="31">
          <cell r="C31">
            <v>102.136655</v>
          </cell>
        </row>
        <row r="32">
          <cell r="C32">
            <v>97.043708333333001</v>
          </cell>
        </row>
        <row r="33">
          <cell r="C33">
            <v>92.993989999999997</v>
          </cell>
        </row>
        <row r="34">
          <cell r="C34">
            <v>92.486464999999995</v>
          </cell>
        </row>
        <row r="35">
          <cell r="C35">
            <v>89.394186666666997</v>
          </cell>
        </row>
      </sheetData>
      <sheetData sheetId="17">
        <row r="36">
          <cell r="I36">
            <v>278.70199999999994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334.76799999999992</v>
          </cell>
        </row>
      </sheetData>
      <sheetData sheetId="24"/>
      <sheetData sheetId="25"/>
      <sheetData sheetId="26"/>
      <sheetData sheetId="27">
        <row r="36">
          <cell r="H36">
            <v>673.50399999999991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393.45010364026797</v>
          </cell>
        </row>
      </sheetData>
      <sheetData sheetId="33">
        <row r="36">
          <cell r="S36">
            <v>650.30945832745999</v>
          </cell>
        </row>
      </sheetData>
      <sheetData sheetId="34">
        <row r="36">
          <cell r="E36">
            <v>176.78989635973252</v>
          </cell>
        </row>
      </sheetData>
      <sheetData sheetId="35">
        <row r="36">
          <cell r="E36">
            <v>391.56000000000006</v>
          </cell>
        </row>
      </sheetData>
      <sheetData sheetId="36"/>
      <sheetData sheetId="37">
        <row r="36">
          <cell r="E36">
            <v>442.01600000000008</v>
          </cell>
        </row>
      </sheetData>
      <sheetData sheetId="38">
        <row r="36">
          <cell r="E36">
            <v>33.338137600000003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42081</v>
          </cell>
        </row>
      </sheetData>
      <sheetData sheetId="9"/>
      <sheetData sheetId="10">
        <row r="7">
          <cell r="B7">
            <v>42081</v>
          </cell>
        </row>
      </sheetData>
      <sheetData sheetId="11">
        <row r="7">
          <cell r="B7">
            <v>42081</v>
          </cell>
        </row>
      </sheetData>
      <sheetData sheetId="12">
        <row r="7">
          <cell r="B7">
            <v>42081</v>
          </cell>
        </row>
      </sheetData>
      <sheetData sheetId="13">
        <row r="7">
          <cell r="B7">
            <v>42081</v>
          </cell>
        </row>
      </sheetData>
      <sheetData sheetId="14">
        <row r="36">
          <cell r="B36">
            <v>295.03446432316986</v>
          </cell>
        </row>
      </sheetData>
      <sheetData sheetId="15"/>
      <sheetData sheetId="16">
        <row r="8">
          <cell r="B8">
            <v>42081</v>
          </cell>
        </row>
        <row r="12">
          <cell r="C12">
            <v>88.313419999999994</v>
          </cell>
        </row>
        <row r="13">
          <cell r="C13">
            <v>88.721891666667005</v>
          </cell>
        </row>
        <row r="14">
          <cell r="C14">
            <v>88.741093333332998</v>
          </cell>
        </row>
        <row r="15">
          <cell r="C15">
            <v>88.529778333332999</v>
          </cell>
        </row>
        <row r="16">
          <cell r="C16">
            <v>88.308998333332994</v>
          </cell>
        </row>
        <row r="17">
          <cell r="C17">
            <v>88.314430000000002</v>
          </cell>
        </row>
        <row r="18">
          <cell r="C18">
            <v>91.761065000000002</v>
          </cell>
        </row>
        <row r="19">
          <cell r="C19">
            <v>92.521748333332994</v>
          </cell>
        </row>
        <row r="20">
          <cell r="C20">
            <v>94.562719999999999</v>
          </cell>
        </row>
        <row r="21">
          <cell r="C21">
            <v>95.579946666666999</v>
          </cell>
        </row>
        <row r="22">
          <cell r="C22">
            <v>98.433653333332998</v>
          </cell>
        </row>
        <row r="23">
          <cell r="C23">
            <v>100.56359999999999</v>
          </cell>
        </row>
        <row r="24">
          <cell r="C24">
            <v>98.498593333333005</v>
          </cell>
        </row>
        <row r="25">
          <cell r="C25">
            <v>98.500098333333</v>
          </cell>
        </row>
        <row r="26">
          <cell r="C26">
            <v>99.986801666667006</v>
          </cell>
        </row>
        <row r="27">
          <cell r="C27">
            <v>99.341678333332993</v>
          </cell>
        </row>
        <row r="28">
          <cell r="C28">
            <v>101.16728000000001</v>
          </cell>
        </row>
        <row r="29">
          <cell r="C29">
            <v>100.658598333333</v>
          </cell>
        </row>
        <row r="30">
          <cell r="C30">
            <v>99.809595000000002</v>
          </cell>
        </row>
        <row r="31">
          <cell r="C31">
            <v>100.52510833333299</v>
          </cell>
        </row>
        <row r="32">
          <cell r="C32">
            <v>97.543383333332997</v>
          </cell>
        </row>
        <row r="33">
          <cell r="C33">
            <v>94.010636666666997</v>
          </cell>
        </row>
        <row r="34">
          <cell r="C34">
            <v>90.131794999999997</v>
          </cell>
        </row>
        <row r="35">
          <cell r="C35">
            <v>91.447788333332994</v>
          </cell>
        </row>
      </sheetData>
      <sheetData sheetId="17">
        <row r="36">
          <cell r="I36">
            <v>283.44900000000001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338.24</v>
          </cell>
        </row>
      </sheetData>
      <sheetData sheetId="24"/>
      <sheetData sheetId="25"/>
      <sheetData sheetId="26"/>
      <sheetData sheetId="27">
        <row r="36">
          <cell r="H36">
            <v>670.09599999999989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333.18968018533053</v>
          </cell>
        </row>
      </sheetData>
      <sheetData sheetId="33">
        <row r="36">
          <cell r="S36">
            <v>959.60986225944248</v>
          </cell>
        </row>
      </sheetData>
      <sheetData sheetId="34">
        <row r="36">
          <cell r="E36">
            <v>155.64231981466997</v>
          </cell>
        </row>
      </sheetData>
      <sheetData sheetId="35">
        <row r="36">
          <cell r="E36">
            <v>328.44399999999996</v>
          </cell>
        </row>
      </sheetData>
      <sheetData sheetId="36"/>
      <sheetData sheetId="37">
        <row r="36">
          <cell r="E36">
            <v>388.35199999999992</v>
          </cell>
        </row>
      </sheetData>
      <sheetData sheetId="38">
        <row r="36">
          <cell r="E36">
            <v>33.087624400000003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42064</v>
          </cell>
        </row>
      </sheetData>
      <sheetData sheetId="9"/>
      <sheetData sheetId="10">
        <row r="7">
          <cell r="B7">
            <v>42064</v>
          </cell>
        </row>
      </sheetData>
      <sheetData sheetId="11">
        <row r="7">
          <cell r="B7">
            <v>42064</v>
          </cell>
        </row>
      </sheetData>
      <sheetData sheetId="12">
        <row r="7">
          <cell r="B7">
            <v>42064</v>
          </cell>
        </row>
      </sheetData>
      <sheetData sheetId="13">
        <row r="7">
          <cell r="B7">
            <v>42064</v>
          </cell>
        </row>
      </sheetData>
      <sheetData sheetId="14">
        <row r="36">
          <cell r="B36">
            <v>286.45814943466507</v>
          </cell>
        </row>
      </sheetData>
      <sheetData sheetId="15"/>
      <sheetData sheetId="16">
        <row r="8">
          <cell r="B8">
            <v>42064</v>
          </cell>
        </row>
        <row r="12">
          <cell r="C12">
            <v>94.463278333332994</v>
          </cell>
        </row>
        <row r="13">
          <cell r="C13">
            <v>94.431899999999999</v>
          </cell>
        </row>
        <row r="14">
          <cell r="C14">
            <v>94.431899999999999</v>
          </cell>
        </row>
        <row r="15">
          <cell r="C15">
            <v>94.58426</v>
          </cell>
        </row>
        <row r="16">
          <cell r="C16">
            <v>94.431899999999999</v>
          </cell>
        </row>
        <row r="17">
          <cell r="C17">
            <v>94.462001666667007</v>
          </cell>
        </row>
        <row r="18">
          <cell r="C18">
            <v>94.477101666666996</v>
          </cell>
        </row>
        <row r="19">
          <cell r="C19">
            <v>94.431899999999999</v>
          </cell>
        </row>
        <row r="20">
          <cell r="C20">
            <v>94.431899999999999</v>
          </cell>
        </row>
        <row r="21">
          <cell r="C21">
            <v>94.431899999999999</v>
          </cell>
        </row>
        <row r="22">
          <cell r="C22">
            <v>94.431899999999999</v>
          </cell>
        </row>
        <row r="23">
          <cell r="C23">
            <v>94.431899999999999</v>
          </cell>
        </row>
        <row r="24">
          <cell r="C24">
            <v>94.431899999999999</v>
          </cell>
        </row>
        <row r="25">
          <cell r="C25">
            <v>94.431899999999999</v>
          </cell>
        </row>
        <row r="26">
          <cell r="C26">
            <v>94.431899999999999</v>
          </cell>
        </row>
        <row r="27">
          <cell r="C27">
            <v>94.431899999999999</v>
          </cell>
        </row>
        <row r="28">
          <cell r="C28">
            <v>94.431899999999999</v>
          </cell>
        </row>
        <row r="29">
          <cell r="C29">
            <v>94.935588333333001</v>
          </cell>
        </row>
        <row r="30">
          <cell r="C30">
            <v>99.389278333332996</v>
          </cell>
        </row>
        <row r="31">
          <cell r="C31">
            <v>98.84254</v>
          </cell>
        </row>
        <row r="32">
          <cell r="C32">
            <v>98.111345</v>
          </cell>
        </row>
        <row r="33">
          <cell r="C33">
            <v>96.682308333332998</v>
          </cell>
        </row>
        <row r="34">
          <cell r="C34">
            <v>95.145636666667002</v>
          </cell>
        </row>
        <row r="35">
          <cell r="C35">
            <v>94.431899999999999</v>
          </cell>
        </row>
      </sheetData>
      <sheetData sheetId="17">
        <row r="36">
          <cell r="I36">
            <v>289.9919999999999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350.65600000000006</v>
          </cell>
        </row>
      </sheetData>
      <sheetData sheetId="24"/>
      <sheetData sheetId="25"/>
      <sheetData sheetId="26"/>
      <sheetData sheetId="27">
        <row r="36">
          <cell r="H36">
            <v>677.904</v>
          </cell>
        </row>
      </sheetData>
      <sheetData sheetId="28"/>
      <sheetData sheetId="29"/>
      <sheetData sheetId="30"/>
      <sheetData sheetId="31"/>
      <sheetData sheetId="32">
        <row r="36">
          <cell r="E36">
            <v>441.67052161601293</v>
          </cell>
        </row>
      </sheetData>
      <sheetData sheetId="33">
        <row r="36">
          <cell r="S36">
            <v>89.712000000000003</v>
          </cell>
        </row>
      </sheetData>
      <sheetData sheetId="34">
        <row r="36">
          <cell r="E36">
            <v>191.09747838398698</v>
          </cell>
        </row>
      </sheetData>
      <sheetData sheetId="35">
        <row r="36">
          <cell r="E36">
            <v>449.90000000000009</v>
          </cell>
        </row>
      </sheetData>
      <sheetData sheetId="36"/>
      <sheetData sheetId="37">
        <row r="36">
          <cell r="E36">
            <v>449.39200000000011</v>
          </cell>
        </row>
      </sheetData>
      <sheetData sheetId="38">
        <row r="36">
          <cell r="E36">
            <v>32.956403200000004</v>
          </cell>
        </row>
      </sheetData>
      <sheetData sheetId="39"/>
      <sheetData sheetId="40"/>
      <sheetData sheetId="4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42082</v>
          </cell>
        </row>
      </sheetData>
      <sheetData sheetId="9"/>
      <sheetData sheetId="10">
        <row r="7">
          <cell r="B7">
            <v>42082</v>
          </cell>
        </row>
      </sheetData>
      <sheetData sheetId="11">
        <row r="7">
          <cell r="B7">
            <v>42082</v>
          </cell>
        </row>
      </sheetData>
      <sheetData sheetId="12">
        <row r="7">
          <cell r="B7">
            <v>42082</v>
          </cell>
        </row>
      </sheetData>
      <sheetData sheetId="13">
        <row r="7">
          <cell r="B7">
            <v>42082</v>
          </cell>
        </row>
      </sheetData>
      <sheetData sheetId="14">
        <row r="36">
          <cell r="B36">
            <v>288.11035598162499</v>
          </cell>
        </row>
      </sheetData>
      <sheetData sheetId="15"/>
      <sheetData sheetId="16">
        <row r="8">
          <cell r="B8">
            <v>42082</v>
          </cell>
        </row>
        <row r="12">
          <cell r="C12">
            <v>88.362430000000003</v>
          </cell>
        </row>
        <row r="13">
          <cell r="C13">
            <v>88.598126666667</v>
          </cell>
        </row>
        <row r="14">
          <cell r="C14">
            <v>88.948676666666998</v>
          </cell>
        </row>
        <row r="15">
          <cell r="C15">
            <v>89.022228333333004</v>
          </cell>
        </row>
        <row r="16">
          <cell r="C16">
            <v>89.091013333332995</v>
          </cell>
        </row>
        <row r="17">
          <cell r="C17">
            <v>89.589155000000005</v>
          </cell>
        </row>
        <row r="18">
          <cell r="C18">
            <v>90.218000000000004</v>
          </cell>
        </row>
        <row r="19">
          <cell r="C19">
            <v>90.539581666667004</v>
          </cell>
        </row>
        <row r="20">
          <cell r="C20">
            <v>94.211716666667002</v>
          </cell>
        </row>
        <row r="21">
          <cell r="C21">
            <v>97.447443333332998</v>
          </cell>
        </row>
        <row r="22">
          <cell r="C22">
            <v>100.44219</v>
          </cell>
        </row>
        <row r="23">
          <cell r="C23">
            <v>99.142448333332993</v>
          </cell>
        </row>
        <row r="24">
          <cell r="C24">
            <v>99.229173333332994</v>
          </cell>
        </row>
        <row r="25">
          <cell r="C25">
            <v>99.218114999999997</v>
          </cell>
        </row>
        <row r="26">
          <cell r="C26">
            <v>101.36517499999999</v>
          </cell>
        </row>
        <row r="27">
          <cell r="C27">
            <v>100.903673333333</v>
          </cell>
        </row>
        <row r="28">
          <cell r="C28">
            <v>102.60680000000001</v>
          </cell>
        </row>
        <row r="29">
          <cell r="C29">
            <v>97.155124999999998</v>
          </cell>
        </row>
        <row r="30">
          <cell r="C30">
            <v>101.657411666667</v>
          </cell>
        </row>
        <row r="31">
          <cell r="C31">
            <v>101.794465</v>
          </cell>
        </row>
        <row r="32">
          <cell r="C32">
            <v>96.346596666666997</v>
          </cell>
        </row>
        <row r="33">
          <cell r="C33">
            <v>91.517388333333002</v>
          </cell>
        </row>
        <row r="34">
          <cell r="C34">
            <v>90.218000000000004</v>
          </cell>
        </row>
        <row r="35">
          <cell r="C35">
            <v>90.301604999999995</v>
          </cell>
        </row>
      </sheetData>
      <sheetData sheetId="17">
        <row r="36">
          <cell r="I36">
            <v>352.19899999999996</v>
          </cell>
        </row>
      </sheetData>
      <sheetData sheetId="18">
        <row r="36">
          <cell r="I36">
            <v>65.533016216216225</v>
          </cell>
        </row>
      </sheetData>
      <sheetData sheetId="19"/>
      <sheetData sheetId="20"/>
      <sheetData sheetId="21"/>
      <sheetData sheetId="22"/>
      <sheetData sheetId="23">
        <row r="36">
          <cell r="E36">
            <v>337.79199999999997</v>
          </cell>
        </row>
      </sheetData>
      <sheetData sheetId="24"/>
      <sheetData sheetId="25"/>
      <sheetData sheetId="26"/>
      <sheetData sheetId="27">
        <row r="36">
          <cell r="H36">
            <v>666.51199999999994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228.35277873936045</v>
          </cell>
        </row>
      </sheetData>
      <sheetData sheetId="33">
        <row r="36">
          <cell r="S36">
            <v>1021.2070404708541</v>
          </cell>
        </row>
      </sheetData>
      <sheetData sheetId="34">
        <row r="36">
          <cell r="E36">
            <v>121.21522126063999</v>
          </cell>
        </row>
      </sheetData>
      <sheetData sheetId="35">
        <row r="36">
          <cell r="E36">
            <v>252.70399999999998</v>
          </cell>
        </row>
      </sheetData>
      <sheetData sheetId="36"/>
      <sheetData sheetId="37">
        <row r="36">
          <cell r="E36">
            <v>354.76799999999997</v>
          </cell>
        </row>
      </sheetData>
      <sheetData sheetId="38">
        <row r="36">
          <cell r="E36">
            <v>32.773488800000003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42083</v>
          </cell>
        </row>
      </sheetData>
      <sheetData sheetId="9"/>
      <sheetData sheetId="10">
        <row r="7">
          <cell r="B7">
            <v>42083</v>
          </cell>
        </row>
      </sheetData>
      <sheetData sheetId="11">
        <row r="7">
          <cell r="B7">
            <v>42083</v>
          </cell>
        </row>
      </sheetData>
      <sheetData sheetId="12">
        <row r="7">
          <cell r="B7">
            <v>42083</v>
          </cell>
        </row>
      </sheetData>
      <sheetData sheetId="13">
        <row r="7">
          <cell r="B7">
            <v>42083</v>
          </cell>
        </row>
      </sheetData>
      <sheetData sheetId="14">
        <row r="36">
          <cell r="B36">
            <v>318.72658821900404</v>
          </cell>
        </row>
      </sheetData>
      <sheetData sheetId="15"/>
      <sheetData sheetId="16">
        <row r="8">
          <cell r="B8">
            <v>42083</v>
          </cell>
        </row>
        <row r="12">
          <cell r="C12">
            <v>89.392961666667006</v>
          </cell>
        </row>
        <row r="13">
          <cell r="C13">
            <v>90.218000000000004</v>
          </cell>
        </row>
        <row r="14">
          <cell r="C14">
            <v>90.131540000000001</v>
          </cell>
        </row>
        <row r="15">
          <cell r="C15">
            <v>89.338886666666994</v>
          </cell>
        </row>
        <row r="16">
          <cell r="C16">
            <v>90.218000000000004</v>
          </cell>
        </row>
        <row r="17">
          <cell r="C17">
            <v>90.218000000000004</v>
          </cell>
        </row>
        <row r="18">
          <cell r="C18">
            <v>90.218000000000004</v>
          </cell>
        </row>
        <row r="19">
          <cell r="C19">
            <v>92.536313333332998</v>
          </cell>
        </row>
        <row r="20">
          <cell r="C20">
            <v>94.929235000000006</v>
          </cell>
        </row>
        <row r="21">
          <cell r="C21">
            <v>98.021353333332996</v>
          </cell>
        </row>
        <row r="22">
          <cell r="C22">
            <v>98.111654999999999</v>
          </cell>
        </row>
        <row r="23">
          <cell r="C23">
            <v>100.651608333333</v>
          </cell>
        </row>
        <row r="24">
          <cell r="C24">
            <v>101.298471666667</v>
          </cell>
        </row>
        <row r="25">
          <cell r="C25">
            <v>100.617465</v>
          </cell>
        </row>
        <row r="26">
          <cell r="C26">
            <v>100.32744333333299</v>
          </cell>
        </row>
        <row r="27">
          <cell r="C27">
            <v>101.76984166666701</v>
          </cell>
        </row>
        <row r="28">
          <cell r="C28">
            <v>99.475101666667001</v>
          </cell>
        </row>
        <row r="29">
          <cell r="C29">
            <v>97.279724999999999</v>
          </cell>
        </row>
        <row r="30">
          <cell r="C30">
            <v>101.03686</v>
          </cell>
        </row>
        <row r="31">
          <cell r="C31">
            <v>99.936301666667006</v>
          </cell>
        </row>
        <row r="32">
          <cell r="C32">
            <v>90.345979999999997</v>
          </cell>
        </row>
        <row r="33">
          <cell r="C33">
            <v>91.325391666667002</v>
          </cell>
        </row>
        <row r="34">
          <cell r="C34">
            <v>90.328423333333006</v>
          </cell>
        </row>
        <row r="35">
          <cell r="C35">
            <v>90.179221666667004</v>
          </cell>
        </row>
      </sheetData>
      <sheetData sheetId="17">
        <row r="36">
          <cell r="I36">
            <v>301.87400000000002</v>
          </cell>
        </row>
      </sheetData>
      <sheetData sheetId="18">
        <row r="36">
          <cell r="I36">
            <v>39.866854054054059</v>
          </cell>
        </row>
      </sheetData>
      <sheetData sheetId="19"/>
      <sheetData sheetId="20"/>
      <sheetData sheetId="21"/>
      <sheetData sheetId="22"/>
      <sheetData sheetId="23">
        <row r="36">
          <cell r="E36">
            <v>345.23200000000008</v>
          </cell>
        </row>
      </sheetData>
      <sheetData sheetId="24"/>
      <sheetData sheetId="25"/>
      <sheetData sheetId="26"/>
      <sheetData sheetId="27">
        <row r="36">
          <cell r="H36">
            <v>677.85599999999999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257.08281992502299</v>
          </cell>
        </row>
      </sheetData>
      <sheetData sheetId="33">
        <row r="36">
          <cell r="S36">
            <v>1037.4207992973284</v>
          </cell>
        </row>
      </sheetData>
      <sheetData sheetId="34">
        <row r="36">
          <cell r="E36">
            <v>124.997180074978</v>
          </cell>
        </row>
      </sheetData>
      <sheetData sheetId="35">
        <row r="36">
          <cell r="E36">
            <v>239.77600000000001</v>
          </cell>
        </row>
      </sheetData>
      <sheetData sheetId="36"/>
      <sheetData sheetId="37">
        <row r="36">
          <cell r="E36">
            <v>381.44000000000005</v>
          </cell>
        </row>
      </sheetData>
      <sheetData sheetId="38">
        <row r="36">
          <cell r="E36">
            <v>33.198963599999999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42084</v>
          </cell>
        </row>
      </sheetData>
      <sheetData sheetId="9"/>
      <sheetData sheetId="10">
        <row r="7">
          <cell r="B7">
            <v>42084</v>
          </cell>
        </row>
      </sheetData>
      <sheetData sheetId="11">
        <row r="7">
          <cell r="B7">
            <v>42084</v>
          </cell>
        </row>
      </sheetData>
      <sheetData sheetId="12">
        <row r="7">
          <cell r="B7">
            <v>42084</v>
          </cell>
        </row>
      </sheetData>
      <sheetData sheetId="13">
        <row r="7">
          <cell r="B7">
            <v>42084</v>
          </cell>
        </row>
      </sheetData>
      <sheetData sheetId="14">
        <row r="36">
          <cell r="B36">
            <v>287.93456776614818</v>
          </cell>
        </row>
      </sheetData>
      <sheetData sheetId="15"/>
      <sheetData sheetId="16">
        <row r="8">
          <cell r="B8">
            <v>42084</v>
          </cell>
        </row>
        <row r="12">
          <cell r="C12">
            <v>90.816906666666995</v>
          </cell>
        </row>
        <row r="13">
          <cell r="C13">
            <v>90.413666666666998</v>
          </cell>
        </row>
        <row r="14">
          <cell r="C14">
            <v>89.281171666667007</v>
          </cell>
        </row>
        <row r="15">
          <cell r="C15">
            <v>89.104455000000002</v>
          </cell>
        </row>
        <row r="16">
          <cell r="C16">
            <v>88.711321666667004</v>
          </cell>
        </row>
        <row r="17">
          <cell r="C17">
            <v>92.269176666666993</v>
          </cell>
        </row>
        <row r="18">
          <cell r="C18">
            <v>89.181896666667001</v>
          </cell>
        </row>
        <row r="19">
          <cell r="C19">
            <v>91.947083333332998</v>
          </cell>
        </row>
        <row r="20">
          <cell r="C20">
            <v>92.003069999999994</v>
          </cell>
        </row>
        <row r="21">
          <cell r="C21">
            <v>91.912930000000003</v>
          </cell>
        </row>
        <row r="22">
          <cell r="C22">
            <v>90.374716666666998</v>
          </cell>
        </row>
        <row r="23">
          <cell r="C23">
            <v>90.410106666667005</v>
          </cell>
        </row>
        <row r="24">
          <cell r="C24">
            <v>90.432638333333003</v>
          </cell>
        </row>
        <row r="25">
          <cell r="C25">
            <v>90.393688333333003</v>
          </cell>
        </row>
        <row r="26">
          <cell r="C26">
            <v>90.375931666667</v>
          </cell>
        </row>
        <row r="27">
          <cell r="C27">
            <v>90.373558333332994</v>
          </cell>
        </row>
        <row r="28">
          <cell r="C28">
            <v>90.367568333332997</v>
          </cell>
        </row>
        <row r="29">
          <cell r="C29">
            <v>90.357346666666999</v>
          </cell>
        </row>
        <row r="30">
          <cell r="C30">
            <v>100.83957833333299</v>
          </cell>
        </row>
        <row r="31">
          <cell r="C31">
            <v>102.02644833333299</v>
          </cell>
        </row>
        <row r="32">
          <cell r="C32">
            <v>92.494633333332999</v>
          </cell>
        </row>
        <row r="33">
          <cell r="C33">
            <v>91.717551666667006</v>
          </cell>
        </row>
        <row r="34">
          <cell r="C34">
            <v>90.197299999999998</v>
          </cell>
        </row>
        <row r="35">
          <cell r="C35">
            <v>90.183234999999996</v>
          </cell>
        </row>
      </sheetData>
      <sheetData sheetId="17">
        <row r="36">
          <cell r="I36">
            <v>286.95099999999996</v>
          </cell>
        </row>
      </sheetData>
      <sheetData sheetId="18">
        <row r="36">
          <cell r="I36">
            <v>31.004589189189197</v>
          </cell>
        </row>
      </sheetData>
      <sheetData sheetId="19"/>
      <sheetData sheetId="20"/>
      <sheetData sheetId="21"/>
      <sheetData sheetId="22"/>
      <sheetData sheetId="23">
        <row r="36">
          <cell r="E36">
            <v>336.89600000000002</v>
          </cell>
        </row>
      </sheetData>
      <sheetData sheetId="24"/>
      <sheetData sheetId="25"/>
      <sheetData sheetId="26"/>
      <sheetData sheetId="27">
        <row r="36">
          <cell r="H36">
            <v>660.8159999999998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274.23122612081949</v>
          </cell>
        </row>
      </sheetData>
      <sheetData sheetId="33">
        <row r="36">
          <cell r="S36">
            <v>712.14808413853405</v>
          </cell>
        </row>
      </sheetData>
      <sheetData sheetId="34">
        <row r="36">
          <cell r="E36">
            <v>141.96077387918149</v>
          </cell>
        </row>
      </sheetData>
      <sheetData sheetId="35">
        <row r="36">
          <cell r="E36">
            <v>268.82799999999997</v>
          </cell>
        </row>
      </sheetData>
      <sheetData sheetId="36"/>
      <sheetData sheetId="37">
        <row r="36">
          <cell r="E36">
            <v>386.64</v>
          </cell>
        </row>
      </sheetData>
      <sheetData sheetId="38">
        <row r="36">
          <cell r="E36">
            <v>32.403683600000001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42085</v>
          </cell>
        </row>
      </sheetData>
      <sheetData sheetId="9"/>
      <sheetData sheetId="10">
        <row r="7">
          <cell r="B7">
            <v>42085</v>
          </cell>
        </row>
      </sheetData>
      <sheetData sheetId="11">
        <row r="7">
          <cell r="B7">
            <v>42085</v>
          </cell>
        </row>
      </sheetData>
      <sheetData sheetId="12">
        <row r="7">
          <cell r="B7">
            <v>42085</v>
          </cell>
        </row>
      </sheetData>
      <sheetData sheetId="13">
        <row r="7">
          <cell r="B7">
            <v>42085</v>
          </cell>
        </row>
      </sheetData>
      <sheetData sheetId="14">
        <row r="36">
          <cell r="B36">
            <v>292.9807988213056</v>
          </cell>
        </row>
      </sheetData>
      <sheetData sheetId="15"/>
      <sheetData sheetId="16">
        <row r="8">
          <cell r="B8">
            <v>42085</v>
          </cell>
        </row>
        <row r="12">
          <cell r="C12">
            <v>90.162676666666997</v>
          </cell>
        </row>
        <row r="13">
          <cell r="C13">
            <v>89.302833333332998</v>
          </cell>
        </row>
        <row r="14">
          <cell r="C14">
            <v>89.333945</v>
          </cell>
        </row>
        <row r="15">
          <cell r="C15">
            <v>89.156391666667005</v>
          </cell>
        </row>
        <row r="16">
          <cell r="C16">
            <v>89.396071666666998</v>
          </cell>
        </row>
        <row r="17">
          <cell r="C17">
            <v>89.417564999999996</v>
          </cell>
        </row>
        <row r="18">
          <cell r="C18">
            <v>89.410703333333004</v>
          </cell>
        </row>
        <row r="19">
          <cell r="C19">
            <v>89.408296666666999</v>
          </cell>
        </row>
        <row r="20">
          <cell r="C20">
            <v>90.152333333333004</v>
          </cell>
        </row>
        <row r="21">
          <cell r="C21">
            <v>90.156261666667007</v>
          </cell>
        </row>
        <row r="22">
          <cell r="C22">
            <v>90.163258333333005</v>
          </cell>
        </row>
        <row r="23">
          <cell r="C23">
            <v>90.218238333333005</v>
          </cell>
        </row>
        <row r="24">
          <cell r="C24">
            <v>90.224578333333</v>
          </cell>
        </row>
        <row r="25">
          <cell r="C25">
            <v>90.218000000000004</v>
          </cell>
        </row>
        <row r="26">
          <cell r="C26">
            <v>90.245350000000002</v>
          </cell>
        </row>
        <row r="27">
          <cell r="C27">
            <v>90.251861666666997</v>
          </cell>
        </row>
        <row r="28">
          <cell r="C28">
            <v>90.255913333332998</v>
          </cell>
        </row>
        <row r="29">
          <cell r="C29">
            <v>90.244546666667006</v>
          </cell>
        </row>
        <row r="30">
          <cell r="C30">
            <v>90.627651666667006</v>
          </cell>
        </row>
        <row r="31">
          <cell r="C31">
            <v>95.889283333332997</v>
          </cell>
        </row>
        <row r="32">
          <cell r="C32">
            <v>91.442324999999997</v>
          </cell>
        </row>
        <row r="33">
          <cell r="C33">
            <v>90.984088333333005</v>
          </cell>
        </row>
        <row r="34">
          <cell r="C34">
            <v>88.696365</v>
          </cell>
        </row>
        <row r="35">
          <cell r="C35">
            <v>89.495835</v>
          </cell>
        </row>
      </sheetData>
      <sheetData sheetId="17">
        <row r="36">
          <cell r="I36">
            <v>287.73500000000001</v>
          </cell>
        </row>
      </sheetData>
      <sheetData sheetId="18">
        <row r="36">
          <cell r="I36">
            <v>37.974054054054051</v>
          </cell>
        </row>
      </sheetData>
      <sheetData sheetId="19"/>
      <sheetData sheetId="20"/>
      <sheetData sheetId="21"/>
      <sheetData sheetId="22"/>
      <sheetData sheetId="23">
        <row r="36">
          <cell r="E36">
            <v>334.86400000000009</v>
          </cell>
        </row>
      </sheetData>
      <sheetData sheetId="24"/>
      <sheetData sheetId="25"/>
      <sheetData sheetId="26"/>
      <sheetData sheetId="27">
        <row r="36">
          <cell r="H36">
            <v>683.28000000000009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256.84143801760649</v>
          </cell>
        </row>
      </sheetData>
      <sheetData sheetId="33">
        <row r="36">
          <cell r="S36">
            <v>457.66612499999997</v>
          </cell>
        </row>
      </sheetData>
      <sheetData sheetId="34">
        <row r="36">
          <cell r="E36">
            <v>132.66256198239452</v>
          </cell>
        </row>
      </sheetData>
      <sheetData sheetId="35">
        <row r="36">
          <cell r="E36">
            <v>261.56799999999998</v>
          </cell>
        </row>
      </sheetData>
      <sheetData sheetId="36"/>
      <sheetData sheetId="37">
        <row r="36">
          <cell r="E36">
            <v>360.55999999999995</v>
          </cell>
        </row>
      </sheetData>
      <sheetData sheetId="38">
        <row r="36">
          <cell r="E36">
            <v>32.618409200000002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42086</v>
          </cell>
        </row>
      </sheetData>
      <sheetData sheetId="9"/>
      <sheetData sheetId="10">
        <row r="7">
          <cell r="B7">
            <v>42086</v>
          </cell>
        </row>
      </sheetData>
      <sheetData sheetId="11">
        <row r="7">
          <cell r="B7">
            <v>42086</v>
          </cell>
        </row>
      </sheetData>
      <sheetData sheetId="12">
        <row r="7">
          <cell r="B7">
            <v>42086</v>
          </cell>
        </row>
      </sheetData>
      <sheetData sheetId="13">
        <row r="7">
          <cell r="B7">
            <v>42086</v>
          </cell>
        </row>
      </sheetData>
      <sheetData sheetId="14">
        <row r="36">
          <cell r="B36">
            <v>318.84261179574685</v>
          </cell>
        </row>
      </sheetData>
      <sheetData sheetId="15"/>
      <sheetData sheetId="16">
        <row r="8">
          <cell r="B8">
            <v>42086</v>
          </cell>
        </row>
        <row r="12">
          <cell r="C12">
            <v>85.622311666667002</v>
          </cell>
        </row>
        <row r="13">
          <cell r="C13">
            <v>85.191113333333007</v>
          </cell>
        </row>
        <row r="14">
          <cell r="C14">
            <v>84.821188333332998</v>
          </cell>
        </row>
        <row r="15">
          <cell r="C15">
            <v>84.498878333332996</v>
          </cell>
        </row>
        <row r="16">
          <cell r="C16">
            <v>84.542971666667</v>
          </cell>
        </row>
        <row r="17">
          <cell r="C17">
            <v>86.088499999999996</v>
          </cell>
        </row>
        <row r="18">
          <cell r="C18">
            <v>86.088499999999996</v>
          </cell>
        </row>
        <row r="19">
          <cell r="C19">
            <v>86.211081666666999</v>
          </cell>
        </row>
        <row r="20">
          <cell r="C20">
            <v>89.777895000000001</v>
          </cell>
        </row>
        <row r="21">
          <cell r="C21">
            <v>91.375474999999994</v>
          </cell>
        </row>
        <row r="22">
          <cell r="C22">
            <v>93.262753333332995</v>
          </cell>
        </row>
        <row r="23">
          <cell r="C23">
            <v>94.216530000000006</v>
          </cell>
        </row>
        <row r="24">
          <cell r="C24">
            <v>93.401248333333001</v>
          </cell>
        </row>
        <row r="25">
          <cell r="C25">
            <v>97.675370000000001</v>
          </cell>
        </row>
        <row r="26">
          <cell r="C26">
            <v>96.016193333333007</v>
          </cell>
        </row>
        <row r="27">
          <cell r="C27">
            <v>96.105458333333004</v>
          </cell>
        </row>
        <row r="28">
          <cell r="C28">
            <v>98.314940000000007</v>
          </cell>
        </row>
        <row r="29">
          <cell r="C29">
            <v>89.408000000000001</v>
          </cell>
        </row>
        <row r="30">
          <cell r="C30">
            <v>96.096051666666995</v>
          </cell>
        </row>
        <row r="31">
          <cell r="C31">
            <v>96.663491666666999</v>
          </cell>
        </row>
        <row r="32">
          <cell r="C32">
            <v>91.036806666667005</v>
          </cell>
        </row>
        <row r="33">
          <cell r="C33">
            <v>87.399320000000003</v>
          </cell>
        </row>
        <row r="34">
          <cell r="C34">
            <v>86.023096666667001</v>
          </cell>
        </row>
        <row r="35">
          <cell r="C35">
            <v>86.024180000000001</v>
          </cell>
        </row>
      </sheetData>
      <sheetData sheetId="17">
        <row r="36">
          <cell r="I36">
            <v>290.70499999999998</v>
          </cell>
        </row>
      </sheetData>
      <sheetData sheetId="18">
        <row r="36">
          <cell r="I36">
            <v>44.744908108108106</v>
          </cell>
        </row>
      </sheetData>
      <sheetData sheetId="19"/>
      <sheetData sheetId="20"/>
      <sheetData sheetId="21"/>
      <sheetData sheetId="22"/>
      <sheetData sheetId="23">
        <row r="36">
          <cell r="E36">
            <v>335.31200000000007</v>
          </cell>
        </row>
      </sheetData>
      <sheetData sheetId="24"/>
      <sheetData sheetId="25"/>
      <sheetData sheetId="26"/>
      <sheetData sheetId="27">
        <row r="36">
          <cell r="H36">
            <v>670.17599999999993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264.78372938513303</v>
          </cell>
        </row>
      </sheetData>
      <sheetData sheetId="33">
        <row r="36">
          <cell r="S36">
            <v>959.3609580530466</v>
          </cell>
        </row>
      </sheetData>
      <sheetData sheetId="34">
        <row r="36">
          <cell r="E36">
            <v>135.40827061486698</v>
          </cell>
        </row>
      </sheetData>
      <sheetData sheetId="35">
        <row r="36">
          <cell r="E36">
            <v>247.89199999999997</v>
          </cell>
        </row>
      </sheetData>
      <sheetData sheetId="36"/>
      <sheetData sheetId="37">
        <row r="36">
          <cell r="E36">
            <v>365.24799999999999</v>
          </cell>
        </row>
      </sheetData>
      <sheetData sheetId="38">
        <row r="36">
          <cell r="E36">
            <v>32.546833999999997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42087</v>
          </cell>
        </row>
      </sheetData>
      <sheetData sheetId="9"/>
      <sheetData sheetId="10">
        <row r="7">
          <cell r="B7">
            <v>42087</v>
          </cell>
        </row>
      </sheetData>
      <sheetData sheetId="11">
        <row r="7">
          <cell r="B7">
            <v>42087</v>
          </cell>
        </row>
      </sheetData>
      <sheetData sheetId="12">
        <row r="7">
          <cell r="B7">
            <v>42087</v>
          </cell>
        </row>
      </sheetData>
      <sheetData sheetId="13">
        <row r="7">
          <cell r="B7">
            <v>42087</v>
          </cell>
        </row>
      </sheetData>
      <sheetData sheetId="14">
        <row r="36">
          <cell r="B36">
            <v>335.41169729526183</v>
          </cell>
        </row>
      </sheetData>
      <sheetData sheetId="15"/>
      <sheetData sheetId="16">
        <row r="8">
          <cell r="B8">
            <v>42087</v>
          </cell>
        </row>
        <row r="12">
          <cell r="C12">
            <v>84.951260000000005</v>
          </cell>
        </row>
        <row r="13">
          <cell r="C13">
            <v>85.006438333332994</v>
          </cell>
        </row>
        <row r="14">
          <cell r="C14">
            <v>84.870975000000001</v>
          </cell>
        </row>
        <row r="15">
          <cell r="C15">
            <v>86.024506666666994</v>
          </cell>
        </row>
        <row r="16">
          <cell r="C16">
            <v>86.028405000000006</v>
          </cell>
        </row>
        <row r="17">
          <cell r="C17">
            <v>86.088499999999996</v>
          </cell>
        </row>
        <row r="18">
          <cell r="C18">
            <v>86.088499999999996</v>
          </cell>
        </row>
        <row r="19">
          <cell r="C19">
            <v>86.088499999999996</v>
          </cell>
        </row>
        <row r="20">
          <cell r="C20">
            <v>89.968100000000007</v>
          </cell>
        </row>
        <row r="21">
          <cell r="C21">
            <v>89.419031666666996</v>
          </cell>
        </row>
        <row r="22">
          <cell r="C22">
            <v>89.408000000000001</v>
          </cell>
        </row>
        <row r="23">
          <cell r="C23">
            <v>90.622691666666995</v>
          </cell>
        </row>
        <row r="24">
          <cell r="C24">
            <v>95.115861666667001</v>
          </cell>
        </row>
        <row r="25">
          <cell r="C25">
            <v>93.514768333332995</v>
          </cell>
        </row>
        <row r="26">
          <cell r="C26">
            <v>98.198065</v>
          </cell>
        </row>
        <row r="27">
          <cell r="C27">
            <v>96.096693333332993</v>
          </cell>
        </row>
        <row r="28">
          <cell r="C28">
            <v>98.165188333333006</v>
          </cell>
        </row>
        <row r="29">
          <cell r="C29">
            <v>93.557551666666996</v>
          </cell>
        </row>
        <row r="30">
          <cell r="C30">
            <v>98.669636666667003</v>
          </cell>
        </row>
        <row r="31">
          <cell r="C31">
            <v>98.609833333333</v>
          </cell>
        </row>
        <row r="32">
          <cell r="C32">
            <v>96.461245000000005</v>
          </cell>
        </row>
        <row r="33">
          <cell r="C33">
            <v>90.026063333332999</v>
          </cell>
        </row>
        <row r="34">
          <cell r="C34">
            <v>86.292573333332996</v>
          </cell>
        </row>
        <row r="35">
          <cell r="C35">
            <v>85.593336666667</v>
          </cell>
        </row>
      </sheetData>
      <sheetData sheetId="17">
        <row r="36">
          <cell r="I36">
            <v>285.60300000000001</v>
          </cell>
        </row>
      </sheetData>
      <sheetData sheetId="18">
        <row r="36">
          <cell r="I36">
            <v>49.783091891891885</v>
          </cell>
        </row>
      </sheetData>
      <sheetData sheetId="19"/>
      <sheetData sheetId="20"/>
      <sheetData sheetId="21"/>
      <sheetData sheetId="22"/>
      <sheetData sheetId="23">
        <row r="36">
          <cell r="E36">
            <v>333.87199999999996</v>
          </cell>
        </row>
      </sheetData>
      <sheetData sheetId="24"/>
      <sheetData sheetId="25"/>
      <sheetData sheetId="26"/>
      <sheetData sheetId="27">
        <row r="36">
          <cell r="H36">
            <v>668.17600000000004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276.739252234091</v>
          </cell>
        </row>
      </sheetData>
      <sheetData sheetId="33">
        <row r="36">
          <cell r="S36">
            <v>1013.5956643468786</v>
          </cell>
        </row>
      </sheetData>
      <sheetData sheetId="34">
        <row r="36">
          <cell r="E36">
            <v>137.98074776590948</v>
          </cell>
        </row>
      </sheetData>
      <sheetData sheetId="35">
        <row r="36">
          <cell r="E36">
            <v>275.32</v>
          </cell>
        </row>
      </sheetData>
      <sheetData sheetId="36"/>
      <sheetData sheetId="37">
        <row r="36">
          <cell r="E36">
            <v>404.35199999999998</v>
          </cell>
        </row>
      </sheetData>
      <sheetData sheetId="38">
        <row r="36">
          <cell r="E36">
            <v>25.866481999999998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42088</v>
          </cell>
        </row>
      </sheetData>
      <sheetData sheetId="9"/>
      <sheetData sheetId="10">
        <row r="7">
          <cell r="B7">
            <v>42088</v>
          </cell>
        </row>
      </sheetData>
      <sheetData sheetId="11">
        <row r="7">
          <cell r="B7">
            <v>42088</v>
          </cell>
        </row>
      </sheetData>
      <sheetData sheetId="12">
        <row r="7">
          <cell r="B7">
            <v>42088</v>
          </cell>
        </row>
      </sheetData>
      <sheetData sheetId="13">
        <row r="7">
          <cell r="B7">
            <v>42088</v>
          </cell>
        </row>
      </sheetData>
      <sheetData sheetId="14">
        <row r="36">
          <cell r="B36">
            <v>325.31923048324671</v>
          </cell>
        </row>
      </sheetData>
      <sheetData sheetId="15"/>
      <sheetData sheetId="16">
        <row r="8">
          <cell r="B8">
            <v>42088</v>
          </cell>
        </row>
        <row r="12">
          <cell r="C12">
            <v>85.321301666666997</v>
          </cell>
        </row>
        <row r="13">
          <cell r="C13">
            <v>85.293064999999999</v>
          </cell>
        </row>
        <row r="14">
          <cell r="C14">
            <v>85.184878333333003</v>
          </cell>
        </row>
        <row r="15">
          <cell r="C15">
            <v>85.108596666666998</v>
          </cell>
        </row>
        <row r="16">
          <cell r="C16">
            <v>85.118158333333</v>
          </cell>
        </row>
        <row r="17">
          <cell r="C17">
            <v>86.077208333333004</v>
          </cell>
        </row>
        <row r="18">
          <cell r="C18">
            <v>86.088499999999996</v>
          </cell>
        </row>
        <row r="19">
          <cell r="C19">
            <v>86.280373333333003</v>
          </cell>
        </row>
        <row r="20">
          <cell r="C20">
            <v>88.612356666666997</v>
          </cell>
        </row>
        <row r="21">
          <cell r="C21">
            <v>91.304623333332998</v>
          </cell>
        </row>
        <row r="22">
          <cell r="C22">
            <v>94.727891666667006</v>
          </cell>
        </row>
        <row r="23">
          <cell r="C23">
            <v>94.409809999999993</v>
          </cell>
        </row>
        <row r="24">
          <cell r="C24">
            <v>95.884709999999998</v>
          </cell>
        </row>
        <row r="25">
          <cell r="C25">
            <v>97.472234999999998</v>
          </cell>
        </row>
        <row r="26">
          <cell r="C26">
            <v>96.131016666666994</v>
          </cell>
        </row>
        <row r="27">
          <cell r="C27">
            <v>96.094218333333004</v>
          </cell>
        </row>
        <row r="28">
          <cell r="C28">
            <v>98.639454999999998</v>
          </cell>
        </row>
        <row r="29">
          <cell r="C29">
            <v>96.026793333333003</v>
          </cell>
        </row>
        <row r="30">
          <cell r="C30">
            <v>96.544193333332998</v>
          </cell>
        </row>
        <row r="31">
          <cell r="C31">
            <v>98.549101666666999</v>
          </cell>
        </row>
        <row r="32">
          <cell r="C32">
            <v>99.332386666667006</v>
          </cell>
        </row>
        <row r="33">
          <cell r="C33">
            <v>94.711788333333004</v>
          </cell>
        </row>
        <row r="34">
          <cell r="C34">
            <v>88.465368333333004</v>
          </cell>
        </row>
        <row r="35">
          <cell r="C35">
            <v>86.088499999999996</v>
          </cell>
        </row>
      </sheetData>
      <sheetData sheetId="17">
        <row r="36">
          <cell r="I36">
            <v>307.31499999999994</v>
          </cell>
        </row>
      </sheetData>
      <sheetData sheetId="18">
        <row r="36">
          <cell r="I36">
            <v>19.42284324324325</v>
          </cell>
        </row>
      </sheetData>
      <sheetData sheetId="19"/>
      <sheetData sheetId="20"/>
      <sheetData sheetId="21"/>
      <sheetData sheetId="22"/>
      <sheetData sheetId="23">
        <row r="36">
          <cell r="E36">
            <v>332</v>
          </cell>
        </row>
      </sheetData>
      <sheetData sheetId="24"/>
      <sheetData sheetId="25"/>
      <sheetData sheetId="26"/>
      <sheetData sheetId="27">
        <row r="36">
          <cell r="H36">
            <v>667.58400000000006</v>
          </cell>
        </row>
      </sheetData>
      <sheetData sheetId="28"/>
      <sheetData sheetId="29"/>
      <sheetData sheetId="30"/>
      <sheetData sheetId="31"/>
      <sheetData sheetId="32">
        <row r="36">
          <cell r="E36">
            <v>316.4741746594915</v>
          </cell>
        </row>
      </sheetData>
      <sheetData sheetId="33">
        <row r="36">
          <cell r="S36">
            <v>1044.9561369179485</v>
          </cell>
        </row>
      </sheetData>
      <sheetData sheetId="34">
        <row r="36">
          <cell r="E36">
            <v>154.82182534050949</v>
          </cell>
        </row>
      </sheetData>
      <sheetData sheetId="35">
        <row r="36">
          <cell r="E36">
            <v>326.49599999999998</v>
          </cell>
        </row>
      </sheetData>
      <sheetData sheetId="36"/>
      <sheetData sheetId="37">
        <row r="36">
          <cell r="E36">
            <v>424.33600000000001</v>
          </cell>
        </row>
      </sheetData>
      <sheetData sheetId="38">
        <row r="36">
          <cell r="E36">
            <v>26.0613256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42089</v>
          </cell>
        </row>
      </sheetData>
      <sheetData sheetId="9"/>
      <sheetData sheetId="10">
        <row r="7">
          <cell r="B7">
            <v>42089</v>
          </cell>
        </row>
      </sheetData>
      <sheetData sheetId="11">
        <row r="7">
          <cell r="B7">
            <v>42089</v>
          </cell>
        </row>
      </sheetData>
      <sheetData sheetId="12">
        <row r="7">
          <cell r="B7">
            <v>42089</v>
          </cell>
        </row>
      </sheetData>
      <sheetData sheetId="13">
        <row r="7">
          <cell r="B7">
            <v>42089</v>
          </cell>
        </row>
      </sheetData>
      <sheetData sheetId="14">
        <row r="36">
          <cell r="B36">
            <v>270.20330217319639</v>
          </cell>
        </row>
      </sheetData>
      <sheetData sheetId="15"/>
      <sheetData sheetId="16">
        <row r="8">
          <cell r="B8">
            <v>42089</v>
          </cell>
        </row>
        <row r="12">
          <cell r="C12">
            <v>86.088499999999996</v>
          </cell>
        </row>
        <row r="13">
          <cell r="C13">
            <v>86.088499999999996</v>
          </cell>
        </row>
        <row r="14">
          <cell r="C14">
            <v>86.088499999999996</v>
          </cell>
        </row>
        <row r="15">
          <cell r="C15">
            <v>86.088499999999996</v>
          </cell>
        </row>
        <row r="16">
          <cell r="C16">
            <v>86.189388333333</v>
          </cell>
        </row>
        <row r="17">
          <cell r="C17">
            <v>86.256836666666999</v>
          </cell>
        </row>
        <row r="18">
          <cell r="C18">
            <v>86.192198333332996</v>
          </cell>
        </row>
        <row r="19">
          <cell r="C19">
            <v>86.223624999999998</v>
          </cell>
        </row>
        <row r="20">
          <cell r="C20">
            <v>93.834911666666997</v>
          </cell>
        </row>
        <row r="21">
          <cell r="C21">
            <v>97.749263333333005</v>
          </cell>
        </row>
        <row r="22">
          <cell r="C22">
            <v>96.034300000000002</v>
          </cell>
        </row>
        <row r="23">
          <cell r="C23">
            <v>96.112406666666999</v>
          </cell>
        </row>
        <row r="24">
          <cell r="C24">
            <v>96.144885000000002</v>
          </cell>
        </row>
        <row r="25">
          <cell r="C25">
            <v>97.228288333332998</v>
          </cell>
        </row>
        <row r="26">
          <cell r="C26">
            <v>96.479410000000001</v>
          </cell>
        </row>
        <row r="27">
          <cell r="C27">
            <v>96.558053333333007</v>
          </cell>
        </row>
        <row r="28">
          <cell r="C28">
            <v>96.806849999999997</v>
          </cell>
        </row>
        <row r="29">
          <cell r="C29">
            <v>95.059868333333</v>
          </cell>
        </row>
        <row r="30">
          <cell r="C30">
            <v>96.327124999999995</v>
          </cell>
        </row>
        <row r="31">
          <cell r="C31">
            <v>97.397671666666994</v>
          </cell>
        </row>
        <row r="32">
          <cell r="C32">
            <v>94.485541666667004</v>
          </cell>
        </row>
        <row r="33">
          <cell r="C33">
            <v>90.651439999999994</v>
          </cell>
        </row>
        <row r="34">
          <cell r="C34">
            <v>86.209299999999999</v>
          </cell>
        </row>
        <row r="35">
          <cell r="C35">
            <v>86.273776666667004</v>
          </cell>
        </row>
      </sheetData>
      <sheetData sheetId="17">
        <row r="36">
          <cell r="I36">
            <v>303.637</v>
          </cell>
        </row>
      </sheetData>
      <sheetData sheetId="18">
        <row r="36">
          <cell r="I36">
            <v>45.963362162162177</v>
          </cell>
        </row>
      </sheetData>
      <sheetData sheetId="19"/>
      <sheetData sheetId="20"/>
      <sheetData sheetId="21"/>
      <sheetData sheetId="22"/>
      <sheetData sheetId="23">
        <row r="36">
          <cell r="E36">
            <v>331.11999999999989</v>
          </cell>
        </row>
      </sheetData>
      <sheetData sheetId="24"/>
      <sheetData sheetId="25"/>
      <sheetData sheetId="26"/>
      <sheetData sheetId="27">
        <row r="36">
          <cell r="H36">
            <v>660.35200000000009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292.04854367914692</v>
          </cell>
        </row>
      </sheetData>
      <sheetData sheetId="33">
        <row r="36">
          <cell r="S36">
            <v>1280.7231736875353</v>
          </cell>
        </row>
      </sheetData>
      <sheetData sheetId="34">
        <row r="36">
          <cell r="E36">
            <v>144.62345632085299</v>
          </cell>
        </row>
      </sheetData>
      <sheetData sheetId="35">
        <row r="36">
          <cell r="E36">
            <v>274.608</v>
          </cell>
        </row>
      </sheetData>
      <sheetData sheetId="36"/>
      <sheetData sheetId="37">
        <row r="36">
          <cell r="E36">
            <v>372.63999999999993</v>
          </cell>
        </row>
      </sheetData>
      <sheetData sheetId="38">
        <row r="36">
          <cell r="E36">
            <v>22.900087599999996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42090</v>
          </cell>
        </row>
      </sheetData>
      <sheetData sheetId="9"/>
      <sheetData sheetId="10">
        <row r="7">
          <cell r="B7">
            <v>42090</v>
          </cell>
        </row>
      </sheetData>
      <sheetData sheetId="11">
        <row r="7">
          <cell r="B7">
            <v>42090</v>
          </cell>
        </row>
      </sheetData>
      <sheetData sheetId="12">
        <row r="7">
          <cell r="B7">
            <v>42090</v>
          </cell>
        </row>
      </sheetData>
      <sheetData sheetId="13">
        <row r="7">
          <cell r="B7">
            <v>42090</v>
          </cell>
        </row>
      </sheetData>
      <sheetData sheetId="14">
        <row r="36">
          <cell r="B36">
            <v>336.81502450764725</v>
          </cell>
        </row>
      </sheetData>
      <sheetData sheetId="15"/>
      <sheetData sheetId="16">
        <row r="8">
          <cell r="B8">
            <v>42090</v>
          </cell>
        </row>
        <row r="12">
          <cell r="C12">
            <v>86.088499999999996</v>
          </cell>
        </row>
        <row r="13">
          <cell r="C13">
            <v>86.088499999999996</v>
          </cell>
        </row>
        <row r="14">
          <cell r="C14">
            <v>86.088499999999996</v>
          </cell>
        </row>
        <row r="15">
          <cell r="C15">
            <v>86.088499999999996</v>
          </cell>
        </row>
        <row r="16">
          <cell r="C16">
            <v>86.088499999999996</v>
          </cell>
        </row>
        <row r="17">
          <cell r="C17">
            <v>86.249184999999997</v>
          </cell>
        </row>
        <row r="18">
          <cell r="C18">
            <v>86.249113333333</v>
          </cell>
        </row>
        <row r="19">
          <cell r="C19">
            <v>88.355270000000004</v>
          </cell>
        </row>
        <row r="20">
          <cell r="C20">
            <v>94.142070000000004</v>
          </cell>
        </row>
        <row r="21">
          <cell r="C21">
            <v>97.122786666666997</v>
          </cell>
        </row>
        <row r="22">
          <cell r="C22">
            <v>95.061449999999994</v>
          </cell>
        </row>
        <row r="23">
          <cell r="C23">
            <v>95.059098333332997</v>
          </cell>
        </row>
        <row r="24">
          <cell r="C24">
            <v>95.061094999999995</v>
          </cell>
        </row>
        <row r="25">
          <cell r="C25">
            <v>95.086429999999993</v>
          </cell>
        </row>
        <row r="26">
          <cell r="C26">
            <v>95.094883333333001</v>
          </cell>
        </row>
        <row r="27">
          <cell r="C27">
            <v>95.089963333333003</v>
          </cell>
        </row>
        <row r="28">
          <cell r="C28">
            <v>95.214641666667006</v>
          </cell>
        </row>
        <row r="29">
          <cell r="C29">
            <v>96.329719999999995</v>
          </cell>
        </row>
        <row r="30">
          <cell r="C30">
            <v>95.762491666667003</v>
          </cell>
        </row>
        <row r="31">
          <cell r="C31">
            <v>95.045190000000005</v>
          </cell>
        </row>
        <row r="32">
          <cell r="C32">
            <v>96.115463333332997</v>
          </cell>
        </row>
        <row r="33">
          <cell r="C33">
            <v>88.851798333332994</v>
          </cell>
        </row>
        <row r="34">
          <cell r="C34">
            <v>87.768783333333005</v>
          </cell>
        </row>
        <row r="35">
          <cell r="C35">
            <v>86.285928333333004</v>
          </cell>
        </row>
      </sheetData>
      <sheetData sheetId="17">
        <row r="36">
          <cell r="I36">
            <v>371.98800000000006</v>
          </cell>
        </row>
      </sheetData>
      <sheetData sheetId="18">
        <row r="36">
          <cell r="I36">
            <v>47.878562162162162</v>
          </cell>
        </row>
      </sheetData>
      <sheetData sheetId="19"/>
      <sheetData sheetId="20"/>
      <sheetData sheetId="21"/>
      <sheetData sheetId="22"/>
      <sheetData sheetId="23">
        <row r="36">
          <cell r="E36">
            <v>322.83199999999994</v>
          </cell>
        </row>
      </sheetData>
      <sheetData sheetId="24"/>
      <sheetData sheetId="25"/>
      <sheetData sheetId="26"/>
      <sheetData sheetId="27">
        <row r="36">
          <cell r="H36">
            <v>676.04799999999989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174.43882522486251</v>
          </cell>
        </row>
      </sheetData>
      <sheetData sheetId="33">
        <row r="36">
          <cell r="S36">
            <v>1349.0548428594409</v>
          </cell>
        </row>
      </sheetData>
      <sheetData sheetId="34">
        <row r="36">
          <cell r="E36">
            <v>87.961174775138019</v>
          </cell>
        </row>
      </sheetData>
      <sheetData sheetId="35">
        <row r="36">
          <cell r="E36">
            <v>183.39599999999999</v>
          </cell>
        </row>
      </sheetData>
      <sheetData sheetId="36"/>
      <sheetData sheetId="37">
        <row r="36">
          <cell r="E36">
            <v>248.99199999999996</v>
          </cell>
        </row>
      </sheetData>
      <sheetData sheetId="38">
        <row r="36">
          <cell r="E36">
            <v>22.9915448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42091</v>
          </cell>
        </row>
      </sheetData>
      <sheetData sheetId="9"/>
      <sheetData sheetId="10">
        <row r="7">
          <cell r="B7">
            <v>42091</v>
          </cell>
        </row>
      </sheetData>
      <sheetData sheetId="11">
        <row r="7">
          <cell r="B7">
            <v>42091</v>
          </cell>
        </row>
      </sheetData>
      <sheetData sheetId="12">
        <row r="7">
          <cell r="B7">
            <v>42091</v>
          </cell>
        </row>
      </sheetData>
      <sheetData sheetId="13">
        <row r="7">
          <cell r="B7">
            <v>42091</v>
          </cell>
        </row>
      </sheetData>
      <sheetData sheetId="14">
        <row r="36">
          <cell r="B36">
            <v>246.97470552967894</v>
          </cell>
        </row>
      </sheetData>
      <sheetData sheetId="15"/>
      <sheetData sheetId="16">
        <row r="8">
          <cell r="B8">
            <v>42091</v>
          </cell>
        </row>
        <row r="12">
          <cell r="C12">
            <v>86.088499999999996</v>
          </cell>
        </row>
        <row r="13">
          <cell r="C13">
            <v>86.088499999999996</v>
          </cell>
        </row>
        <row r="14">
          <cell r="C14">
            <v>86.088499999999996</v>
          </cell>
        </row>
        <row r="15">
          <cell r="C15">
            <v>86.088499999999996</v>
          </cell>
        </row>
        <row r="16">
          <cell r="C16">
            <v>86.088499999999996</v>
          </cell>
        </row>
        <row r="17">
          <cell r="C17">
            <v>87.192593333332994</v>
          </cell>
        </row>
        <row r="18">
          <cell r="C18">
            <v>86.088499999999996</v>
          </cell>
        </row>
        <row r="19">
          <cell r="C19">
            <v>86.121448333333007</v>
          </cell>
        </row>
        <row r="20">
          <cell r="C20">
            <v>85.947226666667007</v>
          </cell>
        </row>
        <row r="21">
          <cell r="C21">
            <v>86.223804999999999</v>
          </cell>
        </row>
        <row r="22">
          <cell r="C22">
            <v>86.687771666667004</v>
          </cell>
        </row>
        <row r="23">
          <cell r="C23">
            <v>87.980281666666997</v>
          </cell>
        </row>
        <row r="24">
          <cell r="C24">
            <v>88.686328333332995</v>
          </cell>
        </row>
        <row r="25">
          <cell r="C25">
            <v>89.083888333332993</v>
          </cell>
        </row>
        <row r="26">
          <cell r="C26">
            <v>87.37594</v>
          </cell>
        </row>
        <row r="27">
          <cell r="C27">
            <v>86.487791666666993</v>
          </cell>
        </row>
        <row r="28">
          <cell r="C28">
            <v>86.436573333333001</v>
          </cell>
        </row>
        <row r="29">
          <cell r="C29">
            <v>86.236774999999994</v>
          </cell>
        </row>
        <row r="30">
          <cell r="C30">
            <v>88.816983333332999</v>
          </cell>
        </row>
        <row r="31">
          <cell r="C31">
            <v>89.935996666666995</v>
          </cell>
        </row>
        <row r="32">
          <cell r="C32">
            <v>88.134</v>
          </cell>
        </row>
        <row r="33">
          <cell r="C33">
            <v>86.088976666666994</v>
          </cell>
        </row>
        <row r="34">
          <cell r="C34">
            <v>86.250708333332994</v>
          </cell>
        </row>
        <row r="35">
          <cell r="C35">
            <v>86.088499999999996</v>
          </cell>
        </row>
      </sheetData>
      <sheetData sheetId="17">
        <row r="36">
          <cell r="I36">
            <v>288.77599999999995</v>
          </cell>
        </row>
      </sheetData>
      <sheetData sheetId="18">
        <row r="36">
          <cell r="I36">
            <v>38.065848648648654</v>
          </cell>
        </row>
      </sheetData>
      <sheetData sheetId="19"/>
      <sheetData sheetId="20"/>
      <sheetData sheetId="21"/>
      <sheetData sheetId="22"/>
      <sheetData sheetId="23">
        <row r="36">
          <cell r="E36">
            <v>329.00799999999998</v>
          </cell>
        </row>
      </sheetData>
      <sheetData sheetId="24"/>
      <sheetData sheetId="25"/>
      <sheetData sheetId="26"/>
      <sheetData sheetId="27">
        <row r="36">
          <cell r="H36">
            <v>681.08800000000008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268.97633831237658</v>
          </cell>
        </row>
      </sheetData>
      <sheetData sheetId="33">
        <row r="36">
          <cell r="S36">
            <v>962.91339618517259</v>
          </cell>
        </row>
      </sheetData>
      <sheetData sheetId="34">
        <row r="36">
          <cell r="E36">
            <v>143.37566168762399</v>
          </cell>
        </row>
      </sheetData>
      <sheetData sheetId="35">
        <row r="36">
          <cell r="E36">
            <v>294.23599999999999</v>
          </cell>
        </row>
      </sheetData>
      <sheetData sheetId="36"/>
      <sheetData sheetId="37">
        <row r="36">
          <cell r="E36">
            <v>416.20800000000008</v>
          </cell>
        </row>
      </sheetData>
      <sheetData sheetId="38">
        <row r="36">
          <cell r="E36">
            <v>22.737055199999997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42065</v>
          </cell>
        </row>
      </sheetData>
      <sheetData sheetId="9"/>
      <sheetData sheetId="10">
        <row r="7">
          <cell r="B7">
            <v>42065</v>
          </cell>
        </row>
      </sheetData>
      <sheetData sheetId="11">
        <row r="7">
          <cell r="B7">
            <v>42065</v>
          </cell>
        </row>
      </sheetData>
      <sheetData sheetId="12">
        <row r="7">
          <cell r="B7">
            <v>42065</v>
          </cell>
        </row>
      </sheetData>
      <sheetData sheetId="13">
        <row r="7">
          <cell r="B7">
            <v>42065</v>
          </cell>
        </row>
      </sheetData>
      <sheetData sheetId="14">
        <row r="36">
          <cell r="B36">
            <v>314.89546697360851</v>
          </cell>
        </row>
      </sheetData>
      <sheetData sheetId="15"/>
      <sheetData sheetId="16">
        <row r="8">
          <cell r="B8">
            <v>42065</v>
          </cell>
        </row>
        <row r="12">
          <cell r="C12">
            <v>93.128</v>
          </cell>
        </row>
        <row r="13">
          <cell r="C13">
            <v>93.128</v>
          </cell>
        </row>
        <row r="14">
          <cell r="C14">
            <v>93.128</v>
          </cell>
        </row>
        <row r="15">
          <cell r="C15">
            <v>93.128</v>
          </cell>
        </row>
        <row r="16">
          <cell r="C16">
            <v>93.128</v>
          </cell>
        </row>
        <row r="17">
          <cell r="C17">
            <v>93.128</v>
          </cell>
        </row>
        <row r="18">
          <cell r="C18">
            <v>93.128</v>
          </cell>
        </row>
        <row r="19">
          <cell r="C19">
            <v>95.509429999999995</v>
          </cell>
        </row>
        <row r="20">
          <cell r="C20">
            <v>97.865454999999997</v>
          </cell>
        </row>
        <row r="21">
          <cell r="C21">
            <v>97.665914999999998</v>
          </cell>
        </row>
        <row r="22">
          <cell r="C22">
            <v>96.927999999999997</v>
          </cell>
        </row>
        <row r="23">
          <cell r="C23">
            <v>103.029553333333</v>
          </cell>
        </row>
        <row r="24">
          <cell r="C24">
            <v>104.155181666667</v>
          </cell>
        </row>
        <row r="25">
          <cell r="C25">
            <v>102.378983333333</v>
          </cell>
        </row>
        <row r="26">
          <cell r="C26">
            <v>101.492326666667</v>
          </cell>
        </row>
        <row r="27">
          <cell r="C27">
            <v>100.012165</v>
          </cell>
        </row>
        <row r="28">
          <cell r="C28">
            <v>96.140566666666999</v>
          </cell>
        </row>
        <row r="29">
          <cell r="C29">
            <v>93.441429999999997</v>
          </cell>
        </row>
        <row r="30">
          <cell r="C30">
            <v>99.433273333333005</v>
          </cell>
        </row>
        <row r="31">
          <cell r="C31">
            <v>98.809336666666994</v>
          </cell>
        </row>
        <row r="32">
          <cell r="C32">
            <v>96.841430000000003</v>
          </cell>
        </row>
        <row r="33">
          <cell r="C33">
            <v>94.852146666666997</v>
          </cell>
        </row>
        <row r="34">
          <cell r="C34">
            <v>94.821176666667</v>
          </cell>
        </row>
        <row r="35">
          <cell r="C35">
            <v>93.128</v>
          </cell>
        </row>
      </sheetData>
      <sheetData sheetId="17">
        <row r="36">
          <cell r="I36">
            <v>288.166</v>
          </cell>
        </row>
      </sheetData>
      <sheetData sheetId="18">
        <row r="36">
          <cell r="I36">
            <v>15.51601081081081</v>
          </cell>
        </row>
      </sheetData>
      <sheetData sheetId="19"/>
      <sheetData sheetId="20"/>
      <sheetData sheetId="21"/>
      <sheetData sheetId="22"/>
      <sheetData sheetId="23">
        <row r="36">
          <cell r="E36">
            <v>342.51200000000006</v>
          </cell>
        </row>
      </sheetData>
      <sheetData sheetId="24"/>
      <sheetData sheetId="25"/>
      <sheetData sheetId="26"/>
      <sheetData sheetId="27">
        <row r="36">
          <cell r="H36">
            <v>700.68799999999999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455.98049487852694</v>
          </cell>
        </row>
      </sheetData>
      <sheetData sheetId="33">
        <row r="36">
          <cell r="S36">
            <v>513.76299999999992</v>
          </cell>
        </row>
      </sheetData>
      <sheetData sheetId="34">
        <row r="36">
          <cell r="E36">
            <v>195.92350512147249</v>
          </cell>
        </row>
      </sheetData>
      <sheetData sheetId="35">
        <row r="36">
          <cell r="E36">
            <v>463.89199999999994</v>
          </cell>
        </row>
      </sheetData>
      <sheetData sheetId="36"/>
      <sheetData sheetId="37">
        <row r="36">
          <cell r="E36">
            <v>475.76000000000005</v>
          </cell>
        </row>
      </sheetData>
      <sheetData sheetId="38">
        <row r="36">
          <cell r="E36">
            <v>32.228721999999998</v>
          </cell>
        </row>
      </sheetData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42092</v>
          </cell>
        </row>
      </sheetData>
      <sheetData sheetId="9"/>
      <sheetData sheetId="10">
        <row r="7">
          <cell r="B7">
            <v>42092</v>
          </cell>
        </row>
      </sheetData>
      <sheetData sheetId="11">
        <row r="7">
          <cell r="B7">
            <v>42092</v>
          </cell>
        </row>
      </sheetData>
      <sheetData sheetId="12">
        <row r="7">
          <cell r="B7">
            <v>42092</v>
          </cell>
        </row>
      </sheetData>
      <sheetData sheetId="13">
        <row r="7">
          <cell r="B7">
            <v>42092</v>
          </cell>
        </row>
      </sheetData>
      <sheetData sheetId="14">
        <row r="36">
          <cell r="B36">
            <v>287.01920556533497</v>
          </cell>
        </row>
      </sheetData>
      <sheetData sheetId="15"/>
      <sheetData sheetId="16">
        <row r="8">
          <cell r="B8">
            <v>42092</v>
          </cell>
        </row>
        <row r="12">
          <cell r="C12">
            <v>84.968231666666995</v>
          </cell>
        </row>
        <row r="13">
          <cell r="C13">
            <v>84.885318333333004</v>
          </cell>
        </row>
        <row r="14">
          <cell r="C14">
            <v>85.199578333332994</v>
          </cell>
        </row>
        <row r="15">
          <cell r="C15">
            <v>84.930191666667</v>
          </cell>
        </row>
        <row r="16">
          <cell r="C16">
            <v>84.622879999999995</v>
          </cell>
        </row>
        <row r="17">
          <cell r="C17">
            <v>85.001198333332994</v>
          </cell>
        </row>
        <row r="18">
          <cell r="C18">
            <v>84.973206666666997</v>
          </cell>
        </row>
        <row r="19">
          <cell r="C19">
            <v>84.588843333333003</v>
          </cell>
        </row>
        <row r="20">
          <cell r="C20">
            <v>84.431420000000003</v>
          </cell>
        </row>
        <row r="21">
          <cell r="C21">
            <v>86.088499999999996</v>
          </cell>
        </row>
        <row r="22">
          <cell r="C22">
            <v>86.088499999999996</v>
          </cell>
        </row>
        <row r="23">
          <cell r="C23">
            <v>86.088499999999996</v>
          </cell>
        </row>
        <row r="24">
          <cell r="C24">
            <v>87.198891666666995</v>
          </cell>
        </row>
        <row r="25">
          <cell r="C25">
            <v>86.088499999999996</v>
          </cell>
        </row>
        <row r="26">
          <cell r="C26">
            <v>87.485799999999998</v>
          </cell>
        </row>
        <row r="27">
          <cell r="C27">
            <v>86.088499999999996</v>
          </cell>
        </row>
        <row r="28">
          <cell r="C28">
            <v>86.088499999999996</v>
          </cell>
        </row>
        <row r="29">
          <cell r="C29">
            <v>86.088499999999996</v>
          </cell>
        </row>
        <row r="30">
          <cell r="C30">
            <v>86.088499999999996</v>
          </cell>
        </row>
        <row r="31">
          <cell r="C31">
            <v>86.454431666667006</v>
          </cell>
        </row>
        <row r="32">
          <cell r="C32">
            <v>88.134</v>
          </cell>
        </row>
        <row r="33">
          <cell r="C33">
            <v>86.088499999999996</v>
          </cell>
        </row>
        <row r="34">
          <cell r="C34">
            <v>86.095678333332998</v>
          </cell>
        </row>
        <row r="35">
          <cell r="C35">
            <v>84.423000000000002</v>
          </cell>
        </row>
      </sheetData>
      <sheetData sheetId="17">
        <row r="36">
          <cell r="I36">
            <v>288.54700000000003</v>
          </cell>
        </row>
      </sheetData>
      <sheetData sheetId="18">
        <row r="36">
          <cell r="I36">
            <v>34.636075675675684</v>
          </cell>
        </row>
      </sheetData>
      <sheetData sheetId="19"/>
      <sheetData sheetId="20"/>
      <sheetData sheetId="21"/>
      <sheetData sheetId="22"/>
      <sheetData sheetId="23">
        <row r="36">
          <cell r="E36">
            <v>335.31199999999995</v>
          </cell>
        </row>
      </sheetData>
      <sheetData sheetId="24"/>
      <sheetData sheetId="25"/>
      <sheetData sheetId="26"/>
      <sheetData sheetId="27">
        <row r="36">
          <cell r="H36">
            <v>667.45600000000002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317.4586521269091</v>
          </cell>
        </row>
      </sheetData>
      <sheetData sheetId="33">
        <row r="36">
          <cell r="S36">
            <v>557.98056250000002</v>
          </cell>
        </row>
      </sheetData>
      <sheetData sheetId="34">
        <row r="36">
          <cell r="E36">
            <v>155.50134787309099</v>
          </cell>
        </row>
      </sheetData>
      <sheetData sheetId="35">
        <row r="36">
          <cell r="E36">
            <v>348.80800000000011</v>
          </cell>
        </row>
      </sheetData>
      <sheetData sheetId="36"/>
      <sheetData sheetId="37">
        <row r="36">
          <cell r="E36">
            <v>400.96</v>
          </cell>
        </row>
      </sheetData>
      <sheetData sheetId="38">
        <row r="36">
          <cell r="E36">
            <v>22.530282400000001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42093</v>
          </cell>
        </row>
      </sheetData>
      <sheetData sheetId="9"/>
      <sheetData sheetId="10">
        <row r="7">
          <cell r="B7">
            <v>42093</v>
          </cell>
        </row>
      </sheetData>
      <sheetData sheetId="11">
        <row r="7">
          <cell r="B7">
            <v>42093</v>
          </cell>
        </row>
      </sheetData>
      <sheetData sheetId="12">
        <row r="7">
          <cell r="B7">
            <v>42093</v>
          </cell>
        </row>
      </sheetData>
      <sheetData sheetId="13">
        <row r="7">
          <cell r="B7">
            <v>42093</v>
          </cell>
        </row>
      </sheetData>
      <sheetData sheetId="14">
        <row r="36">
          <cell r="B36">
            <v>329.06517232718051</v>
          </cell>
        </row>
      </sheetData>
      <sheetData sheetId="15"/>
      <sheetData sheetId="16">
        <row r="8">
          <cell r="B8">
            <v>42093</v>
          </cell>
        </row>
        <row r="12">
          <cell r="C12">
            <v>85.412901666666997</v>
          </cell>
        </row>
        <row r="13">
          <cell r="C13">
            <v>85.627248333333</v>
          </cell>
        </row>
        <row r="14">
          <cell r="C14">
            <v>85.943823333333</v>
          </cell>
        </row>
        <row r="15">
          <cell r="C15">
            <v>85.733958333333007</v>
          </cell>
        </row>
        <row r="16">
          <cell r="C16">
            <v>85.613910000000004</v>
          </cell>
        </row>
        <row r="17">
          <cell r="C17">
            <v>86.811385000000001</v>
          </cell>
        </row>
        <row r="18">
          <cell r="C18">
            <v>86.792299999999997</v>
          </cell>
        </row>
        <row r="19">
          <cell r="C19">
            <v>86.798028333332994</v>
          </cell>
        </row>
        <row r="20">
          <cell r="C20">
            <v>87.692413333332993</v>
          </cell>
        </row>
        <row r="21">
          <cell r="C21">
            <v>89.279634999999999</v>
          </cell>
        </row>
        <row r="22">
          <cell r="C22">
            <v>93.654525000000007</v>
          </cell>
        </row>
        <row r="23">
          <cell r="C23">
            <v>93.758756666666997</v>
          </cell>
        </row>
        <row r="24">
          <cell r="C24">
            <v>94.838310000000007</v>
          </cell>
        </row>
        <row r="25">
          <cell r="C25">
            <v>94.877735000000001</v>
          </cell>
        </row>
        <row r="26">
          <cell r="C26">
            <v>96.364158333332995</v>
          </cell>
        </row>
        <row r="27">
          <cell r="C27">
            <v>97.520476666666994</v>
          </cell>
        </row>
        <row r="28">
          <cell r="C28">
            <v>92.339106666667007</v>
          </cell>
        </row>
        <row r="29">
          <cell r="C29">
            <v>86.940553333333</v>
          </cell>
        </row>
        <row r="30">
          <cell r="C30">
            <v>89.288571666666996</v>
          </cell>
        </row>
        <row r="31">
          <cell r="C31">
            <v>95.66337</v>
          </cell>
        </row>
        <row r="32">
          <cell r="C32">
            <v>89.017381666667006</v>
          </cell>
        </row>
        <row r="33">
          <cell r="C33">
            <v>88.174323333333007</v>
          </cell>
        </row>
        <row r="34">
          <cell r="C34">
            <v>86.790691666667001</v>
          </cell>
        </row>
        <row r="35">
          <cell r="C35">
            <v>86.681068333333002</v>
          </cell>
        </row>
      </sheetData>
      <sheetData sheetId="17">
        <row r="36">
          <cell r="I36">
            <v>288.89600000000002</v>
          </cell>
        </row>
      </sheetData>
      <sheetData sheetId="18">
        <row r="36">
          <cell r="I36">
            <v>25.047475675675681</v>
          </cell>
        </row>
      </sheetData>
      <sheetData sheetId="19"/>
      <sheetData sheetId="20"/>
      <sheetData sheetId="21"/>
      <sheetData sheetId="22"/>
      <sheetData sheetId="23">
        <row r="36">
          <cell r="E36">
            <v>245.13599999999997</v>
          </cell>
        </row>
      </sheetData>
      <sheetData sheetId="24"/>
      <sheetData sheetId="25"/>
      <sheetData sheetId="26"/>
      <sheetData sheetId="27">
        <row r="36">
          <cell r="H36">
            <v>688.44800000000009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309.31048549196845</v>
          </cell>
        </row>
      </sheetData>
      <sheetData sheetId="33">
        <row r="36">
          <cell r="S36">
            <v>1075.8881512189955</v>
          </cell>
        </row>
      </sheetData>
      <sheetData sheetId="34">
        <row r="36">
          <cell r="E36">
            <v>151.16951450803199</v>
          </cell>
        </row>
      </sheetData>
      <sheetData sheetId="35">
        <row r="36">
          <cell r="E36">
            <v>307.21999999999997</v>
          </cell>
        </row>
      </sheetData>
      <sheetData sheetId="36"/>
      <sheetData sheetId="37">
        <row r="36">
          <cell r="E36">
            <v>407.69600000000003</v>
          </cell>
        </row>
      </sheetData>
      <sheetData sheetId="38">
        <row r="36">
          <cell r="E36">
            <v>23.735131600000003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42094</v>
          </cell>
        </row>
      </sheetData>
      <sheetData sheetId="9"/>
      <sheetData sheetId="10">
        <row r="7">
          <cell r="B7">
            <v>42094</v>
          </cell>
        </row>
      </sheetData>
      <sheetData sheetId="11">
        <row r="7">
          <cell r="B7">
            <v>42094</v>
          </cell>
        </row>
      </sheetData>
      <sheetData sheetId="12">
        <row r="7">
          <cell r="B7">
            <v>42094</v>
          </cell>
        </row>
      </sheetData>
      <sheetData sheetId="13">
        <row r="7">
          <cell r="B7">
            <v>42094</v>
          </cell>
        </row>
      </sheetData>
      <sheetData sheetId="14">
        <row r="36">
          <cell r="B36">
            <v>341.95059111040831</v>
          </cell>
        </row>
      </sheetData>
      <sheetData sheetId="15"/>
      <sheetData sheetId="16">
        <row r="8">
          <cell r="B8">
            <v>42094</v>
          </cell>
        </row>
        <row r="12">
          <cell r="C12">
            <v>85.903168333332999</v>
          </cell>
        </row>
        <row r="13">
          <cell r="C13">
            <v>86.267696666667007</v>
          </cell>
        </row>
        <row r="14">
          <cell r="C14">
            <v>86.018921666666998</v>
          </cell>
        </row>
        <row r="15">
          <cell r="C15">
            <v>85.642511666667005</v>
          </cell>
        </row>
        <row r="16">
          <cell r="C16">
            <v>85.531773333333007</v>
          </cell>
        </row>
        <row r="17">
          <cell r="C17">
            <v>85.261478333333002</v>
          </cell>
        </row>
        <row r="18">
          <cell r="C18">
            <v>86.792299999999997</v>
          </cell>
        </row>
        <row r="19">
          <cell r="C19">
            <v>86.792299999999997</v>
          </cell>
        </row>
        <row r="20">
          <cell r="C20">
            <v>86.880808333332993</v>
          </cell>
        </row>
        <row r="21">
          <cell r="C21">
            <v>86.930480000000003</v>
          </cell>
        </row>
        <row r="22">
          <cell r="C22">
            <v>87.070676666666998</v>
          </cell>
        </row>
        <row r="23">
          <cell r="C23">
            <v>88.878</v>
          </cell>
        </row>
        <row r="24">
          <cell r="C24">
            <v>88.878</v>
          </cell>
        </row>
        <row r="25">
          <cell r="C25">
            <v>88.878</v>
          </cell>
        </row>
        <row r="26">
          <cell r="C26">
            <v>89.367811666666995</v>
          </cell>
        </row>
        <row r="27">
          <cell r="C27">
            <v>87.896283333333002</v>
          </cell>
        </row>
        <row r="28">
          <cell r="C28">
            <v>86.792299999999997</v>
          </cell>
        </row>
        <row r="29">
          <cell r="C29">
            <v>85.466661666666994</v>
          </cell>
        </row>
        <row r="30">
          <cell r="C30">
            <v>88.380696666667006</v>
          </cell>
        </row>
        <row r="31">
          <cell r="C31">
            <v>90.104955000000004</v>
          </cell>
        </row>
        <row r="32">
          <cell r="C32">
            <v>88.236831666667001</v>
          </cell>
        </row>
        <row r="33">
          <cell r="C33">
            <v>86.792299999999997</v>
          </cell>
        </row>
        <row r="34">
          <cell r="C34">
            <v>86.792299999999997</v>
          </cell>
        </row>
        <row r="35">
          <cell r="C35">
            <v>86.224463333333006</v>
          </cell>
        </row>
      </sheetData>
      <sheetData sheetId="17">
        <row r="36">
          <cell r="I36">
            <v>289.35300000000001</v>
          </cell>
        </row>
      </sheetData>
      <sheetData sheetId="18">
        <row r="36">
          <cell r="I36">
            <v>57.959772972972971</v>
          </cell>
        </row>
      </sheetData>
      <sheetData sheetId="19"/>
      <sheetData sheetId="20"/>
      <sheetData sheetId="21"/>
      <sheetData sheetId="22"/>
      <sheetData sheetId="23">
        <row r="36">
          <cell r="E36">
            <v>334.46400000000006</v>
          </cell>
        </row>
      </sheetData>
      <sheetData sheetId="24"/>
      <sheetData sheetId="25"/>
      <sheetData sheetId="26"/>
      <sheetData sheetId="27">
        <row r="36">
          <cell r="H36">
            <v>682.23999999999978</v>
          </cell>
        </row>
      </sheetData>
      <sheetData sheetId="28"/>
      <sheetData sheetId="29"/>
      <sheetData sheetId="30"/>
      <sheetData sheetId="31"/>
      <sheetData sheetId="32">
        <row r="36">
          <cell r="E36">
            <v>411.62191995622197</v>
          </cell>
        </row>
      </sheetData>
      <sheetData sheetId="33">
        <row r="36">
          <cell r="S36">
            <v>594.51199999999994</v>
          </cell>
        </row>
      </sheetData>
      <sheetData sheetId="34">
        <row r="36">
          <cell r="E36">
            <v>183.77008004377848</v>
          </cell>
        </row>
      </sheetData>
      <sheetData sheetId="35">
        <row r="36">
          <cell r="E36">
            <v>422.32399999999996</v>
          </cell>
        </row>
      </sheetData>
      <sheetData sheetId="36"/>
      <sheetData sheetId="37">
        <row r="36">
          <cell r="E36">
            <v>497.536</v>
          </cell>
        </row>
      </sheetData>
      <sheetData sheetId="38">
        <row r="36">
          <cell r="E36">
            <v>23.246034399999996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0315"/>
    </sheetNames>
    <sheetDataSet>
      <sheetData sheetId="0">
        <row r="10">
          <cell r="B10">
            <v>42064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42065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42066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42067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42068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42069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42066</v>
          </cell>
        </row>
      </sheetData>
      <sheetData sheetId="9"/>
      <sheetData sheetId="10">
        <row r="7">
          <cell r="B7">
            <v>42066</v>
          </cell>
        </row>
      </sheetData>
      <sheetData sheetId="11">
        <row r="7">
          <cell r="B7">
            <v>42066</v>
          </cell>
        </row>
      </sheetData>
      <sheetData sheetId="12">
        <row r="7">
          <cell r="B7">
            <v>42066</v>
          </cell>
        </row>
      </sheetData>
      <sheetData sheetId="13">
        <row r="7">
          <cell r="B7">
            <v>42066</v>
          </cell>
        </row>
      </sheetData>
      <sheetData sheetId="14">
        <row r="36">
          <cell r="B36">
            <v>323.27248865383939</v>
          </cell>
        </row>
      </sheetData>
      <sheetData sheetId="15"/>
      <sheetData sheetId="16">
        <row r="8">
          <cell r="B8">
            <v>42066</v>
          </cell>
        </row>
        <row r="12">
          <cell r="C12">
            <v>93.128</v>
          </cell>
        </row>
        <row r="13">
          <cell r="C13">
            <v>93.128</v>
          </cell>
        </row>
        <row r="14">
          <cell r="C14">
            <v>93.128</v>
          </cell>
        </row>
        <row r="15">
          <cell r="C15">
            <v>93.128</v>
          </cell>
        </row>
        <row r="16">
          <cell r="C16">
            <v>93.128</v>
          </cell>
        </row>
        <row r="17">
          <cell r="C17">
            <v>93.128</v>
          </cell>
        </row>
        <row r="18">
          <cell r="C18">
            <v>93.128</v>
          </cell>
        </row>
        <row r="19">
          <cell r="C19">
            <v>97.286061666666996</v>
          </cell>
        </row>
        <row r="20">
          <cell r="C20">
            <v>93.494964999999993</v>
          </cell>
        </row>
        <row r="21">
          <cell r="C21">
            <v>98.489126666667005</v>
          </cell>
        </row>
        <row r="22">
          <cell r="C22">
            <v>96.927999999999997</v>
          </cell>
        </row>
        <row r="23">
          <cell r="C23">
            <v>104.878405</v>
          </cell>
        </row>
        <row r="24">
          <cell r="C24">
            <v>102.481425</v>
          </cell>
        </row>
        <row r="25">
          <cell r="C25">
            <v>101.14287166666701</v>
          </cell>
        </row>
        <row r="26">
          <cell r="C26">
            <v>104.5489</v>
          </cell>
        </row>
        <row r="27">
          <cell r="C27">
            <v>104.074096666667</v>
          </cell>
        </row>
        <row r="28">
          <cell r="C28">
            <v>100.186231666667</v>
          </cell>
        </row>
        <row r="29">
          <cell r="C29">
            <v>99.577233333332998</v>
          </cell>
        </row>
        <row r="30">
          <cell r="C30">
            <v>96.396153333333004</v>
          </cell>
        </row>
        <row r="31">
          <cell r="C31">
            <v>95.771793333332994</v>
          </cell>
        </row>
        <row r="32">
          <cell r="C32">
            <v>96.270619999999994</v>
          </cell>
        </row>
        <row r="33">
          <cell r="C33">
            <v>93.298291666666998</v>
          </cell>
        </row>
        <row r="34">
          <cell r="C34">
            <v>95.733543333333003</v>
          </cell>
        </row>
        <row r="35">
          <cell r="C35">
            <v>93.128</v>
          </cell>
        </row>
      </sheetData>
      <sheetData sheetId="17">
        <row r="36">
          <cell r="I36">
            <v>287.69900000000001</v>
          </cell>
        </row>
      </sheetData>
      <sheetData sheetId="18">
        <row r="36">
          <cell r="I36">
            <v>13.562140540540542</v>
          </cell>
        </row>
      </sheetData>
      <sheetData sheetId="19"/>
      <sheetData sheetId="20"/>
      <sheetData sheetId="21"/>
      <sheetData sheetId="22"/>
      <sheetData sheetId="23">
        <row r="36">
          <cell r="E36">
            <v>332.44800000000004</v>
          </cell>
        </row>
      </sheetData>
      <sheetData sheetId="24"/>
      <sheetData sheetId="25"/>
      <sheetData sheetId="26"/>
      <sheetData sheetId="27">
        <row r="36">
          <cell r="H36">
            <v>683.77599999999984</v>
          </cell>
        </row>
      </sheetData>
      <sheetData sheetId="28"/>
      <sheetData sheetId="29"/>
      <sheetData sheetId="30"/>
      <sheetData sheetId="31"/>
      <sheetData sheetId="32">
        <row r="36">
          <cell r="E36">
            <v>433.76280560192004</v>
          </cell>
        </row>
      </sheetData>
      <sheetData sheetId="33">
        <row r="36">
          <cell r="S36">
            <v>569.13987499999996</v>
          </cell>
        </row>
      </sheetData>
      <sheetData sheetId="34">
        <row r="36">
          <cell r="E36">
            <v>194.20519439808047</v>
          </cell>
        </row>
      </sheetData>
      <sheetData sheetId="35">
        <row r="36">
          <cell r="E36">
            <v>440.98799999999994</v>
          </cell>
        </row>
      </sheetData>
      <sheetData sheetId="36"/>
      <sheetData sheetId="37">
        <row r="36">
          <cell r="E36">
            <v>500.46400000000011</v>
          </cell>
        </row>
      </sheetData>
      <sheetData sheetId="38">
        <row r="36">
          <cell r="E36">
            <v>28.868663999999999</v>
          </cell>
        </row>
      </sheetData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42073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42075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42077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315"/>
    </sheetNames>
    <sheetDataSet>
      <sheetData sheetId="0">
        <row r="10">
          <cell r="B10">
            <v>42078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315"/>
    </sheetNames>
    <sheetDataSet>
      <sheetData sheetId="0">
        <row r="10">
          <cell r="B10">
            <v>42079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315"/>
    </sheetNames>
    <sheetDataSet>
      <sheetData sheetId="0">
        <row r="10">
          <cell r="B10">
            <v>42080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42067</v>
          </cell>
        </row>
      </sheetData>
      <sheetData sheetId="9"/>
      <sheetData sheetId="10">
        <row r="7">
          <cell r="B7">
            <v>42067</v>
          </cell>
        </row>
      </sheetData>
      <sheetData sheetId="11">
        <row r="7">
          <cell r="B7">
            <v>42067</v>
          </cell>
        </row>
      </sheetData>
      <sheetData sheetId="12">
        <row r="7">
          <cell r="B7">
            <v>42067</v>
          </cell>
        </row>
      </sheetData>
      <sheetData sheetId="13">
        <row r="7">
          <cell r="B7">
            <v>42067</v>
          </cell>
        </row>
      </sheetData>
      <sheetData sheetId="14">
        <row r="36">
          <cell r="B36">
            <v>326.47581247317964</v>
          </cell>
        </row>
      </sheetData>
      <sheetData sheetId="15"/>
      <sheetData sheetId="16">
        <row r="8">
          <cell r="B8">
            <v>42067</v>
          </cell>
        </row>
        <row r="12">
          <cell r="C12">
            <v>93.128</v>
          </cell>
        </row>
        <row r="13">
          <cell r="C13">
            <v>93.128</v>
          </cell>
        </row>
        <row r="14">
          <cell r="C14">
            <v>93.160153333333</v>
          </cell>
        </row>
        <row r="15">
          <cell r="C15">
            <v>93.128</v>
          </cell>
        </row>
        <row r="16">
          <cell r="C16">
            <v>93.128</v>
          </cell>
        </row>
        <row r="17">
          <cell r="C17">
            <v>93.128</v>
          </cell>
        </row>
        <row r="18">
          <cell r="C18">
            <v>93.128</v>
          </cell>
        </row>
        <row r="19">
          <cell r="C19">
            <v>94.783955000000006</v>
          </cell>
        </row>
        <row r="20">
          <cell r="C20">
            <v>97.280334999999994</v>
          </cell>
        </row>
        <row r="21">
          <cell r="C21">
            <v>101.064658333333</v>
          </cell>
        </row>
        <row r="22">
          <cell r="C22">
            <v>101.351543333333</v>
          </cell>
        </row>
        <row r="23">
          <cell r="C23">
            <v>101.35014</v>
          </cell>
        </row>
        <row r="24">
          <cell r="C24">
            <v>101.3366</v>
          </cell>
        </row>
        <row r="25">
          <cell r="C25">
            <v>103.02182999999999</v>
          </cell>
        </row>
        <row r="26">
          <cell r="C26">
            <v>101.623416666667</v>
          </cell>
        </row>
        <row r="27">
          <cell r="C27">
            <v>101.59377499999999</v>
          </cell>
        </row>
        <row r="28">
          <cell r="C28">
            <v>101.02083</v>
          </cell>
        </row>
        <row r="29">
          <cell r="C29">
            <v>94.269931666667006</v>
          </cell>
        </row>
        <row r="30">
          <cell r="C30">
            <v>100.18819999999999</v>
          </cell>
        </row>
        <row r="31">
          <cell r="C31">
            <v>101.404796666667</v>
          </cell>
        </row>
        <row r="32">
          <cell r="C32">
            <v>98.234274999999997</v>
          </cell>
        </row>
        <row r="33">
          <cell r="C33">
            <v>94.623771666666997</v>
          </cell>
        </row>
        <row r="34">
          <cell r="C34">
            <v>94.182374999999993</v>
          </cell>
        </row>
        <row r="35">
          <cell r="C35">
            <v>93.128</v>
          </cell>
        </row>
      </sheetData>
      <sheetData sheetId="17">
        <row r="36">
          <cell r="I36">
            <v>288.01399999999995</v>
          </cell>
        </row>
      </sheetData>
      <sheetData sheetId="18">
        <row r="36">
          <cell r="I36">
            <v>28.606389189189191</v>
          </cell>
        </row>
      </sheetData>
      <sheetData sheetId="19"/>
      <sheetData sheetId="20"/>
      <sheetData sheetId="21"/>
      <sheetData sheetId="22"/>
      <sheetData sheetId="23">
        <row r="36">
          <cell r="E36">
            <v>339.18400000000003</v>
          </cell>
        </row>
      </sheetData>
      <sheetData sheetId="24"/>
      <sheetData sheetId="25"/>
      <sheetData sheetId="26"/>
      <sheetData sheetId="27">
        <row r="36">
          <cell r="H36">
            <v>682.70400000000006</v>
          </cell>
        </row>
      </sheetData>
      <sheetData sheetId="28"/>
      <sheetData sheetId="29"/>
      <sheetData sheetId="30"/>
      <sheetData sheetId="31"/>
      <sheetData sheetId="32">
        <row r="36">
          <cell r="E36">
            <v>431.46778600786797</v>
          </cell>
        </row>
      </sheetData>
      <sheetData sheetId="33">
        <row r="36">
          <cell r="S36">
            <v>484.00164062500005</v>
          </cell>
        </row>
      </sheetData>
      <sheetData sheetId="34">
        <row r="36">
          <cell r="E36">
            <v>190.80421399213253</v>
          </cell>
        </row>
      </sheetData>
      <sheetData sheetId="35">
        <row r="36">
          <cell r="E36">
            <v>426.08399999999989</v>
          </cell>
        </row>
      </sheetData>
      <sheetData sheetId="36"/>
      <sheetData sheetId="37">
        <row r="36">
          <cell r="E36">
            <v>501.93600000000004</v>
          </cell>
        </row>
      </sheetData>
      <sheetData sheetId="38">
        <row r="36">
          <cell r="E36">
            <v>32.598527199999992</v>
          </cell>
        </row>
      </sheetData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315"/>
    </sheetNames>
    <sheetDataSet>
      <sheetData sheetId="0">
        <row r="10">
          <cell r="B10">
            <v>42081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315"/>
    </sheetNames>
    <sheetDataSet>
      <sheetData sheetId="0">
        <row r="10">
          <cell r="B10">
            <v>42082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315"/>
    </sheetNames>
    <sheetDataSet>
      <sheetData sheetId="0">
        <row r="10">
          <cell r="B10">
            <v>42083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315"/>
    </sheetNames>
    <sheetDataSet>
      <sheetData sheetId="0">
        <row r="10">
          <cell r="B10">
            <v>42084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0315"/>
    </sheetNames>
    <sheetDataSet>
      <sheetData sheetId="0">
        <row r="10">
          <cell r="B10">
            <v>42085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0315"/>
    </sheetNames>
    <sheetDataSet>
      <sheetData sheetId="0">
        <row r="10">
          <cell r="B10">
            <v>42086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0315"/>
    </sheetNames>
    <sheetDataSet>
      <sheetData sheetId="0">
        <row r="10">
          <cell r="B10">
            <v>42087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315"/>
    </sheetNames>
    <sheetDataSet>
      <sheetData sheetId="0">
        <row r="10">
          <cell r="B10">
            <v>42088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0315"/>
    </sheetNames>
    <sheetDataSet>
      <sheetData sheetId="0">
        <row r="10">
          <cell r="B10">
            <v>42089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0315"/>
    </sheetNames>
    <sheetDataSet>
      <sheetData sheetId="0">
        <row r="10">
          <cell r="B10">
            <v>42090</v>
          </cell>
        </row>
        <row r="110">
          <cell r="N110">
            <v>189.5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42068</v>
          </cell>
        </row>
      </sheetData>
      <sheetData sheetId="9"/>
      <sheetData sheetId="10">
        <row r="7">
          <cell r="B7">
            <v>42068</v>
          </cell>
        </row>
      </sheetData>
      <sheetData sheetId="11">
        <row r="7">
          <cell r="B7">
            <v>42068</v>
          </cell>
        </row>
      </sheetData>
      <sheetData sheetId="12">
        <row r="7">
          <cell r="B7">
            <v>42068</v>
          </cell>
        </row>
      </sheetData>
      <sheetData sheetId="13">
        <row r="7">
          <cell r="B7">
            <v>42068</v>
          </cell>
        </row>
      </sheetData>
      <sheetData sheetId="14">
        <row r="36">
          <cell r="B36">
            <v>320.99271440926418</v>
          </cell>
        </row>
      </sheetData>
      <sheetData sheetId="15"/>
      <sheetData sheetId="16">
        <row r="8">
          <cell r="B8">
            <v>42068</v>
          </cell>
        </row>
        <row r="12">
          <cell r="C12">
            <v>93.128</v>
          </cell>
        </row>
        <row r="13">
          <cell r="C13">
            <v>93.128</v>
          </cell>
        </row>
        <row r="14">
          <cell r="C14">
            <v>93.128</v>
          </cell>
        </row>
        <row r="15">
          <cell r="C15">
            <v>93.128</v>
          </cell>
        </row>
        <row r="16">
          <cell r="C16">
            <v>93.128</v>
          </cell>
        </row>
        <row r="17">
          <cell r="C17">
            <v>93.128</v>
          </cell>
        </row>
        <row r="18">
          <cell r="C18">
            <v>93.128</v>
          </cell>
        </row>
        <row r="19">
          <cell r="C19">
            <v>97.013073333332997</v>
          </cell>
        </row>
        <row r="20">
          <cell r="C20">
            <v>95.448598333332995</v>
          </cell>
        </row>
        <row r="21">
          <cell r="C21">
            <v>102.645861666667</v>
          </cell>
        </row>
        <row r="22">
          <cell r="C22">
            <v>104.24567</v>
          </cell>
        </row>
        <row r="23">
          <cell r="C23">
            <v>102.716581666667</v>
          </cell>
        </row>
        <row r="24">
          <cell r="C24">
            <v>100.57128666666701</v>
          </cell>
        </row>
        <row r="25">
          <cell r="C25">
            <v>102.107185</v>
          </cell>
        </row>
        <row r="26">
          <cell r="C26">
            <v>104.20738666666701</v>
          </cell>
        </row>
        <row r="27">
          <cell r="C27">
            <v>103.32599166666699</v>
          </cell>
        </row>
        <row r="28">
          <cell r="C28">
            <v>105.35217666666701</v>
          </cell>
        </row>
        <row r="29">
          <cell r="C29">
            <v>93.332679999999996</v>
          </cell>
        </row>
        <row r="30">
          <cell r="C30">
            <v>97.958123333333006</v>
          </cell>
        </row>
        <row r="31">
          <cell r="C31">
            <v>101.093906666667</v>
          </cell>
        </row>
        <row r="32">
          <cell r="C32">
            <v>96.220153333333002</v>
          </cell>
        </row>
        <row r="33">
          <cell r="C33">
            <v>93.265818333333002</v>
          </cell>
        </row>
        <row r="34">
          <cell r="C34">
            <v>94.941225000000003</v>
          </cell>
        </row>
        <row r="35">
          <cell r="C35">
            <v>93.128</v>
          </cell>
        </row>
      </sheetData>
      <sheetData sheetId="17">
        <row r="36">
          <cell r="I36">
            <v>287.14900000000006</v>
          </cell>
        </row>
      </sheetData>
      <sheetData sheetId="18">
        <row r="36">
          <cell r="I36">
            <v>40.425794594594599</v>
          </cell>
        </row>
      </sheetData>
      <sheetData sheetId="19"/>
      <sheetData sheetId="20"/>
      <sheetData sheetId="21"/>
      <sheetData sheetId="22"/>
      <sheetData sheetId="23">
        <row r="36">
          <cell r="E36">
            <v>294.04800000000006</v>
          </cell>
        </row>
      </sheetData>
      <sheetData sheetId="24"/>
      <sheetData sheetId="25"/>
      <sheetData sheetId="26"/>
      <sheetData sheetId="27">
        <row r="36">
          <cell r="H36">
            <v>673.08800000000008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355.32860492471002</v>
          </cell>
        </row>
      </sheetData>
      <sheetData sheetId="33">
        <row r="36">
          <cell r="S36">
            <v>779.58281611870495</v>
          </cell>
        </row>
      </sheetData>
      <sheetData sheetId="34">
        <row r="36">
          <cell r="E36">
            <v>158.33539507529002</v>
          </cell>
        </row>
      </sheetData>
      <sheetData sheetId="35">
        <row r="36">
          <cell r="E36">
            <v>359.53999999999996</v>
          </cell>
        </row>
      </sheetData>
      <sheetData sheetId="36"/>
      <sheetData sheetId="37">
        <row r="36">
          <cell r="E36">
            <v>437.08800000000008</v>
          </cell>
        </row>
      </sheetData>
      <sheetData sheetId="38">
        <row r="36">
          <cell r="E36">
            <v>32.129311999999999</v>
          </cell>
        </row>
      </sheetData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0315"/>
    </sheetNames>
    <sheetDataSet>
      <sheetData sheetId="0">
        <row r="10">
          <cell r="B10">
            <v>42091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0315"/>
    </sheetNames>
    <sheetDataSet>
      <sheetData sheetId="0">
        <row r="10">
          <cell r="B10">
            <v>42092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0315"/>
    </sheetNames>
    <sheetDataSet>
      <sheetData sheetId="0">
        <row r="10">
          <cell r="B10">
            <v>42093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10315"/>
    </sheetNames>
    <sheetDataSet>
      <sheetData sheetId="0">
        <row r="10">
          <cell r="B10">
            <v>42094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42069</v>
          </cell>
        </row>
      </sheetData>
      <sheetData sheetId="9"/>
      <sheetData sheetId="10">
        <row r="7">
          <cell r="B7">
            <v>42069</v>
          </cell>
        </row>
      </sheetData>
      <sheetData sheetId="11">
        <row r="7">
          <cell r="B7">
            <v>42069</v>
          </cell>
        </row>
      </sheetData>
      <sheetData sheetId="12">
        <row r="7">
          <cell r="B7">
            <v>42069</v>
          </cell>
        </row>
      </sheetData>
      <sheetData sheetId="13">
        <row r="7">
          <cell r="B7">
            <v>42069</v>
          </cell>
        </row>
      </sheetData>
      <sheetData sheetId="14">
        <row r="36">
          <cell r="B36">
            <v>310.41828695862631</v>
          </cell>
        </row>
      </sheetData>
      <sheetData sheetId="15"/>
      <sheetData sheetId="16">
        <row r="8">
          <cell r="B8">
            <v>42069</v>
          </cell>
        </row>
        <row r="12">
          <cell r="C12">
            <v>93.128</v>
          </cell>
        </row>
        <row r="13">
          <cell r="C13">
            <v>93.144835</v>
          </cell>
        </row>
        <row r="14">
          <cell r="C14">
            <v>93.128</v>
          </cell>
        </row>
        <row r="15">
          <cell r="C15">
            <v>93.128</v>
          </cell>
        </row>
        <row r="16">
          <cell r="C16">
            <v>93.128</v>
          </cell>
        </row>
        <row r="17">
          <cell r="C17">
            <v>93.128</v>
          </cell>
        </row>
        <row r="18">
          <cell r="C18">
            <v>93.128</v>
          </cell>
        </row>
        <row r="19">
          <cell r="C19">
            <v>93.128</v>
          </cell>
        </row>
        <row r="20">
          <cell r="C20">
            <v>97.410266666666999</v>
          </cell>
        </row>
        <row r="21">
          <cell r="C21">
            <v>96.436170000000004</v>
          </cell>
        </row>
        <row r="22">
          <cell r="C22">
            <v>94.074278333332998</v>
          </cell>
        </row>
        <row r="23">
          <cell r="C23">
            <v>104.350046666667</v>
          </cell>
        </row>
        <row r="24">
          <cell r="C24">
            <v>102.051345</v>
          </cell>
        </row>
        <row r="25">
          <cell r="C25">
            <v>100.933018333333</v>
          </cell>
        </row>
        <row r="26">
          <cell r="C26">
            <v>104.884531666667</v>
          </cell>
        </row>
        <row r="27">
          <cell r="C27">
            <v>99.185569999999998</v>
          </cell>
        </row>
        <row r="28">
          <cell r="C28">
            <v>95.286096666667007</v>
          </cell>
        </row>
        <row r="29">
          <cell r="C29">
            <v>95.872348333332994</v>
          </cell>
        </row>
        <row r="30">
          <cell r="C30">
            <v>94.834203333332994</v>
          </cell>
        </row>
        <row r="31">
          <cell r="C31">
            <v>94.048263333332997</v>
          </cell>
        </row>
        <row r="32">
          <cell r="C32">
            <v>96.403411666666997</v>
          </cell>
        </row>
        <row r="33">
          <cell r="C33">
            <v>93.128</v>
          </cell>
        </row>
        <row r="34">
          <cell r="C34">
            <v>93.264571666666995</v>
          </cell>
        </row>
        <row r="35">
          <cell r="C35">
            <v>93.403266666666994</v>
          </cell>
        </row>
      </sheetData>
      <sheetData sheetId="17">
        <row r="36">
          <cell r="I36">
            <v>289.29200000000003</v>
          </cell>
        </row>
      </sheetData>
      <sheetData sheetId="18">
        <row r="36">
          <cell r="I36">
            <v>44.439254054054061</v>
          </cell>
        </row>
      </sheetData>
      <sheetData sheetId="19"/>
      <sheetData sheetId="20"/>
      <sheetData sheetId="21"/>
      <sheetData sheetId="22"/>
      <sheetData sheetId="23">
        <row r="36">
          <cell r="E36">
            <v>355.904</v>
          </cell>
        </row>
      </sheetData>
      <sheetData sheetId="24"/>
      <sheetData sheetId="25"/>
      <sheetData sheetId="26"/>
      <sheetData sheetId="27">
        <row r="36">
          <cell r="H36">
            <v>673.24799999999993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443.46442857466695</v>
          </cell>
        </row>
      </sheetData>
      <sheetData sheetId="33">
        <row r="36">
          <cell r="S36">
            <v>465.13768750000008</v>
          </cell>
        </row>
      </sheetData>
      <sheetData sheetId="34">
        <row r="36">
          <cell r="E36">
            <v>185.33557142533351</v>
          </cell>
        </row>
      </sheetData>
      <sheetData sheetId="35">
        <row r="36">
          <cell r="E36">
            <v>446.72400000000005</v>
          </cell>
        </row>
      </sheetData>
      <sheetData sheetId="36"/>
      <sheetData sheetId="37">
        <row r="36">
          <cell r="E36">
            <v>503.79200000000003</v>
          </cell>
        </row>
      </sheetData>
      <sheetData sheetId="38">
        <row r="36">
          <cell r="E36">
            <v>45.012848000000005</v>
          </cell>
        </row>
      </sheetData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42070</v>
          </cell>
        </row>
      </sheetData>
      <sheetData sheetId="9"/>
      <sheetData sheetId="10">
        <row r="7">
          <cell r="B7">
            <v>42070</v>
          </cell>
        </row>
      </sheetData>
      <sheetData sheetId="11">
        <row r="7">
          <cell r="B7">
            <v>42070</v>
          </cell>
        </row>
      </sheetData>
      <sheetData sheetId="12">
        <row r="7">
          <cell r="B7">
            <v>42070</v>
          </cell>
        </row>
      </sheetData>
      <sheetData sheetId="13">
        <row r="7">
          <cell r="B7">
            <v>42070</v>
          </cell>
        </row>
      </sheetData>
      <sheetData sheetId="14">
        <row r="36">
          <cell r="B36">
            <v>271.87865723031007</v>
          </cell>
        </row>
      </sheetData>
      <sheetData sheetId="15"/>
      <sheetData sheetId="16">
        <row r="8">
          <cell r="B8">
            <v>42070</v>
          </cell>
        </row>
        <row r="12">
          <cell r="C12">
            <v>95.722173333333004</v>
          </cell>
        </row>
        <row r="13">
          <cell r="C13">
            <v>100.13034166666699</v>
          </cell>
        </row>
        <row r="14">
          <cell r="C14">
            <v>97.470583333332996</v>
          </cell>
        </row>
        <row r="15">
          <cell r="C15">
            <v>94.731123333333002</v>
          </cell>
        </row>
        <row r="16">
          <cell r="C16">
            <v>93.743926666666994</v>
          </cell>
        </row>
        <row r="17">
          <cell r="C17">
            <v>93.473889999999997</v>
          </cell>
        </row>
        <row r="18">
          <cell r="C18">
            <v>93.130636666667002</v>
          </cell>
        </row>
        <row r="19">
          <cell r="C19">
            <v>93.128</v>
          </cell>
        </row>
        <row r="20">
          <cell r="C20">
            <v>93.128</v>
          </cell>
        </row>
        <row r="21">
          <cell r="C21">
            <v>93.128</v>
          </cell>
        </row>
        <row r="22">
          <cell r="C22">
            <v>93.128</v>
          </cell>
        </row>
        <row r="23">
          <cell r="C23">
            <v>93.128</v>
          </cell>
        </row>
        <row r="24">
          <cell r="C24">
            <v>93.128</v>
          </cell>
        </row>
        <row r="25">
          <cell r="C25">
            <v>93.128</v>
          </cell>
        </row>
        <row r="26">
          <cell r="C26">
            <v>93.130421666667004</v>
          </cell>
        </row>
        <row r="27">
          <cell r="C27">
            <v>93.155583333332999</v>
          </cell>
        </row>
        <row r="28">
          <cell r="C28">
            <v>93.386043333333006</v>
          </cell>
        </row>
        <row r="29">
          <cell r="C29">
            <v>93.524753333332995</v>
          </cell>
        </row>
        <row r="30">
          <cell r="C30">
            <v>96.781911666667</v>
          </cell>
        </row>
        <row r="31">
          <cell r="C31">
            <v>96.841583333333006</v>
          </cell>
        </row>
        <row r="32">
          <cell r="C32">
            <v>95.213863333332995</v>
          </cell>
        </row>
        <row r="33">
          <cell r="C33">
            <v>95.205939999999998</v>
          </cell>
        </row>
        <row r="34">
          <cell r="C34">
            <v>93.129516666667001</v>
          </cell>
        </row>
        <row r="35">
          <cell r="C35">
            <v>93.255813333332995</v>
          </cell>
        </row>
      </sheetData>
      <sheetData sheetId="17">
        <row r="36">
          <cell r="I36">
            <v>287.12899999999996</v>
          </cell>
        </row>
      </sheetData>
      <sheetData sheetId="18">
        <row r="36">
          <cell r="I36">
            <v>8.055902702702701</v>
          </cell>
        </row>
      </sheetData>
      <sheetData sheetId="19"/>
      <sheetData sheetId="20"/>
      <sheetData sheetId="21"/>
      <sheetData sheetId="22"/>
      <sheetData sheetId="23">
        <row r="36">
          <cell r="E36">
            <v>343.76000000000005</v>
          </cell>
        </row>
      </sheetData>
      <sheetData sheetId="24"/>
      <sheetData sheetId="25"/>
      <sheetData sheetId="26"/>
      <sheetData sheetId="27">
        <row r="36">
          <cell r="H36">
            <v>685.07200000000012</v>
          </cell>
        </row>
      </sheetData>
      <sheetData sheetId="28"/>
      <sheetData sheetId="29"/>
      <sheetData sheetId="30"/>
      <sheetData sheetId="31"/>
      <sheetData sheetId="32">
        <row r="36">
          <cell r="E36">
            <v>464.97661707205407</v>
          </cell>
        </row>
      </sheetData>
      <sheetData sheetId="33">
        <row r="36">
          <cell r="S36">
            <v>39.936</v>
          </cell>
        </row>
      </sheetData>
      <sheetData sheetId="34">
        <row r="36">
          <cell r="E36">
            <v>195.95138292794655</v>
          </cell>
        </row>
      </sheetData>
      <sheetData sheetId="35">
        <row r="36">
          <cell r="E36">
            <v>464.12399999999997</v>
          </cell>
        </row>
      </sheetData>
      <sheetData sheetId="36"/>
      <sheetData sheetId="37">
        <row r="36">
          <cell r="E36">
            <v>500.24</v>
          </cell>
        </row>
      </sheetData>
      <sheetData sheetId="38">
        <row r="36">
          <cell r="E36">
            <v>48.416646399999991</v>
          </cell>
        </row>
      </sheetData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42071</v>
          </cell>
        </row>
      </sheetData>
      <sheetData sheetId="9"/>
      <sheetData sheetId="10">
        <row r="7">
          <cell r="B7">
            <v>42071</v>
          </cell>
        </row>
      </sheetData>
      <sheetData sheetId="11">
        <row r="7">
          <cell r="B7">
            <v>42071</v>
          </cell>
        </row>
      </sheetData>
      <sheetData sheetId="12">
        <row r="7">
          <cell r="B7">
            <v>42071</v>
          </cell>
        </row>
      </sheetData>
      <sheetData sheetId="13">
        <row r="7">
          <cell r="B7">
            <v>42071</v>
          </cell>
        </row>
      </sheetData>
      <sheetData sheetId="14">
        <row r="36">
          <cell r="B36">
            <v>289.90480731012508</v>
          </cell>
        </row>
      </sheetData>
      <sheetData sheetId="15"/>
      <sheetData sheetId="16">
        <row r="8">
          <cell r="B8">
            <v>42071</v>
          </cell>
        </row>
        <row r="12">
          <cell r="C12">
            <v>93.128</v>
          </cell>
        </row>
        <row r="13">
          <cell r="C13">
            <v>92.717281666667006</v>
          </cell>
        </row>
        <row r="14">
          <cell r="C14">
            <v>92.314588333333006</v>
          </cell>
        </row>
        <row r="15">
          <cell r="C15">
            <v>92.437618333333006</v>
          </cell>
        </row>
        <row r="16">
          <cell r="C16">
            <v>92.386835000000005</v>
          </cell>
        </row>
        <row r="17">
          <cell r="C17">
            <v>92.508803333333006</v>
          </cell>
        </row>
        <row r="18">
          <cell r="C18">
            <v>92.400591666666998</v>
          </cell>
        </row>
        <row r="19">
          <cell r="C19">
            <v>92.311448333333004</v>
          </cell>
        </row>
        <row r="20">
          <cell r="C20">
            <v>92.246759999999995</v>
          </cell>
        </row>
        <row r="21">
          <cell r="C21">
            <v>92.289659999999998</v>
          </cell>
        </row>
        <row r="22">
          <cell r="C22">
            <v>92.386808333332993</v>
          </cell>
        </row>
        <row r="23">
          <cell r="C23">
            <v>92.368386666667007</v>
          </cell>
        </row>
        <row r="24">
          <cell r="C24">
            <v>91.723041666667001</v>
          </cell>
        </row>
        <row r="25">
          <cell r="C25">
            <v>92.528808333333004</v>
          </cell>
        </row>
        <row r="26">
          <cell r="C26">
            <v>92.089190000000002</v>
          </cell>
        </row>
        <row r="27">
          <cell r="C27">
            <v>92.324709999999996</v>
          </cell>
        </row>
        <row r="28">
          <cell r="C28">
            <v>92.448513333332997</v>
          </cell>
        </row>
        <row r="29">
          <cell r="C29">
            <v>92.802878333332998</v>
          </cell>
        </row>
        <row r="30">
          <cell r="C30">
            <v>98.685806666667006</v>
          </cell>
        </row>
        <row r="31">
          <cell r="C31">
            <v>98.647999999999996</v>
          </cell>
        </row>
        <row r="32">
          <cell r="C32">
            <v>95.879743333332996</v>
          </cell>
        </row>
        <row r="33">
          <cell r="C33">
            <v>93.186938333333003</v>
          </cell>
        </row>
        <row r="34">
          <cell r="C34">
            <v>94.883776666667003</v>
          </cell>
        </row>
        <row r="35">
          <cell r="C35">
            <v>92.408703333332994</v>
          </cell>
        </row>
      </sheetData>
      <sheetData sheetId="17">
        <row r="36">
          <cell r="I36">
            <v>288.58500000000009</v>
          </cell>
        </row>
      </sheetData>
      <sheetData sheetId="18">
        <row r="36">
          <cell r="I36">
            <v>2.5486054054054055</v>
          </cell>
        </row>
      </sheetData>
      <sheetData sheetId="19"/>
      <sheetData sheetId="20"/>
      <sheetData sheetId="21"/>
      <sheetData sheetId="22"/>
      <sheetData sheetId="23">
        <row r="36">
          <cell r="E36">
            <v>332.97600000000006</v>
          </cell>
        </row>
      </sheetData>
      <sheetData sheetId="24"/>
      <sheetData sheetId="25"/>
      <sheetData sheetId="26"/>
      <sheetData sheetId="27">
        <row r="36">
          <cell r="H36">
            <v>658.01599999999996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423.7096594172445</v>
          </cell>
        </row>
      </sheetData>
      <sheetData sheetId="33">
        <row r="36">
          <cell r="S36">
            <v>87.519999999999982</v>
          </cell>
        </row>
      </sheetData>
      <sheetData sheetId="34">
        <row r="36">
          <cell r="E36">
            <v>170.978340582756</v>
          </cell>
        </row>
      </sheetData>
      <sheetData sheetId="35">
        <row r="36">
          <cell r="E36">
            <v>458.79600000000011</v>
          </cell>
        </row>
      </sheetData>
      <sheetData sheetId="36"/>
      <sheetData sheetId="37">
        <row r="36">
          <cell r="E36">
            <v>440.41600000000005</v>
          </cell>
        </row>
      </sheetData>
      <sheetData sheetId="38">
        <row r="36">
          <cell r="E36">
            <v>45.203715199999998</v>
          </cell>
        </row>
      </sheetData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workbookViewId="0"/>
  </sheetViews>
  <sheetFormatPr defaultColWidth="9.140625" defaultRowHeight="12" x14ac:dyDescent="0.2"/>
  <cols>
    <col min="1" max="1" width="9.140625" style="11"/>
    <col min="2" max="2" width="9.85546875" style="11" bestFit="1" customWidth="1"/>
    <col min="3" max="16384" width="9.140625" style="11"/>
  </cols>
  <sheetData>
    <row r="2" spans="2:60" x14ac:dyDescent="0.2">
      <c r="B2" s="11" t="s">
        <v>42</v>
      </c>
    </row>
    <row r="3" spans="2:60" x14ac:dyDescent="0.2">
      <c r="B3" s="11" t="s">
        <v>18</v>
      </c>
      <c r="C3" s="35" t="s">
        <v>40</v>
      </c>
      <c r="D3" s="35"/>
      <c r="E3" s="35" t="s">
        <v>0</v>
      </c>
      <c r="F3" s="35"/>
      <c r="G3" s="35" t="s">
        <v>41</v>
      </c>
      <c r="H3" s="35"/>
      <c r="I3" s="35" t="s">
        <v>3</v>
      </c>
      <c r="J3" s="35"/>
      <c r="K3" s="35" t="s">
        <v>9</v>
      </c>
      <c r="L3" s="35"/>
      <c r="M3" s="35" t="s">
        <v>21</v>
      </c>
      <c r="N3" s="35"/>
      <c r="O3" s="35" t="s">
        <v>4</v>
      </c>
      <c r="P3" s="35"/>
      <c r="Q3" s="35" t="s">
        <v>5</v>
      </c>
      <c r="R3" s="35"/>
      <c r="S3" s="35" t="s">
        <v>6</v>
      </c>
      <c r="T3" s="35"/>
      <c r="U3" s="35" t="s">
        <v>8</v>
      </c>
      <c r="V3" s="35"/>
      <c r="W3" s="35" t="s">
        <v>7</v>
      </c>
      <c r="X3" s="35"/>
      <c r="Y3" s="35" t="s">
        <v>14</v>
      </c>
      <c r="Z3" s="35"/>
      <c r="AA3" s="35" t="s">
        <v>15</v>
      </c>
      <c r="AB3" s="35"/>
      <c r="AC3" s="35" t="s">
        <v>16</v>
      </c>
      <c r="AD3" s="35"/>
      <c r="AE3" s="35" t="s">
        <v>17</v>
      </c>
      <c r="AF3" s="35"/>
      <c r="AG3" s="35" t="s">
        <v>22</v>
      </c>
      <c r="AH3" s="35"/>
      <c r="AI3" s="35" t="s">
        <v>23</v>
      </c>
      <c r="AJ3" s="35"/>
      <c r="AK3" s="35" t="s">
        <v>24</v>
      </c>
      <c r="AL3" s="35"/>
      <c r="AM3" s="35" t="s">
        <v>25</v>
      </c>
      <c r="AN3" s="35"/>
      <c r="AO3" s="35" t="s">
        <v>19</v>
      </c>
      <c r="AP3" s="35"/>
      <c r="AQ3" s="35" t="s">
        <v>20</v>
      </c>
      <c r="AR3" s="35"/>
      <c r="AS3" s="35" t="s">
        <v>33</v>
      </c>
      <c r="AT3" s="35"/>
      <c r="AU3" s="35" t="s">
        <v>34</v>
      </c>
      <c r="AV3" s="35"/>
      <c r="AW3" s="35" t="s">
        <v>35</v>
      </c>
      <c r="AX3" s="35"/>
      <c r="AY3" s="35" t="s">
        <v>36</v>
      </c>
      <c r="AZ3" s="35"/>
      <c r="BA3" s="35" t="s">
        <v>37</v>
      </c>
      <c r="BB3" s="35"/>
      <c r="BC3" s="35" t="s">
        <v>38</v>
      </c>
      <c r="BD3" s="35"/>
      <c r="BE3" s="35" t="s">
        <v>39</v>
      </c>
      <c r="BF3" s="35"/>
      <c r="BG3" s="35" t="s">
        <v>2</v>
      </c>
      <c r="BH3" s="35"/>
    </row>
    <row r="4" spans="2:60" s="12" customFormat="1" ht="11.25" x14ac:dyDescent="0.2">
      <c r="C4" s="12" t="s">
        <v>10</v>
      </c>
      <c r="D4" s="12" t="s">
        <v>1</v>
      </c>
      <c r="E4" s="12" t="s">
        <v>10</v>
      </c>
      <c r="F4" s="12" t="s">
        <v>1</v>
      </c>
      <c r="G4" s="12" t="s">
        <v>10</v>
      </c>
      <c r="H4" s="12" t="s">
        <v>1</v>
      </c>
      <c r="I4" s="12" t="s">
        <v>10</v>
      </c>
      <c r="J4" s="12" t="s">
        <v>1</v>
      </c>
      <c r="K4" s="12" t="s">
        <v>10</v>
      </c>
      <c r="L4" s="12" t="s">
        <v>1</v>
      </c>
      <c r="M4" s="12" t="s">
        <v>10</v>
      </c>
      <c r="N4" s="12" t="s">
        <v>1</v>
      </c>
      <c r="O4" s="12" t="s">
        <v>10</v>
      </c>
      <c r="P4" s="12" t="s">
        <v>1</v>
      </c>
      <c r="Q4" s="12" t="s">
        <v>10</v>
      </c>
      <c r="R4" s="12" t="s">
        <v>1</v>
      </c>
      <c r="S4" s="12" t="s">
        <v>10</v>
      </c>
      <c r="T4" s="12" t="s">
        <v>1</v>
      </c>
      <c r="U4" s="12" t="s">
        <v>10</v>
      </c>
      <c r="V4" s="12" t="s">
        <v>1</v>
      </c>
      <c r="W4" s="12" t="s">
        <v>10</v>
      </c>
      <c r="X4" s="12" t="s">
        <v>1</v>
      </c>
      <c r="Y4" s="12" t="s">
        <v>10</v>
      </c>
      <c r="Z4" s="12" t="s">
        <v>1</v>
      </c>
      <c r="AA4" s="12" t="s">
        <v>10</v>
      </c>
      <c r="AB4" s="12" t="s">
        <v>1</v>
      </c>
      <c r="AC4" s="12" t="s">
        <v>10</v>
      </c>
      <c r="AD4" s="12" t="s">
        <v>1</v>
      </c>
      <c r="AE4" s="12" t="s">
        <v>10</v>
      </c>
      <c r="AF4" s="12" t="s">
        <v>1</v>
      </c>
      <c r="AG4" s="12" t="s">
        <v>10</v>
      </c>
      <c r="AH4" s="12" t="s">
        <v>1</v>
      </c>
      <c r="AI4" s="12" t="s">
        <v>10</v>
      </c>
      <c r="AJ4" s="12" t="s">
        <v>1</v>
      </c>
      <c r="AK4" s="12" t="s">
        <v>10</v>
      </c>
      <c r="AL4" s="12" t="s">
        <v>1</v>
      </c>
      <c r="AM4" s="12" t="s">
        <v>10</v>
      </c>
      <c r="AN4" s="12" t="s">
        <v>1</v>
      </c>
      <c r="AO4" s="12" t="s">
        <v>10</v>
      </c>
      <c r="AP4" s="12" t="s">
        <v>1</v>
      </c>
      <c r="AQ4" s="12" t="s">
        <v>10</v>
      </c>
      <c r="AR4" s="12" t="s">
        <v>1</v>
      </c>
      <c r="AS4" s="12" t="s">
        <v>10</v>
      </c>
      <c r="AT4" s="12" t="s">
        <v>1</v>
      </c>
      <c r="AU4" s="12" t="s">
        <v>10</v>
      </c>
      <c r="AV4" s="12" t="s">
        <v>1</v>
      </c>
      <c r="AW4" s="12" t="s">
        <v>10</v>
      </c>
      <c r="AX4" s="12" t="s">
        <v>1</v>
      </c>
      <c r="AY4" s="12" t="s">
        <v>10</v>
      </c>
      <c r="AZ4" s="12" t="s">
        <v>1</v>
      </c>
      <c r="BA4" s="12" t="s">
        <v>10</v>
      </c>
      <c r="BB4" s="12" t="s">
        <v>1</v>
      </c>
      <c r="BC4" s="12" t="s">
        <v>10</v>
      </c>
      <c r="BD4" s="12" t="s">
        <v>1</v>
      </c>
      <c r="BE4" s="12" t="s">
        <v>10</v>
      </c>
      <c r="BF4" s="12" t="s">
        <v>1</v>
      </c>
      <c r="BG4" s="12" t="s">
        <v>10</v>
      </c>
      <c r="BH4" s="12" t="s">
        <v>1</v>
      </c>
    </row>
    <row r="5" spans="2:60" x14ac:dyDescent="0.2">
      <c r="B5" s="13" t="e">
        <f>#REF!</f>
        <v>#REF!</v>
      </c>
      <c r="C5" s="11" t="e">
        <f>#REF!</f>
        <v>#REF!</v>
      </c>
      <c r="D5" s="11" t="e">
        <f>#REF!</f>
        <v>#REF!</v>
      </c>
      <c r="E5" s="11" t="e">
        <f>#REF!</f>
        <v>#REF!</v>
      </c>
      <c r="F5" s="11" t="e">
        <f>#REF!</f>
        <v>#REF!</v>
      </c>
      <c r="G5" s="11" t="e">
        <f>#REF!</f>
        <v>#REF!</v>
      </c>
      <c r="H5" s="11" t="e">
        <f>#REF!</f>
        <v>#REF!</v>
      </c>
      <c r="I5" s="11" t="e">
        <f>#REF!</f>
        <v>#REF!</v>
      </c>
      <c r="J5" s="11" t="e">
        <f>#REF!</f>
        <v>#REF!</v>
      </c>
      <c r="K5" s="11" t="e">
        <f>#REF!</f>
        <v>#REF!</v>
      </c>
      <c r="L5" s="11" t="e">
        <f>#REF!</f>
        <v>#REF!</v>
      </c>
      <c r="M5" s="11" t="e">
        <f>#REF!</f>
        <v>#REF!</v>
      </c>
      <c r="N5" s="11" t="e">
        <f>#REF!</f>
        <v>#REF!</v>
      </c>
      <c r="O5" s="11" t="e">
        <f>#REF!</f>
        <v>#REF!</v>
      </c>
      <c r="P5" s="11" t="e">
        <f>#REF!</f>
        <v>#REF!</v>
      </c>
      <c r="Q5" s="11" t="e">
        <f>#REF!</f>
        <v>#REF!</v>
      </c>
      <c r="R5" s="11" t="e">
        <f>#REF!</f>
        <v>#REF!</v>
      </c>
      <c r="S5" s="11" t="e">
        <f>#REF!</f>
        <v>#REF!</v>
      </c>
      <c r="T5" s="11" t="e">
        <f>#REF!</f>
        <v>#REF!</v>
      </c>
      <c r="U5" s="11" t="e">
        <f>#REF!</f>
        <v>#REF!</v>
      </c>
      <c r="V5" s="11" t="e">
        <f>#REF!</f>
        <v>#REF!</v>
      </c>
      <c r="W5" s="11" t="e">
        <f>#REF!</f>
        <v>#REF!</v>
      </c>
      <c r="X5" s="11" t="e">
        <f>#REF!</f>
        <v>#REF!</v>
      </c>
      <c r="Y5" s="11" t="e">
        <f>#REF!</f>
        <v>#REF!</v>
      </c>
      <c r="Z5" s="11" t="e">
        <f>#REF!</f>
        <v>#REF!</v>
      </c>
      <c r="AA5" s="11" t="e">
        <f>#REF!</f>
        <v>#REF!</v>
      </c>
      <c r="AB5" s="11" t="e">
        <f>#REF!</f>
        <v>#REF!</v>
      </c>
      <c r="AC5" s="11" t="e">
        <f>#REF!</f>
        <v>#REF!</v>
      </c>
      <c r="AD5" s="11" t="e">
        <f>#REF!</f>
        <v>#REF!</v>
      </c>
      <c r="AE5" s="11" t="e">
        <f>#REF!</f>
        <v>#REF!</v>
      </c>
      <c r="AF5" s="11" t="e">
        <f>#REF!</f>
        <v>#REF!</v>
      </c>
      <c r="AG5" s="11" t="e">
        <f>#REF!</f>
        <v>#REF!</v>
      </c>
      <c r="AH5" s="11" t="e">
        <f>#REF!</f>
        <v>#REF!</v>
      </c>
      <c r="AI5" s="11" t="e">
        <f>#REF!</f>
        <v>#REF!</v>
      </c>
      <c r="AJ5" s="11" t="e">
        <f>#REF!</f>
        <v>#REF!</v>
      </c>
      <c r="AK5" s="11" t="e">
        <f>#REF!</f>
        <v>#REF!</v>
      </c>
      <c r="AL5" s="11" t="e">
        <f>#REF!</f>
        <v>#REF!</v>
      </c>
      <c r="AM5" s="11" t="e">
        <f>#REF!</f>
        <v>#REF!</v>
      </c>
      <c r="AN5" s="11" t="e">
        <f>#REF!</f>
        <v>#REF!</v>
      </c>
      <c r="AO5" s="11" t="e">
        <f>#REF!</f>
        <v>#REF!</v>
      </c>
      <c r="AP5" s="11" t="e">
        <f>#REF!</f>
        <v>#REF!</v>
      </c>
      <c r="AQ5" s="11" t="e">
        <f>#REF!</f>
        <v>#REF!</v>
      </c>
      <c r="AR5" s="11" t="e">
        <f>#REF!</f>
        <v>#REF!</v>
      </c>
      <c r="AS5" s="11" t="e">
        <f>#REF!</f>
        <v>#REF!</v>
      </c>
      <c r="AT5" s="11" t="e">
        <f>#REF!</f>
        <v>#REF!</v>
      </c>
      <c r="AU5" s="11" t="e">
        <f>#REF!</f>
        <v>#REF!</v>
      </c>
      <c r="AV5" s="11" t="e">
        <f>#REF!</f>
        <v>#REF!</v>
      </c>
      <c r="AW5" s="11" t="e">
        <f>#REF!</f>
        <v>#REF!</v>
      </c>
      <c r="AX5" s="11" t="e">
        <f>#REF!</f>
        <v>#REF!</v>
      </c>
      <c r="AY5" s="11" t="e">
        <f>#REF!</f>
        <v>#REF!</v>
      </c>
      <c r="AZ5" s="11" t="e">
        <f>#REF!</f>
        <v>#REF!</v>
      </c>
      <c r="BA5" s="11" t="e">
        <f>#REF!</f>
        <v>#REF!</v>
      </c>
      <c r="BB5" s="11" t="e">
        <f>#REF!</f>
        <v>#REF!</v>
      </c>
      <c r="BC5" s="11" t="e">
        <f>#REF!</f>
        <v>#REF!</v>
      </c>
      <c r="BD5" s="11" t="e">
        <f>#REF!</f>
        <v>#REF!</v>
      </c>
      <c r="BE5" s="11" t="e">
        <f>#REF!</f>
        <v>#REF!</v>
      </c>
      <c r="BF5" s="11" t="e">
        <f>#REF!</f>
        <v>#REF!</v>
      </c>
      <c r="BG5" s="11" t="e">
        <f>SUMIF($C$4:$BF$4,BG$4,C5:BF5)</f>
        <v>#REF!</v>
      </c>
      <c r="BH5" s="11" t="e">
        <f>SUMIF($C$4:$BF$4,BH$4,C5:BF5)</f>
        <v>#REF!</v>
      </c>
    </row>
    <row r="6" spans="2:60" x14ac:dyDescent="0.2">
      <c r="B6" s="13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>#REF!</f>
        <v>#REF!</v>
      </c>
      <c r="I6" s="11" t="e">
        <f>#REF!</f>
        <v>#REF!</v>
      </c>
      <c r="J6" s="11" t="e">
        <f>#REF!</f>
        <v>#REF!</v>
      </c>
      <c r="K6" s="11" t="e">
        <f>#REF!</f>
        <v>#REF!</v>
      </c>
      <c r="L6" s="11" t="e">
        <f>#REF!</f>
        <v>#REF!</v>
      </c>
      <c r="M6" s="11" t="e">
        <f>#REF!</f>
        <v>#REF!</v>
      </c>
      <c r="N6" s="11" t="e">
        <f>#REF!</f>
        <v>#REF!</v>
      </c>
      <c r="O6" s="11" t="e">
        <f>#REF!</f>
        <v>#REF!</v>
      </c>
      <c r="P6" s="11" t="e">
        <f>#REF!</f>
        <v>#REF!</v>
      </c>
      <c r="Q6" s="11" t="e">
        <f>#REF!</f>
        <v>#REF!</v>
      </c>
      <c r="R6" s="11" t="e">
        <f>#REF!</f>
        <v>#REF!</v>
      </c>
      <c r="S6" s="11" t="e">
        <f>#REF!</f>
        <v>#REF!</v>
      </c>
      <c r="T6" s="11" t="e">
        <f>#REF!</f>
        <v>#REF!</v>
      </c>
      <c r="U6" s="11" t="e">
        <f>#REF!</f>
        <v>#REF!</v>
      </c>
      <c r="V6" s="11" t="e">
        <f>#REF!</f>
        <v>#REF!</v>
      </c>
      <c r="W6" s="11" t="e">
        <f>#REF!</f>
        <v>#REF!</v>
      </c>
      <c r="X6" s="11" t="e">
        <f>#REF!</f>
        <v>#REF!</v>
      </c>
      <c r="Y6" s="11" t="e">
        <f>#REF!</f>
        <v>#REF!</v>
      </c>
      <c r="Z6" s="11" t="e">
        <f>#REF!</f>
        <v>#REF!</v>
      </c>
      <c r="AA6" s="11" t="e">
        <f>#REF!</f>
        <v>#REF!</v>
      </c>
      <c r="AB6" s="11" t="e">
        <f>#REF!</f>
        <v>#REF!</v>
      </c>
      <c r="AC6" s="11" t="e">
        <f>#REF!</f>
        <v>#REF!</v>
      </c>
      <c r="AD6" s="11" t="e">
        <f>#REF!</f>
        <v>#REF!</v>
      </c>
      <c r="AE6" s="11" t="e">
        <f>#REF!</f>
        <v>#REF!</v>
      </c>
      <c r="AF6" s="11" t="e">
        <f>#REF!</f>
        <v>#REF!</v>
      </c>
      <c r="AG6" s="11" t="e">
        <f>#REF!</f>
        <v>#REF!</v>
      </c>
      <c r="AH6" s="11" t="e">
        <f>#REF!</f>
        <v>#REF!</v>
      </c>
      <c r="AI6" s="11" t="e">
        <f>#REF!</f>
        <v>#REF!</v>
      </c>
      <c r="AJ6" s="11" t="e">
        <f>#REF!</f>
        <v>#REF!</v>
      </c>
      <c r="AK6" s="11" t="e">
        <f>#REF!</f>
        <v>#REF!</v>
      </c>
      <c r="AL6" s="11" t="e">
        <f>#REF!</f>
        <v>#REF!</v>
      </c>
      <c r="AM6" s="11" t="e">
        <f>#REF!</f>
        <v>#REF!</v>
      </c>
      <c r="AN6" s="11" t="e">
        <f>#REF!</f>
        <v>#REF!</v>
      </c>
      <c r="AO6" s="11" t="e">
        <f>#REF!</f>
        <v>#REF!</v>
      </c>
      <c r="AP6" s="11" t="e">
        <f>#REF!</f>
        <v>#REF!</v>
      </c>
      <c r="AQ6" s="11" t="e">
        <f>#REF!</f>
        <v>#REF!</v>
      </c>
      <c r="AR6" s="11" t="e">
        <f>#REF!</f>
        <v>#REF!</v>
      </c>
      <c r="AS6" s="11" t="e">
        <f>#REF!</f>
        <v>#REF!</v>
      </c>
      <c r="AT6" s="11" t="e">
        <f>#REF!</f>
        <v>#REF!</v>
      </c>
      <c r="AU6" s="11" t="e">
        <f>#REF!</f>
        <v>#REF!</v>
      </c>
      <c r="AV6" s="11" t="e">
        <f>#REF!</f>
        <v>#REF!</v>
      </c>
      <c r="AW6" s="11" t="e">
        <f>#REF!</f>
        <v>#REF!</v>
      </c>
      <c r="AX6" s="11" t="e">
        <f>#REF!</f>
        <v>#REF!</v>
      </c>
      <c r="AY6" s="11" t="e">
        <f>#REF!</f>
        <v>#REF!</v>
      </c>
      <c r="AZ6" s="11" t="e">
        <f>#REF!</f>
        <v>#REF!</v>
      </c>
      <c r="BA6" s="11" t="e">
        <f>#REF!</f>
        <v>#REF!</v>
      </c>
      <c r="BB6" s="11" t="e">
        <f>#REF!</f>
        <v>#REF!</v>
      </c>
      <c r="BC6" s="11" t="e">
        <f>#REF!</f>
        <v>#REF!</v>
      </c>
      <c r="BD6" s="11" t="e">
        <f>#REF!</f>
        <v>#REF!</v>
      </c>
      <c r="BE6" s="11" t="e">
        <f>#REF!</f>
        <v>#REF!</v>
      </c>
      <c r="BF6" s="11" t="e">
        <f>#REF!</f>
        <v>#REF!</v>
      </c>
      <c r="BG6" s="11" t="e">
        <f t="shared" ref="BG6:BG35" si="0">SUMIF($C$4:$BF$4,BG$4,C6:BF6)</f>
        <v>#REF!</v>
      </c>
      <c r="BH6" s="11" t="e">
        <f t="shared" ref="BH6:BH35" si="1">SUMIF($C$4:$BF$4,BH$4,C6:BF6)</f>
        <v>#REF!</v>
      </c>
    </row>
    <row r="7" spans="2:60" x14ac:dyDescent="0.2">
      <c r="B7" s="13" t="e">
        <f>#REF!</f>
        <v>#REF!</v>
      </c>
      <c r="C7" s="11" t="e">
        <f>#REF!</f>
        <v>#REF!</v>
      </c>
      <c r="D7" s="11" t="e">
        <f>#REF!</f>
        <v>#REF!</v>
      </c>
      <c r="E7" s="11" t="e">
        <f>#REF!</f>
        <v>#REF!</v>
      </c>
      <c r="F7" s="11" t="e">
        <f>#REF!</f>
        <v>#REF!</v>
      </c>
      <c r="G7" s="11" t="e">
        <f>#REF!</f>
        <v>#REF!</v>
      </c>
      <c r="H7" s="11" t="e">
        <f>#REF!</f>
        <v>#REF!</v>
      </c>
      <c r="I7" s="11" t="e">
        <f>#REF!</f>
        <v>#REF!</v>
      </c>
      <c r="J7" s="11" t="e">
        <f>#REF!</f>
        <v>#REF!</v>
      </c>
      <c r="K7" s="11" t="e">
        <f>#REF!</f>
        <v>#REF!</v>
      </c>
      <c r="L7" s="11" t="e">
        <f>#REF!</f>
        <v>#REF!</v>
      </c>
      <c r="M7" s="11" t="e">
        <f>#REF!</f>
        <v>#REF!</v>
      </c>
      <c r="N7" s="11" t="e">
        <f>#REF!</f>
        <v>#REF!</v>
      </c>
      <c r="O7" s="11" t="e">
        <f>#REF!</f>
        <v>#REF!</v>
      </c>
      <c r="P7" s="11" t="e">
        <f>#REF!</f>
        <v>#REF!</v>
      </c>
      <c r="Q7" s="11" t="e">
        <f>#REF!</f>
        <v>#REF!</v>
      </c>
      <c r="R7" s="11" t="e">
        <f>#REF!</f>
        <v>#REF!</v>
      </c>
      <c r="S7" s="11" t="e">
        <f>#REF!</f>
        <v>#REF!</v>
      </c>
      <c r="T7" s="11" t="e">
        <f>#REF!</f>
        <v>#REF!</v>
      </c>
      <c r="U7" s="11" t="e">
        <f>#REF!</f>
        <v>#REF!</v>
      </c>
      <c r="V7" s="11" t="e">
        <f>#REF!</f>
        <v>#REF!</v>
      </c>
      <c r="W7" s="11" t="e">
        <f>#REF!</f>
        <v>#REF!</v>
      </c>
      <c r="X7" s="11" t="e">
        <f>#REF!</f>
        <v>#REF!</v>
      </c>
      <c r="Y7" s="11" t="e">
        <f>#REF!</f>
        <v>#REF!</v>
      </c>
      <c r="Z7" s="11" t="e">
        <f>#REF!</f>
        <v>#REF!</v>
      </c>
      <c r="AA7" s="11" t="e">
        <f>#REF!</f>
        <v>#REF!</v>
      </c>
      <c r="AB7" s="11" t="e">
        <f>#REF!</f>
        <v>#REF!</v>
      </c>
      <c r="AC7" s="11" t="e">
        <f>#REF!</f>
        <v>#REF!</v>
      </c>
      <c r="AD7" s="11" t="e">
        <f>#REF!</f>
        <v>#REF!</v>
      </c>
      <c r="AE7" s="11" t="e">
        <f>#REF!</f>
        <v>#REF!</v>
      </c>
      <c r="AF7" s="11" t="e">
        <f>#REF!</f>
        <v>#REF!</v>
      </c>
      <c r="AG7" s="11" t="e">
        <f>#REF!</f>
        <v>#REF!</v>
      </c>
      <c r="AH7" s="11" t="e">
        <f>#REF!</f>
        <v>#REF!</v>
      </c>
      <c r="AI7" s="11" t="e">
        <f>#REF!</f>
        <v>#REF!</v>
      </c>
      <c r="AJ7" s="11" t="e">
        <f>#REF!</f>
        <v>#REF!</v>
      </c>
      <c r="AK7" s="11" t="e">
        <f>#REF!</f>
        <v>#REF!</v>
      </c>
      <c r="AL7" s="11" t="e">
        <f>#REF!</f>
        <v>#REF!</v>
      </c>
      <c r="AM7" s="11" t="e">
        <f>#REF!</f>
        <v>#REF!</v>
      </c>
      <c r="AN7" s="11" t="e">
        <f>#REF!</f>
        <v>#REF!</v>
      </c>
      <c r="AO7" s="11" t="e">
        <f>#REF!</f>
        <v>#REF!</v>
      </c>
      <c r="AP7" s="11" t="e">
        <f>#REF!</f>
        <v>#REF!</v>
      </c>
      <c r="AQ7" s="11" t="e">
        <f>#REF!</f>
        <v>#REF!</v>
      </c>
      <c r="AR7" s="11" t="e">
        <f>#REF!</f>
        <v>#REF!</v>
      </c>
      <c r="AS7" s="11" t="e">
        <f>#REF!</f>
        <v>#REF!</v>
      </c>
      <c r="AT7" s="11" t="e">
        <f>#REF!</f>
        <v>#REF!</v>
      </c>
      <c r="AU7" s="11" t="e">
        <f>#REF!</f>
        <v>#REF!</v>
      </c>
      <c r="AV7" s="11" t="e">
        <f>#REF!</f>
        <v>#REF!</v>
      </c>
      <c r="AW7" s="11" t="e">
        <f>#REF!</f>
        <v>#REF!</v>
      </c>
      <c r="AX7" s="11" t="e">
        <f>#REF!</f>
        <v>#REF!</v>
      </c>
      <c r="AY7" s="11" t="e">
        <f>#REF!</f>
        <v>#REF!</v>
      </c>
      <c r="AZ7" s="11" t="e">
        <f>#REF!</f>
        <v>#REF!</v>
      </c>
      <c r="BA7" s="11" t="e">
        <f>#REF!</f>
        <v>#REF!</v>
      </c>
      <c r="BB7" s="11" t="e">
        <f>#REF!</f>
        <v>#REF!</v>
      </c>
      <c r="BC7" s="11" t="e">
        <f>#REF!</f>
        <v>#REF!</v>
      </c>
      <c r="BD7" s="11" t="e">
        <f>#REF!</f>
        <v>#REF!</v>
      </c>
      <c r="BE7" s="11" t="e">
        <f>#REF!</f>
        <v>#REF!</v>
      </c>
      <c r="BF7" s="11" t="e">
        <f>#REF!</f>
        <v>#REF!</v>
      </c>
      <c r="BG7" s="11" t="e">
        <f t="shared" si="0"/>
        <v>#REF!</v>
      </c>
      <c r="BH7" s="11" t="e">
        <f t="shared" si="1"/>
        <v>#REF!</v>
      </c>
    </row>
    <row r="8" spans="2:60" x14ac:dyDescent="0.2">
      <c r="B8" s="13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>#REF!</f>
        <v>#REF!</v>
      </c>
      <c r="I8" s="11" t="e">
        <f>#REF!</f>
        <v>#REF!</v>
      </c>
      <c r="J8" s="11" t="e">
        <f>#REF!</f>
        <v>#REF!</v>
      </c>
      <c r="K8" s="11" t="e">
        <f>#REF!</f>
        <v>#REF!</v>
      </c>
      <c r="L8" s="11" t="e">
        <f>#REF!</f>
        <v>#REF!</v>
      </c>
      <c r="M8" s="11" t="e">
        <f>#REF!</f>
        <v>#REF!</v>
      </c>
      <c r="N8" s="11" t="e">
        <f>#REF!</f>
        <v>#REF!</v>
      </c>
      <c r="O8" s="11" t="e">
        <f>#REF!</f>
        <v>#REF!</v>
      </c>
      <c r="P8" s="11" t="e">
        <f>#REF!</f>
        <v>#REF!</v>
      </c>
      <c r="Q8" s="11" t="e">
        <f>#REF!</f>
        <v>#REF!</v>
      </c>
      <c r="R8" s="11" t="e">
        <f>#REF!</f>
        <v>#REF!</v>
      </c>
      <c r="S8" s="11" t="e">
        <f>#REF!</f>
        <v>#REF!</v>
      </c>
      <c r="T8" s="11" t="e">
        <f>#REF!</f>
        <v>#REF!</v>
      </c>
      <c r="U8" s="11" t="e">
        <f>#REF!</f>
        <v>#REF!</v>
      </c>
      <c r="V8" s="11" t="e">
        <f>#REF!</f>
        <v>#REF!</v>
      </c>
      <c r="W8" s="11" t="e">
        <f>#REF!</f>
        <v>#REF!</v>
      </c>
      <c r="X8" s="11" t="e">
        <f>#REF!</f>
        <v>#REF!</v>
      </c>
      <c r="Y8" s="11" t="e">
        <f>#REF!</f>
        <v>#REF!</v>
      </c>
      <c r="Z8" s="11" t="e">
        <f>#REF!</f>
        <v>#REF!</v>
      </c>
      <c r="AA8" s="11" t="e">
        <f>#REF!</f>
        <v>#REF!</v>
      </c>
      <c r="AB8" s="11" t="e">
        <f>#REF!</f>
        <v>#REF!</v>
      </c>
      <c r="AC8" s="11" t="e">
        <f>#REF!</f>
        <v>#REF!</v>
      </c>
      <c r="AD8" s="11" t="e">
        <f>#REF!</f>
        <v>#REF!</v>
      </c>
      <c r="AE8" s="11" t="e">
        <f>#REF!</f>
        <v>#REF!</v>
      </c>
      <c r="AF8" s="11" t="e">
        <f>#REF!</f>
        <v>#REF!</v>
      </c>
      <c r="AG8" s="11" t="e">
        <f>#REF!</f>
        <v>#REF!</v>
      </c>
      <c r="AH8" s="11" t="e">
        <f>#REF!</f>
        <v>#REF!</v>
      </c>
      <c r="AI8" s="11" t="e">
        <f>#REF!</f>
        <v>#REF!</v>
      </c>
      <c r="AJ8" s="11" t="e">
        <f>#REF!</f>
        <v>#REF!</v>
      </c>
      <c r="AK8" s="11" t="e">
        <f>#REF!</f>
        <v>#REF!</v>
      </c>
      <c r="AL8" s="11" t="e">
        <f>#REF!</f>
        <v>#REF!</v>
      </c>
      <c r="AM8" s="11" t="e">
        <f>#REF!</f>
        <v>#REF!</v>
      </c>
      <c r="AN8" s="11" t="e">
        <f>#REF!</f>
        <v>#REF!</v>
      </c>
      <c r="AO8" s="11" t="e">
        <f>#REF!</f>
        <v>#REF!</v>
      </c>
      <c r="AP8" s="11" t="e">
        <f>#REF!</f>
        <v>#REF!</v>
      </c>
      <c r="AQ8" s="11" t="e">
        <f>#REF!</f>
        <v>#REF!</v>
      </c>
      <c r="AR8" s="11" t="e">
        <f>#REF!</f>
        <v>#REF!</v>
      </c>
      <c r="AS8" s="11" t="e">
        <f>#REF!</f>
        <v>#REF!</v>
      </c>
      <c r="AT8" s="11" t="e">
        <f>#REF!</f>
        <v>#REF!</v>
      </c>
      <c r="AU8" s="11" t="e">
        <f>#REF!</f>
        <v>#REF!</v>
      </c>
      <c r="AV8" s="11" t="e">
        <f>#REF!</f>
        <v>#REF!</v>
      </c>
      <c r="AW8" s="11" t="e">
        <f>#REF!</f>
        <v>#REF!</v>
      </c>
      <c r="AX8" s="11" t="e">
        <f>#REF!</f>
        <v>#REF!</v>
      </c>
      <c r="AY8" s="11" t="e">
        <f>#REF!</f>
        <v>#REF!</v>
      </c>
      <c r="AZ8" s="11" t="e">
        <f>#REF!</f>
        <v>#REF!</v>
      </c>
      <c r="BA8" s="11" t="e">
        <f>#REF!</f>
        <v>#REF!</v>
      </c>
      <c r="BB8" s="11" t="e">
        <f>#REF!</f>
        <v>#REF!</v>
      </c>
      <c r="BC8" s="11" t="e">
        <f>#REF!</f>
        <v>#REF!</v>
      </c>
      <c r="BD8" s="11" t="e">
        <f>#REF!</f>
        <v>#REF!</v>
      </c>
      <c r="BE8" s="11" t="e">
        <f>#REF!</f>
        <v>#REF!</v>
      </c>
      <c r="BF8" s="11" t="e">
        <f>#REF!</f>
        <v>#REF!</v>
      </c>
      <c r="BG8" s="11" t="e">
        <f t="shared" si="0"/>
        <v>#REF!</v>
      </c>
      <c r="BH8" s="11" t="e">
        <f t="shared" si="1"/>
        <v>#REF!</v>
      </c>
    </row>
    <row r="9" spans="2:60" x14ac:dyDescent="0.2">
      <c r="B9" s="13" t="e">
        <f>#REF!</f>
        <v>#REF!</v>
      </c>
      <c r="C9" s="11" t="e">
        <f>#REF!</f>
        <v>#REF!</v>
      </c>
      <c r="D9" s="11" t="e">
        <f>#REF!</f>
        <v>#REF!</v>
      </c>
      <c r="E9" s="11" t="e">
        <f>#REF!</f>
        <v>#REF!</v>
      </c>
      <c r="F9" s="11" t="e">
        <f>#REF!</f>
        <v>#REF!</v>
      </c>
      <c r="G9" s="11" t="e">
        <f>#REF!</f>
        <v>#REF!</v>
      </c>
      <c r="H9" s="11" t="e">
        <f>#REF!</f>
        <v>#REF!</v>
      </c>
      <c r="I9" s="11" t="e">
        <f>#REF!</f>
        <v>#REF!</v>
      </c>
      <c r="J9" s="11" t="e">
        <f>#REF!</f>
        <v>#REF!</v>
      </c>
      <c r="K9" s="11" t="e">
        <f>#REF!</f>
        <v>#REF!</v>
      </c>
      <c r="L9" s="11" t="e">
        <f>#REF!</f>
        <v>#REF!</v>
      </c>
      <c r="M9" s="11" t="e">
        <f>#REF!</f>
        <v>#REF!</v>
      </c>
      <c r="N9" s="11" t="e">
        <f>#REF!</f>
        <v>#REF!</v>
      </c>
      <c r="O9" s="11" t="e">
        <f>#REF!</f>
        <v>#REF!</v>
      </c>
      <c r="P9" s="11" t="e">
        <f>#REF!</f>
        <v>#REF!</v>
      </c>
      <c r="Q9" s="11" t="e">
        <f>#REF!</f>
        <v>#REF!</v>
      </c>
      <c r="R9" s="11" t="e">
        <f>#REF!</f>
        <v>#REF!</v>
      </c>
      <c r="S9" s="11" t="e">
        <f>#REF!</f>
        <v>#REF!</v>
      </c>
      <c r="T9" s="11" t="e">
        <f>#REF!</f>
        <v>#REF!</v>
      </c>
      <c r="U9" s="11" t="e">
        <f>#REF!</f>
        <v>#REF!</v>
      </c>
      <c r="V9" s="11" t="e">
        <f>#REF!</f>
        <v>#REF!</v>
      </c>
      <c r="W9" s="11" t="e">
        <f>#REF!</f>
        <v>#REF!</v>
      </c>
      <c r="X9" s="11" t="e">
        <f>#REF!</f>
        <v>#REF!</v>
      </c>
      <c r="Y9" s="11" t="e">
        <f>#REF!</f>
        <v>#REF!</v>
      </c>
      <c r="Z9" s="11" t="e">
        <f>#REF!</f>
        <v>#REF!</v>
      </c>
      <c r="AA9" s="11" t="e">
        <f>#REF!</f>
        <v>#REF!</v>
      </c>
      <c r="AB9" s="11" t="e">
        <f>#REF!</f>
        <v>#REF!</v>
      </c>
      <c r="AC9" s="11" t="e">
        <f>#REF!</f>
        <v>#REF!</v>
      </c>
      <c r="AD9" s="11" t="e">
        <f>#REF!</f>
        <v>#REF!</v>
      </c>
      <c r="AE9" s="11" t="e">
        <f>#REF!</f>
        <v>#REF!</v>
      </c>
      <c r="AF9" s="11" t="e">
        <f>#REF!</f>
        <v>#REF!</v>
      </c>
      <c r="AG9" s="11" t="e">
        <f>#REF!</f>
        <v>#REF!</v>
      </c>
      <c r="AH9" s="11" t="e">
        <f>#REF!</f>
        <v>#REF!</v>
      </c>
      <c r="AI9" s="11" t="e">
        <f>#REF!</f>
        <v>#REF!</v>
      </c>
      <c r="AJ9" s="11" t="e">
        <f>#REF!</f>
        <v>#REF!</v>
      </c>
      <c r="AK9" s="11" t="e">
        <f>#REF!</f>
        <v>#REF!</v>
      </c>
      <c r="AL9" s="11" t="e">
        <f>#REF!</f>
        <v>#REF!</v>
      </c>
      <c r="AM9" s="11" t="e">
        <f>#REF!</f>
        <v>#REF!</v>
      </c>
      <c r="AN9" s="11" t="e">
        <f>#REF!</f>
        <v>#REF!</v>
      </c>
      <c r="AO9" s="11" t="e">
        <f>#REF!</f>
        <v>#REF!</v>
      </c>
      <c r="AP9" s="11" t="e">
        <f>#REF!</f>
        <v>#REF!</v>
      </c>
      <c r="AQ9" s="11" t="e">
        <f>#REF!</f>
        <v>#REF!</v>
      </c>
      <c r="AR9" s="11" t="e">
        <f>#REF!</f>
        <v>#REF!</v>
      </c>
      <c r="AS9" s="11" t="e">
        <f>#REF!</f>
        <v>#REF!</v>
      </c>
      <c r="AT9" s="11" t="e">
        <f>#REF!</f>
        <v>#REF!</v>
      </c>
      <c r="AU9" s="11" t="e">
        <f>#REF!</f>
        <v>#REF!</v>
      </c>
      <c r="AV9" s="11" t="e">
        <f>#REF!</f>
        <v>#REF!</v>
      </c>
      <c r="AW9" s="11" t="e">
        <f>#REF!</f>
        <v>#REF!</v>
      </c>
      <c r="AX9" s="11" t="e">
        <f>#REF!</f>
        <v>#REF!</v>
      </c>
      <c r="AY9" s="11" t="e">
        <f>#REF!</f>
        <v>#REF!</v>
      </c>
      <c r="AZ9" s="11" t="e">
        <f>#REF!</f>
        <v>#REF!</v>
      </c>
      <c r="BA9" s="11" t="e">
        <f>#REF!</f>
        <v>#REF!</v>
      </c>
      <c r="BB9" s="11" t="e">
        <f>#REF!</f>
        <v>#REF!</v>
      </c>
      <c r="BC9" s="11" t="e">
        <f>#REF!</f>
        <v>#REF!</v>
      </c>
      <c r="BD9" s="11" t="e">
        <f>#REF!</f>
        <v>#REF!</v>
      </c>
      <c r="BE9" s="11" t="e">
        <f>#REF!</f>
        <v>#REF!</v>
      </c>
      <c r="BF9" s="11" t="e">
        <f>#REF!</f>
        <v>#REF!</v>
      </c>
      <c r="BG9" s="11" t="e">
        <f t="shared" si="0"/>
        <v>#REF!</v>
      </c>
      <c r="BH9" s="11" t="e">
        <f t="shared" si="1"/>
        <v>#REF!</v>
      </c>
    </row>
    <row r="10" spans="2:60" x14ac:dyDescent="0.2">
      <c r="B10" s="13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>#REF!</f>
        <v>#REF!</v>
      </c>
      <c r="I10" s="11" t="e">
        <f>#REF!</f>
        <v>#REF!</v>
      </c>
      <c r="J10" s="11" t="e">
        <f>#REF!</f>
        <v>#REF!</v>
      </c>
      <c r="K10" s="11" t="e">
        <f>#REF!</f>
        <v>#REF!</v>
      </c>
      <c r="L10" s="11" t="e">
        <f>#REF!</f>
        <v>#REF!</v>
      </c>
      <c r="M10" s="11" t="e">
        <f>#REF!</f>
        <v>#REF!</v>
      </c>
      <c r="N10" s="11" t="e">
        <f>#REF!</f>
        <v>#REF!</v>
      </c>
      <c r="O10" s="11" t="e">
        <f>#REF!</f>
        <v>#REF!</v>
      </c>
      <c r="P10" s="11" t="e">
        <f>#REF!</f>
        <v>#REF!</v>
      </c>
      <c r="Q10" s="11" t="e">
        <f>#REF!</f>
        <v>#REF!</v>
      </c>
      <c r="R10" s="11" t="e">
        <f>#REF!</f>
        <v>#REF!</v>
      </c>
      <c r="S10" s="11" t="e">
        <f>#REF!</f>
        <v>#REF!</v>
      </c>
      <c r="T10" s="11" t="e">
        <f>#REF!</f>
        <v>#REF!</v>
      </c>
      <c r="U10" s="11" t="e">
        <f>#REF!</f>
        <v>#REF!</v>
      </c>
      <c r="V10" s="11" t="e">
        <f>#REF!</f>
        <v>#REF!</v>
      </c>
      <c r="W10" s="11" t="e">
        <f>#REF!</f>
        <v>#REF!</v>
      </c>
      <c r="X10" s="11" t="e">
        <f>#REF!</f>
        <v>#REF!</v>
      </c>
      <c r="Y10" s="11" t="e">
        <f>#REF!</f>
        <v>#REF!</v>
      </c>
      <c r="Z10" s="11" t="e">
        <f>#REF!</f>
        <v>#REF!</v>
      </c>
      <c r="AA10" s="11" t="e">
        <f>#REF!</f>
        <v>#REF!</v>
      </c>
      <c r="AB10" s="11" t="e">
        <f>#REF!</f>
        <v>#REF!</v>
      </c>
      <c r="AC10" s="11" t="e">
        <f>#REF!</f>
        <v>#REF!</v>
      </c>
      <c r="AD10" s="11" t="e">
        <f>#REF!</f>
        <v>#REF!</v>
      </c>
      <c r="AE10" s="11" t="e">
        <f>#REF!</f>
        <v>#REF!</v>
      </c>
      <c r="AF10" s="11" t="e">
        <f>#REF!</f>
        <v>#REF!</v>
      </c>
      <c r="AG10" s="11" t="e">
        <f>#REF!</f>
        <v>#REF!</v>
      </c>
      <c r="AH10" s="11" t="e">
        <f>#REF!</f>
        <v>#REF!</v>
      </c>
      <c r="AI10" s="11" t="e">
        <f>#REF!</f>
        <v>#REF!</v>
      </c>
      <c r="AJ10" s="11" t="e">
        <f>#REF!</f>
        <v>#REF!</v>
      </c>
      <c r="AK10" s="11" t="e">
        <f>#REF!</f>
        <v>#REF!</v>
      </c>
      <c r="AL10" s="11" t="e">
        <f>#REF!</f>
        <v>#REF!</v>
      </c>
      <c r="AM10" s="11" t="e">
        <f>#REF!</f>
        <v>#REF!</v>
      </c>
      <c r="AN10" s="11" t="e">
        <f>#REF!</f>
        <v>#REF!</v>
      </c>
      <c r="AO10" s="11" t="e">
        <f>#REF!</f>
        <v>#REF!</v>
      </c>
      <c r="AP10" s="11" t="e">
        <f>#REF!</f>
        <v>#REF!</v>
      </c>
      <c r="AQ10" s="11" t="e">
        <f>#REF!</f>
        <v>#REF!</v>
      </c>
      <c r="AR10" s="11" t="e">
        <f>#REF!</f>
        <v>#REF!</v>
      </c>
      <c r="AS10" s="11" t="e">
        <f>#REF!</f>
        <v>#REF!</v>
      </c>
      <c r="AT10" s="11" t="e">
        <f>#REF!</f>
        <v>#REF!</v>
      </c>
      <c r="AU10" s="11" t="e">
        <f>#REF!</f>
        <v>#REF!</v>
      </c>
      <c r="AV10" s="11" t="e">
        <f>#REF!</f>
        <v>#REF!</v>
      </c>
      <c r="AW10" s="11" t="e">
        <f>#REF!</f>
        <v>#REF!</v>
      </c>
      <c r="AX10" s="11" t="e">
        <f>#REF!</f>
        <v>#REF!</v>
      </c>
      <c r="AY10" s="11" t="e">
        <f>#REF!</f>
        <v>#REF!</v>
      </c>
      <c r="AZ10" s="11" t="e">
        <f>#REF!</f>
        <v>#REF!</v>
      </c>
      <c r="BA10" s="11" t="e">
        <f>#REF!</f>
        <v>#REF!</v>
      </c>
      <c r="BB10" s="11" t="e">
        <f>#REF!</f>
        <v>#REF!</v>
      </c>
      <c r="BC10" s="11" t="e">
        <f>#REF!</f>
        <v>#REF!</v>
      </c>
      <c r="BD10" s="11" t="e">
        <f>#REF!</f>
        <v>#REF!</v>
      </c>
      <c r="BE10" s="11" t="e">
        <f>#REF!</f>
        <v>#REF!</v>
      </c>
      <c r="BF10" s="11" t="e">
        <f>#REF!</f>
        <v>#REF!</v>
      </c>
      <c r="BG10" s="11" t="e">
        <f t="shared" si="0"/>
        <v>#REF!</v>
      </c>
      <c r="BH10" s="11" t="e">
        <f t="shared" si="1"/>
        <v>#REF!</v>
      </c>
    </row>
    <row r="11" spans="2:60" x14ac:dyDescent="0.2">
      <c r="B11" s="13" t="e">
        <f>#REF!</f>
        <v>#REF!</v>
      </c>
      <c r="C11" s="11" t="e">
        <f>#REF!</f>
        <v>#REF!</v>
      </c>
      <c r="D11" s="11" t="e">
        <f>#REF!</f>
        <v>#REF!</v>
      </c>
      <c r="E11" s="11" t="e">
        <f>#REF!</f>
        <v>#REF!</v>
      </c>
      <c r="F11" s="11" t="e">
        <f>#REF!</f>
        <v>#REF!</v>
      </c>
      <c r="G11" s="11" t="e">
        <f>#REF!</f>
        <v>#REF!</v>
      </c>
      <c r="H11" s="11" t="e">
        <f>#REF!</f>
        <v>#REF!</v>
      </c>
      <c r="I11" s="11" t="e">
        <f>#REF!</f>
        <v>#REF!</v>
      </c>
      <c r="J11" s="11" t="e">
        <f>#REF!</f>
        <v>#REF!</v>
      </c>
      <c r="K11" s="11" t="e">
        <f>#REF!</f>
        <v>#REF!</v>
      </c>
      <c r="L11" s="11" t="e">
        <f>#REF!</f>
        <v>#REF!</v>
      </c>
      <c r="M11" s="11" t="e">
        <f>#REF!</f>
        <v>#REF!</v>
      </c>
      <c r="N11" s="11" t="e">
        <f>#REF!</f>
        <v>#REF!</v>
      </c>
      <c r="O11" s="11" t="e">
        <f>#REF!</f>
        <v>#REF!</v>
      </c>
      <c r="P11" s="11" t="e">
        <f>#REF!</f>
        <v>#REF!</v>
      </c>
      <c r="Q11" s="11" t="e">
        <f>#REF!</f>
        <v>#REF!</v>
      </c>
      <c r="R11" s="11" t="e">
        <f>#REF!</f>
        <v>#REF!</v>
      </c>
      <c r="S11" s="11" t="e">
        <f>#REF!</f>
        <v>#REF!</v>
      </c>
      <c r="T11" s="11" t="e">
        <f>#REF!</f>
        <v>#REF!</v>
      </c>
      <c r="U11" s="11" t="e">
        <f>#REF!</f>
        <v>#REF!</v>
      </c>
      <c r="V11" s="11" t="e">
        <f>#REF!</f>
        <v>#REF!</v>
      </c>
      <c r="W11" s="11" t="e">
        <f>#REF!</f>
        <v>#REF!</v>
      </c>
      <c r="X11" s="11" t="e">
        <f>#REF!</f>
        <v>#REF!</v>
      </c>
      <c r="Y11" s="11" t="e">
        <f>#REF!</f>
        <v>#REF!</v>
      </c>
      <c r="Z11" s="11" t="e">
        <f>#REF!</f>
        <v>#REF!</v>
      </c>
      <c r="AA11" s="11" t="e">
        <f>#REF!</f>
        <v>#REF!</v>
      </c>
      <c r="AB11" s="11" t="e">
        <f>#REF!</f>
        <v>#REF!</v>
      </c>
      <c r="AC11" s="11" t="e">
        <f>#REF!</f>
        <v>#REF!</v>
      </c>
      <c r="AD11" s="11" t="e">
        <f>#REF!</f>
        <v>#REF!</v>
      </c>
      <c r="AE11" s="11" t="e">
        <f>#REF!</f>
        <v>#REF!</v>
      </c>
      <c r="AF11" s="11" t="e">
        <f>#REF!</f>
        <v>#REF!</v>
      </c>
      <c r="AG11" s="11" t="e">
        <f>#REF!</f>
        <v>#REF!</v>
      </c>
      <c r="AH11" s="11" t="e">
        <f>#REF!</f>
        <v>#REF!</v>
      </c>
      <c r="AI11" s="11" t="e">
        <f>#REF!</f>
        <v>#REF!</v>
      </c>
      <c r="AJ11" s="11" t="e">
        <f>#REF!</f>
        <v>#REF!</v>
      </c>
      <c r="AK11" s="11" t="e">
        <f>#REF!</f>
        <v>#REF!</v>
      </c>
      <c r="AL11" s="11" t="e">
        <f>#REF!</f>
        <v>#REF!</v>
      </c>
      <c r="AM11" s="11" t="e">
        <f>#REF!</f>
        <v>#REF!</v>
      </c>
      <c r="AN11" s="11" t="e">
        <f>#REF!</f>
        <v>#REF!</v>
      </c>
      <c r="AO11" s="11" t="e">
        <f>#REF!</f>
        <v>#REF!</v>
      </c>
      <c r="AP11" s="11" t="e">
        <f>#REF!</f>
        <v>#REF!</v>
      </c>
      <c r="AQ11" s="11" t="e">
        <f>#REF!</f>
        <v>#REF!</v>
      </c>
      <c r="AR11" s="11" t="e">
        <f>#REF!</f>
        <v>#REF!</v>
      </c>
      <c r="AS11" s="11" t="e">
        <f>#REF!</f>
        <v>#REF!</v>
      </c>
      <c r="AT11" s="11" t="e">
        <f>#REF!</f>
        <v>#REF!</v>
      </c>
      <c r="AU11" s="11" t="e">
        <f>#REF!</f>
        <v>#REF!</v>
      </c>
      <c r="AV11" s="11" t="e">
        <f>#REF!</f>
        <v>#REF!</v>
      </c>
      <c r="AW11" s="11" t="e">
        <f>#REF!</f>
        <v>#REF!</v>
      </c>
      <c r="AX11" s="11" t="e">
        <f>#REF!</f>
        <v>#REF!</v>
      </c>
      <c r="AY11" s="11" t="e">
        <f>#REF!</f>
        <v>#REF!</v>
      </c>
      <c r="AZ11" s="11" t="e">
        <f>#REF!</f>
        <v>#REF!</v>
      </c>
      <c r="BA11" s="11" t="e">
        <f>#REF!</f>
        <v>#REF!</v>
      </c>
      <c r="BB11" s="11" t="e">
        <f>#REF!</f>
        <v>#REF!</v>
      </c>
      <c r="BC11" s="11" t="e">
        <f>#REF!</f>
        <v>#REF!</v>
      </c>
      <c r="BD11" s="11" t="e">
        <f>#REF!</f>
        <v>#REF!</v>
      </c>
      <c r="BE11" s="11" t="e">
        <f>#REF!</f>
        <v>#REF!</v>
      </c>
      <c r="BF11" s="11" t="e">
        <f>#REF!</f>
        <v>#REF!</v>
      </c>
      <c r="BG11" s="11" t="e">
        <f t="shared" si="0"/>
        <v>#REF!</v>
      </c>
      <c r="BH11" s="11" t="e">
        <f t="shared" si="1"/>
        <v>#REF!</v>
      </c>
    </row>
    <row r="12" spans="2:60" x14ac:dyDescent="0.2">
      <c r="B12" s="13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>#REF!</f>
        <v>#REF!</v>
      </c>
      <c r="I12" s="11" t="e">
        <f>#REF!</f>
        <v>#REF!</v>
      </c>
      <c r="J12" s="11" t="e">
        <f>#REF!</f>
        <v>#REF!</v>
      </c>
      <c r="K12" s="11" t="e">
        <f>#REF!</f>
        <v>#REF!</v>
      </c>
      <c r="L12" s="11" t="e">
        <f>#REF!</f>
        <v>#REF!</v>
      </c>
      <c r="M12" s="11" t="e">
        <f>#REF!</f>
        <v>#REF!</v>
      </c>
      <c r="N12" s="11" t="e">
        <f>#REF!</f>
        <v>#REF!</v>
      </c>
      <c r="O12" s="11" t="e">
        <f>#REF!</f>
        <v>#REF!</v>
      </c>
      <c r="P12" s="11" t="e">
        <f>#REF!</f>
        <v>#REF!</v>
      </c>
      <c r="Q12" s="11" t="e">
        <f>#REF!</f>
        <v>#REF!</v>
      </c>
      <c r="R12" s="11" t="e">
        <f>#REF!</f>
        <v>#REF!</v>
      </c>
      <c r="S12" s="11" t="e">
        <f>#REF!</f>
        <v>#REF!</v>
      </c>
      <c r="T12" s="11" t="e">
        <f>#REF!</f>
        <v>#REF!</v>
      </c>
      <c r="U12" s="11" t="e">
        <f>#REF!</f>
        <v>#REF!</v>
      </c>
      <c r="V12" s="11" t="e">
        <f>#REF!</f>
        <v>#REF!</v>
      </c>
      <c r="W12" s="11" t="e">
        <f>#REF!</f>
        <v>#REF!</v>
      </c>
      <c r="X12" s="11" t="e">
        <f>#REF!</f>
        <v>#REF!</v>
      </c>
      <c r="Y12" s="11" t="e">
        <f>#REF!</f>
        <v>#REF!</v>
      </c>
      <c r="Z12" s="11" t="e">
        <f>#REF!</f>
        <v>#REF!</v>
      </c>
      <c r="AA12" s="11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11" t="e">
        <f>#REF!</f>
        <v>#REF!</v>
      </c>
      <c r="AI12" s="11" t="e">
        <f>#REF!</f>
        <v>#REF!</v>
      </c>
      <c r="AJ12" s="11" t="e">
        <f>#REF!</f>
        <v>#REF!</v>
      </c>
      <c r="AK12" s="11" t="e">
        <f>#REF!</f>
        <v>#REF!</v>
      </c>
      <c r="AL12" s="11" t="e">
        <f>#REF!</f>
        <v>#REF!</v>
      </c>
      <c r="AM12" s="11" t="e">
        <f>#REF!</f>
        <v>#REF!</v>
      </c>
      <c r="AN12" s="11" t="e">
        <f>#REF!</f>
        <v>#REF!</v>
      </c>
      <c r="AO12" s="11" t="e">
        <f>#REF!</f>
        <v>#REF!</v>
      </c>
      <c r="AP12" s="11" t="e">
        <f>#REF!</f>
        <v>#REF!</v>
      </c>
      <c r="AQ12" s="11" t="e">
        <f>#REF!</f>
        <v>#REF!</v>
      </c>
      <c r="AR12" s="11" t="e">
        <f>#REF!</f>
        <v>#REF!</v>
      </c>
      <c r="AS12" s="11" t="e">
        <f>#REF!</f>
        <v>#REF!</v>
      </c>
      <c r="AT12" s="11" t="e">
        <f>#REF!</f>
        <v>#REF!</v>
      </c>
      <c r="AU12" s="11" t="e">
        <f>#REF!</f>
        <v>#REF!</v>
      </c>
      <c r="AV12" s="11" t="e">
        <f>#REF!</f>
        <v>#REF!</v>
      </c>
      <c r="AW12" s="11" t="e">
        <f>#REF!</f>
        <v>#REF!</v>
      </c>
      <c r="AX12" s="11" t="e">
        <f>#REF!</f>
        <v>#REF!</v>
      </c>
      <c r="AY12" s="11" t="e">
        <f>#REF!</f>
        <v>#REF!</v>
      </c>
      <c r="AZ12" s="11" t="e">
        <f>#REF!</f>
        <v>#REF!</v>
      </c>
      <c r="BA12" s="11" t="e">
        <f>#REF!</f>
        <v>#REF!</v>
      </c>
      <c r="BB12" s="11" t="e">
        <f>#REF!</f>
        <v>#REF!</v>
      </c>
      <c r="BC12" s="11" t="e">
        <f>#REF!</f>
        <v>#REF!</v>
      </c>
      <c r="BD12" s="11" t="e">
        <f>#REF!</f>
        <v>#REF!</v>
      </c>
      <c r="BE12" s="11" t="e">
        <f>#REF!</f>
        <v>#REF!</v>
      </c>
      <c r="BF12" s="11" t="e">
        <f>#REF!</f>
        <v>#REF!</v>
      </c>
      <c r="BG12" s="11" t="e">
        <f t="shared" si="0"/>
        <v>#REF!</v>
      </c>
      <c r="BH12" s="11" t="e">
        <f t="shared" si="1"/>
        <v>#REF!</v>
      </c>
    </row>
    <row r="13" spans="2:60" x14ac:dyDescent="0.2">
      <c r="B13" s="13" t="e">
        <f>#REF!</f>
        <v>#REF!</v>
      </c>
      <c r="C13" s="11" t="e">
        <f>#REF!</f>
        <v>#REF!</v>
      </c>
      <c r="D13" s="11" t="e">
        <f>#REF!</f>
        <v>#REF!</v>
      </c>
      <c r="E13" s="11" t="e">
        <f>#REF!</f>
        <v>#REF!</v>
      </c>
      <c r="F13" s="11" t="e">
        <f>#REF!</f>
        <v>#REF!</v>
      </c>
      <c r="G13" s="11" t="e">
        <f>#REF!</f>
        <v>#REF!</v>
      </c>
      <c r="H13" s="11" t="e">
        <f>#REF!</f>
        <v>#REF!</v>
      </c>
      <c r="I13" s="11" t="e">
        <f>#REF!</f>
        <v>#REF!</v>
      </c>
      <c r="J13" s="11" t="e">
        <f>#REF!</f>
        <v>#REF!</v>
      </c>
      <c r="K13" s="11" t="e">
        <f>#REF!</f>
        <v>#REF!</v>
      </c>
      <c r="L13" s="11" t="e">
        <f>#REF!</f>
        <v>#REF!</v>
      </c>
      <c r="M13" s="11" t="e">
        <f>#REF!</f>
        <v>#REF!</v>
      </c>
      <c r="N13" s="11" t="e">
        <f>#REF!</f>
        <v>#REF!</v>
      </c>
      <c r="O13" s="11" t="e">
        <f>#REF!</f>
        <v>#REF!</v>
      </c>
      <c r="P13" s="11" t="e">
        <f>#REF!</f>
        <v>#REF!</v>
      </c>
      <c r="Q13" s="11" t="e">
        <f>#REF!</f>
        <v>#REF!</v>
      </c>
      <c r="R13" s="11" t="e">
        <f>#REF!</f>
        <v>#REF!</v>
      </c>
      <c r="S13" s="11" t="e">
        <f>#REF!</f>
        <v>#REF!</v>
      </c>
      <c r="T13" s="11" t="e">
        <f>#REF!</f>
        <v>#REF!</v>
      </c>
      <c r="U13" s="11" t="e">
        <f>#REF!</f>
        <v>#REF!</v>
      </c>
      <c r="V13" s="11" t="e">
        <f>#REF!</f>
        <v>#REF!</v>
      </c>
      <c r="W13" s="11" t="e">
        <f>#REF!</f>
        <v>#REF!</v>
      </c>
      <c r="X13" s="11" t="e">
        <f>#REF!</f>
        <v>#REF!</v>
      </c>
      <c r="Y13" s="11" t="e">
        <f>#REF!</f>
        <v>#REF!</v>
      </c>
      <c r="Z13" s="11" t="e">
        <f>#REF!</f>
        <v>#REF!</v>
      </c>
      <c r="AA13" s="11" t="e">
        <f>#REF!</f>
        <v>#REF!</v>
      </c>
      <c r="AB13" s="11" t="e">
        <f>#REF!</f>
        <v>#REF!</v>
      </c>
      <c r="AC13" s="11" t="e">
        <f>#REF!</f>
        <v>#REF!</v>
      </c>
      <c r="AD13" s="11" t="e">
        <f>#REF!</f>
        <v>#REF!</v>
      </c>
      <c r="AE13" s="11" t="e">
        <f>#REF!</f>
        <v>#REF!</v>
      </c>
      <c r="AF13" s="11" t="e">
        <f>#REF!</f>
        <v>#REF!</v>
      </c>
      <c r="AG13" s="11" t="e">
        <f>#REF!</f>
        <v>#REF!</v>
      </c>
      <c r="AH13" s="11" t="e">
        <f>#REF!</f>
        <v>#REF!</v>
      </c>
      <c r="AI13" s="11" t="e">
        <f>#REF!</f>
        <v>#REF!</v>
      </c>
      <c r="AJ13" s="11" t="e">
        <f>#REF!</f>
        <v>#REF!</v>
      </c>
      <c r="AK13" s="11" t="e">
        <f>#REF!</f>
        <v>#REF!</v>
      </c>
      <c r="AL13" s="11" t="e">
        <f>#REF!</f>
        <v>#REF!</v>
      </c>
      <c r="AM13" s="11" t="e">
        <f>#REF!</f>
        <v>#REF!</v>
      </c>
      <c r="AN13" s="11" t="e">
        <f>#REF!</f>
        <v>#REF!</v>
      </c>
      <c r="AO13" s="11" t="e">
        <f>#REF!</f>
        <v>#REF!</v>
      </c>
      <c r="AP13" s="11" t="e">
        <f>#REF!</f>
        <v>#REF!</v>
      </c>
      <c r="AQ13" s="11" t="e">
        <f>#REF!</f>
        <v>#REF!</v>
      </c>
      <c r="AR13" s="11" t="e">
        <f>#REF!</f>
        <v>#REF!</v>
      </c>
      <c r="AS13" s="11" t="e">
        <f>#REF!</f>
        <v>#REF!</v>
      </c>
      <c r="AT13" s="11" t="e">
        <f>#REF!</f>
        <v>#REF!</v>
      </c>
      <c r="AU13" s="11" t="e">
        <f>#REF!</f>
        <v>#REF!</v>
      </c>
      <c r="AV13" s="11" t="e">
        <f>#REF!</f>
        <v>#REF!</v>
      </c>
      <c r="AW13" s="11" t="e">
        <f>#REF!</f>
        <v>#REF!</v>
      </c>
      <c r="AX13" s="11" t="e">
        <f>#REF!</f>
        <v>#REF!</v>
      </c>
      <c r="AY13" s="11" t="e">
        <f>#REF!</f>
        <v>#REF!</v>
      </c>
      <c r="AZ13" s="11" t="e">
        <f>#REF!</f>
        <v>#REF!</v>
      </c>
      <c r="BA13" s="11" t="e">
        <f>#REF!</f>
        <v>#REF!</v>
      </c>
      <c r="BB13" s="11" t="e">
        <f>#REF!</f>
        <v>#REF!</v>
      </c>
      <c r="BC13" s="11" t="e">
        <f>#REF!</f>
        <v>#REF!</v>
      </c>
      <c r="BD13" s="11" t="e">
        <f>#REF!</f>
        <v>#REF!</v>
      </c>
      <c r="BE13" s="11" t="e">
        <f>#REF!</f>
        <v>#REF!</v>
      </c>
      <c r="BF13" s="11" t="e">
        <f>#REF!</f>
        <v>#REF!</v>
      </c>
      <c r="BG13" s="11" t="e">
        <f t="shared" si="0"/>
        <v>#REF!</v>
      </c>
      <c r="BH13" s="11" t="e">
        <f t="shared" si="1"/>
        <v>#REF!</v>
      </c>
    </row>
    <row r="14" spans="2:60" x14ac:dyDescent="0.2">
      <c r="B14" s="13" t="e">
        <f>#REF!</f>
        <v>#REF!</v>
      </c>
      <c r="C14" s="11" t="e">
        <f>#REF!</f>
        <v>#REF!</v>
      </c>
      <c r="D14" s="11" t="e">
        <f>#REF!</f>
        <v>#REF!</v>
      </c>
      <c r="E14" s="11" t="e">
        <f>#REF!</f>
        <v>#REF!</v>
      </c>
      <c r="F14" s="11" t="e">
        <f>#REF!</f>
        <v>#REF!</v>
      </c>
      <c r="G14" s="11" t="e">
        <f>#REF!</f>
        <v>#REF!</v>
      </c>
      <c r="H14" s="11" t="e">
        <f>#REF!</f>
        <v>#REF!</v>
      </c>
      <c r="I14" s="11" t="e">
        <f>#REF!</f>
        <v>#REF!</v>
      </c>
      <c r="J14" s="11" t="e">
        <f>#REF!</f>
        <v>#REF!</v>
      </c>
      <c r="K14" s="11" t="e">
        <f>#REF!</f>
        <v>#REF!</v>
      </c>
      <c r="L14" s="11" t="e">
        <f>#REF!</f>
        <v>#REF!</v>
      </c>
      <c r="M14" s="11" t="e">
        <f>#REF!</f>
        <v>#REF!</v>
      </c>
      <c r="N14" s="11" t="e">
        <f>#REF!</f>
        <v>#REF!</v>
      </c>
      <c r="O14" s="11" t="e">
        <f>#REF!</f>
        <v>#REF!</v>
      </c>
      <c r="P14" s="11" t="e">
        <f>#REF!</f>
        <v>#REF!</v>
      </c>
      <c r="Q14" s="11" t="e">
        <f>#REF!</f>
        <v>#REF!</v>
      </c>
      <c r="R14" s="11" t="e">
        <f>#REF!</f>
        <v>#REF!</v>
      </c>
      <c r="S14" s="11" t="e">
        <f>#REF!</f>
        <v>#REF!</v>
      </c>
      <c r="T14" s="11" t="e">
        <f>#REF!</f>
        <v>#REF!</v>
      </c>
      <c r="U14" s="11" t="e">
        <f>#REF!</f>
        <v>#REF!</v>
      </c>
      <c r="V14" s="11" t="e">
        <f>#REF!</f>
        <v>#REF!</v>
      </c>
      <c r="W14" s="11" t="e">
        <f>#REF!</f>
        <v>#REF!</v>
      </c>
      <c r="X14" s="11" t="e">
        <f>#REF!</f>
        <v>#REF!</v>
      </c>
      <c r="Y14" s="11" t="e">
        <f>#REF!</f>
        <v>#REF!</v>
      </c>
      <c r="Z14" s="11" t="e">
        <f>#REF!</f>
        <v>#REF!</v>
      </c>
      <c r="AA14" s="11" t="e">
        <f>#REF!</f>
        <v>#REF!</v>
      </c>
      <c r="AB14" s="11" t="e">
        <f>#REF!</f>
        <v>#REF!</v>
      </c>
      <c r="AC14" s="11" t="e">
        <f>#REF!</f>
        <v>#REF!</v>
      </c>
      <c r="AD14" s="11" t="e">
        <f>#REF!</f>
        <v>#REF!</v>
      </c>
      <c r="AE14" s="11" t="e">
        <f>#REF!</f>
        <v>#REF!</v>
      </c>
      <c r="AF14" s="11" t="e">
        <f>#REF!</f>
        <v>#REF!</v>
      </c>
      <c r="AG14" s="11" t="e">
        <f>#REF!</f>
        <v>#REF!</v>
      </c>
      <c r="AH14" s="11" t="e">
        <f>#REF!</f>
        <v>#REF!</v>
      </c>
      <c r="AI14" s="11" t="e">
        <f>#REF!</f>
        <v>#REF!</v>
      </c>
      <c r="AJ14" s="11" t="e">
        <f>#REF!</f>
        <v>#REF!</v>
      </c>
      <c r="AK14" s="11" t="e">
        <f>#REF!</f>
        <v>#REF!</v>
      </c>
      <c r="AL14" s="11" t="e">
        <f>#REF!</f>
        <v>#REF!</v>
      </c>
      <c r="AM14" s="11" t="e">
        <f>#REF!</f>
        <v>#REF!</v>
      </c>
      <c r="AN14" s="11" t="e">
        <f>#REF!</f>
        <v>#REF!</v>
      </c>
      <c r="AO14" s="11" t="e">
        <f>#REF!</f>
        <v>#REF!</v>
      </c>
      <c r="AP14" s="11" t="e">
        <f>#REF!</f>
        <v>#REF!</v>
      </c>
      <c r="AQ14" s="11" t="e">
        <f>#REF!</f>
        <v>#REF!</v>
      </c>
      <c r="AR14" s="11" t="e">
        <f>#REF!</f>
        <v>#REF!</v>
      </c>
      <c r="AS14" s="11" t="e">
        <f>#REF!</f>
        <v>#REF!</v>
      </c>
      <c r="AT14" s="11" t="e">
        <f>#REF!</f>
        <v>#REF!</v>
      </c>
      <c r="AU14" s="11" t="e">
        <f>#REF!</f>
        <v>#REF!</v>
      </c>
      <c r="AV14" s="11" t="e">
        <f>#REF!</f>
        <v>#REF!</v>
      </c>
      <c r="AW14" s="11" t="e">
        <f>#REF!</f>
        <v>#REF!</v>
      </c>
      <c r="AX14" s="11" t="e">
        <f>#REF!</f>
        <v>#REF!</v>
      </c>
      <c r="AY14" s="11" t="e">
        <f>#REF!</f>
        <v>#REF!</v>
      </c>
      <c r="AZ14" s="11" t="e">
        <f>#REF!</f>
        <v>#REF!</v>
      </c>
      <c r="BA14" s="11" t="e">
        <f>#REF!</f>
        <v>#REF!</v>
      </c>
      <c r="BB14" s="11" t="e">
        <f>#REF!</f>
        <v>#REF!</v>
      </c>
      <c r="BC14" s="11" t="e">
        <f>#REF!</f>
        <v>#REF!</v>
      </c>
      <c r="BD14" s="11" t="e">
        <f>#REF!</f>
        <v>#REF!</v>
      </c>
      <c r="BE14" s="11" t="e">
        <f>#REF!</f>
        <v>#REF!</v>
      </c>
      <c r="BF14" s="11" t="e">
        <f>#REF!</f>
        <v>#REF!</v>
      </c>
      <c r="BG14" s="11" t="e">
        <f t="shared" si="0"/>
        <v>#REF!</v>
      </c>
      <c r="BH14" s="11" t="e">
        <f t="shared" si="1"/>
        <v>#REF!</v>
      </c>
    </row>
    <row r="15" spans="2:60" x14ac:dyDescent="0.2">
      <c r="B15" s="13" t="e">
        <f>#REF!</f>
        <v>#REF!</v>
      </c>
      <c r="C15" s="11" t="e">
        <f>#REF!</f>
        <v>#REF!</v>
      </c>
      <c r="D15" s="11" t="e">
        <f>#REF!</f>
        <v>#REF!</v>
      </c>
      <c r="E15" s="11" t="e">
        <f>#REF!</f>
        <v>#REF!</v>
      </c>
      <c r="F15" s="11" t="e">
        <f>#REF!</f>
        <v>#REF!</v>
      </c>
      <c r="G15" s="11" t="e">
        <f>#REF!</f>
        <v>#REF!</v>
      </c>
      <c r="H15" s="11" t="e">
        <f>#REF!</f>
        <v>#REF!</v>
      </c>
      <c r="I15" s="11" t="e">
        <f>#REF!</f>
        <v>#REF!</v>
      </c>
      <c r="J15" s="11" t="e">
        <f>#REF!</f>
        <v>#REF!</v>
      </c>
      <c r="K15" s="11" t="e">
        <f>#REF!</f>
        <v>#REF!</v>
      </c>
      <c r="L15" s="11" t="e">
        <f>#REF!</f>
        <v>#REF!</v>
      </c>
      <c r="M15" s="11" t="e">
        <f>#REF!</f>
        <v>#REF!</v>
      </c>
      <c r="N15" s="11" t="e">
        <f>#REF!</f>
        <v>#REF!</v>
      </c>
      <c r="O15" s="11" t="e">
        <f>#REF!</f>
        <v>#REF!</v>
      </c>
      <c r="P15" s="11" t="e">
        <f>#REF!</f>
        <v>#REF!</v>
      </c>
      <c r="Q15" s="11" t="e">
        <f>#REF!</f>
        <v>#REF!</v>
      </c>
      <c r="R15" s="11" t="e">
        <f>#REF!</f>
        <v>#REF!</v>
      </c>
      <c r="S15" s="11" t="e">
        <f>#REF!</f>
        <v>#REF!</v>
      </c>
      <c r="T15" s="11" t="e">
        <f>#REF!</f>
        <v>#REF!</v>
      </c>
      <c r="U15" s="11" t="e">
        <f>#REF!</f>
        <v>#REF!</v>
      </c>
      <c r="V15" s="11" t="e">
        <f>#REF!</f>
        <v>#REF!</v>
      </c>
      <c r="W15" s="11" t="e">
        <f>#REF!</f>
        <v>#REF!</v>
      </c>
      <c r="X15" s="11" t="e">
        <f>#REF!</f>
        <v>#REF!</v>
      </c>
      <c r="Y15" s="11" t="e">
        <f>#REF!</f>
        <v>#REF!</v>
      </c>
      <c r="Z15" s="11" t="e">
        <f>#REF!</f>
        <v>#REF!</v>
      </c>
      <c r="AA15" s="11" t="e">
        <f>#REF!</f>
        <v>#REF!</v>
      </c>
      <c r="AB15" s="11" t="e">
        <f>#REF!</f>
        <v>#REF!</v>
      </c>
      <c r="AC15" s="11" t="e">
        <f>#REF!</f>
        <v>#REF!</v>
      </c>
      <c r="AD15" s="11" t="e">
        <f>#REF!</f>
        <v>#REF!</v>
      </c>
      <c r="AE15" s="11" t="e">
        <f>#REF!</f>
        <v>#REF!</v>
      </c>
      <c r="AF15" s="11" t="e">
        <f>#REF!</f>
        <v>#REF!</v>
      </c>
      <c r="AG15" s="11" t="e">
        <f>#REF!</f>
        <v>#REF!</v>
      </c>
      <c r="AH15" s="11" t="e">
        <f>#REF!</f>
        <v>#REF!</v>
      </c>
      <c r="AI15" s="11" t="e">
        <f>#REF!</f>
        <v>#REF!</v>
      </c>
      <c r="AJ15" s="11" t="e">
        <f>#REF!</f>
        <v>#REF!</v>
      </c>
      <c r="AK15" s="11" t="e">
        <f>#REF!</f>
        <v>#REF!</v>
      </c>
      <c r="AL15" s="11" t="e">
        <f>#REF!</f>
        <v>#REF!</v>
      </c>
      <c r="AM15" s="11" t="e">
        <f>#REF!</f>
        <v>#REF!</v>
      </c>
      <c r="AN15" s="11" t="e">
        <f>#REF!</f>
        <v>#REF!</v>
      </c>
      <c r="AO15" s="11" t="e">
        <f>#REF!</f>
        <v>#REF!</v>
      </c>
      <c r="AP15" s="11" t="e">
        <f>#REF!</f>
        <v>#REF!</v>
      </c>
      <c r="AQ15" s="11" t="e">
        <f>#REF!</f>
        <v>#REF!</v>
      </c>
      <c r="AR15" s="11" t="e">
        <f>#REF!</f>
        <v>#REF!</v>
      </c>
      <c r="AS15" s="11" t="e">
        <f>#REF!</f>
        <v>#REF!</v>
      </c>
      <c r="AT15" s="11" t="e">
        <f>#REF!</f>
        <v>#REF!</v>
      </c>
      <c r="AU15" s="11" t="e">
        <f>#REF!</f>
        <v>#REF!</v>
      </c>
      <c r="AV15" s="11" t="e">
        <f>#REF!</f>
        <v>#REF!</v>
      </c>
      <c r="AW15" s="11" t="e">
        <f>#REF!</f>
        <v>#REF!</v>
      </c>
      <c r="AX15" s="11" t="e">
        <f>#REF!</f>
        <v>#REF!</v>
      </c>
      <c r="AY15" s="11" t="e">
        <f>#REF!</f>
        <v>#REF!</v>
      </c>
      <c r="AZ15" s="11" t="e">
        <f>#REF!</f>
        <v>#REF!</v>
      </c>
      <c r="BA15" s="11" t="e">
        <f>#REF!</f>
        <v>#REF!</v>
      </c>
      <c r="BB15" s="11" t="e">
        <f>#REF!</f>
        <v>#REF!</v>
      </c>
      <c r="BC15" s="11" t="e">
        <f>#REF!</f>
        <v>#REF!</v>
      </c>
      <c r="BD15" s="11" t="e">
        <f>#REF!</f>
        <v>#REF!</v>
      </c>
      <c r="BE15" s="11" t="e">
        <f>#REF!</f>
        <v>#REF!</v>
      </c>
      <c r="BF15" s="11" t="e">
        <f>#REF!</f>
        <v>#REF!</v>
      </c>
      <c r="BG15" s="11" t="e">
        <f t="shared" si="0"/>
        <v>#REF!</v>
      </c>
      <c r="BH15" s="11" t="e">
        <f t="shared" si="1"/>
        <v>#REF!</v>
      </c>
    </row>
    <row r="16" spans="2:60" x14ac:dyDescent="0.2">
      <c r="B16" s="13" t="e">
        <f>#REF!</f>
        <v>#REF!</v>
      </c>
      <c r="C16" s="11" t="e">
        <f>#REF!</f>
        <v>#REF!</v>
      </c>
      <c r="D16" s="11" t="e">
        <f>#REF!</f>
        <v>#REF!</v>
      </c>
      <c r="E16" s="11" t="e">
        <f>#REF!</f>
        <v>#REF!</v>
      </c>
      <c r="F16" s="11" t="e">
        <f>#REF!</f>
        <v>#REF!</v>
      </c>
      <c r="G16" s="11" t="e">
        <f>#REF!</f>
        <v>#REF!</v>
      </c>
      <c r="H16" s="11" t="e">
        <f>#REF!</f>
        <v>#REF!</v>
      </c>
      <c r="I16" s="11" t="e">
        <f>#REF!</f>
        <v>#REF!</v>
      </c>
      <c r="J16" s="11" t="e">
        <f>#REF!</f>
        <v>#REF!</v>
      </c>
      <c r="K16" s="11" t="e">
        <f>#REF!</f>
        <v>#REF!</v>
      </c>
      <c r="L16" s="11" t="e">
        <f>#REF!</f>
        <v>#REF!</v>
      </c>
      <c r="M16" s="11" t="e">
        <f>#REF!</f>
        <v>#REF!</v>
      </c>
      <c r="N16" s="11" t="e">
        <f>#REF!</f>
        <v>#REF!</v>
      </c>
      <c r="O16" s="11" t="e">
        <f>#REF!</f>
        <v>#REF!</v>
      </c>
      <c r="P16" s="11" t="e">
        <f>#REF!</f>
        <v>#REF!</v>
      </c>
      <c r="Q16" s="11" t="e">
        <f>#REF!</f>
        <v>#REF!</v>
      </c>
      <c r="R16" s="11" t="e">
        <f>#REF!</f>
        <v>#REF!</v>
      </c>
      <c r="S16" s="11" t="e">
        <f>#REF!</f>
        <v>#REF!</v>
      </c>
      <c r="T16" s="11" t="e">
        <f>#REF!</f>
        <v>#REF!</v>
      </c>
      <c r="U16" s="11" t="e">
        <f>#REF!</f>
        <v>#REF!</v>
      </c>
      <c r="V16" s="11" t="e">
        <f>#REF!</f>
        <v>#REF!</v>
      </c>
      <c r="W16" s="11" t="e">
        <f>#REF!</f>
        <v>#REF!</v>
      </c>
      <c r="X16" s="11" t="e">
        <f>#REF!</f>
        <v>#REF!</v>
      </c>
      <c r="Y16" s="11" t="e">
        <f>#REF!</f>
        <v>#REF!</v>
      </c>
      <c r="Z16" s="11" t="e">
        <f>#REF!</f>
        <v>#REF!</v>
      </c>
      <c r="AA16" s="11" t="e">
        <f>#REF!</f>
        <v>#REF!</v>
      </c>
      <c r="AB16" s="11" t="e">
        <f>#REF!</f>
        <v>#REF!</v>
      </c>
      <c r="AC16" s="11" t="e">
        <f>#REF!</f>
        <v>#REF!</v>
      </c>
      <c r="AD16" s="11" t="e">
        <f>#REF!</f>
        <v>#REF!</v>
      </c>
      <c r="AE16" s="11" t="e">
        <f>#REF!</f>
        <v>#REF!</v>
      </c>
      <c r="AF16" s="11" t="e">
        <f>#REF!</f>
        <v>#REF!</v>
      </c>
      <c r="AG16" s="11" t="e">
        <f>#REF!</f>
        <v>#REF!</v>
      </c>
      <c r="AH16" s="11" t="e">
        <f>#REF!</f>
        <v>#REF!</v>
      </c>
      <c r="AI16" s="11" t="e">
        <f>#REF!</f>
        <v>#REF!</v>
      </c>
      <c r="AJ16" s="11" t="e">
        <f>#REF!</f>
        <v>#REF!</v>
      </c>
      <c r="AK16" s="11" t="e">
        <f>#REF!</f>
        <v>#REF!</v>
      </c>
      <c r="AL16" s="11" t="e">
        <f>#REF!</f>
        <v>#REF!</v>
      </c>
      <c r="AM16" s="11" t="e">
        <f>#REF!</f>
        <v>#REF!</v>
      </c>
      <c r="AN16" s="11" t="e">
        <f>#REF!</f>
        <v>#REF!</v>
      </c>
      <c r="AO16" s="11" t="e">
        <f>#REF!</f>
        <v>#REF!</v>
      </c>
      <c r="AP16" s="11" t="e">
        <f>#REF!</f>
        <v>#REF!</v>
      </c>
      <c r="AQ16" s="11" t="e">
        <f>#REF!</f>
        <v>#REF!</v>
      </c>
      <c r="AR16" s="11" t="e">
        <f>#REF!</f>
        <v>#REF!</v>
      </c>
      <c r="AS16" s="11" t="e">
        <f>#REF!</f>
        <v>#REF!</v>
      </c>
      <c r="AT16" s="11" t="e">
        <f>#REF!</f>
        <v>#REF!</v>
      </c>
      <c r="AU16" s="11" t="e">
        <f>#REF!</f>
        <v>#REF!</v>
      </c>
      <c r="AV16" s="11" t="e">
        <f>#REF!</f>
        <v>#REF!</v>
      </c>
      <c r="AW16" s="11" t="e">
        <f>#REF!</f>
        <v>#REF!</v>
      </c>
      <c r="AX16" s="11" t="e">
        <f>#REF!</f>
        <v>#REF!</v>
      </c>
      <c r="AY16" s="11" t="e">
        <f>#REF!</f>
        <v>#REF!</v>
      </c>
      <c r="AZ16" s="11" t="e">
        <f>#REF!</f>
        <v>#REF!</v>
      </c>
      <c r="BA16" s="11" t="e">
        <f>#REF!</f>
        <v>#REF!</v>
      </c>
      <c r="BB16" s="11" t="e">
        <f>#REF!</f>
        <v>#REF!</v>
      </c>
      <c r="BC16" s="11" t="e">
        <f>#REF!</f>
        <v>#REF!</v>
      </c>
      <c r="BD16" s="11" t="e">
        <f>#REF!</f>
        <v>#REF!</v>
      </c>
      <c r="BE16" s="11" t="e">
        <f>#REF!</f>
        <v>#REF!</v>
      </c>
      <c r="BF16" s="11" t="e">
        <f>#REF!</f>
        <v>#REF!</v>
      </c>
      <c r="BG16" s="11" t="e">
        <f t="shared" si="0"/>
        <v>#REF!</v>
      </c>
      <c r="BH16" s="11" t="e">
        <f t="shared" si="1"/>
        <v>#REF!</v>
      </c>
    </row>
    <row r="17" spans="2:60" x14ac:dyDescent="0.2">
      <c r="B17" s="13" t="e">
        <f>#REF!</f>
        <v>#REF!</v>
      </c>
      <c r="C17" s="11" t="e">
        <f>#REF!</f>
        <v>#REF!</v>
      </c>
      <c r="D17" s="11" t="e">
        <f>#REF!</f>
        <v>#REF!</v>
      </c>
      <c r="E17" s="11" t="e">
        <f>#REF!</f>
        <v>#REF!</v>
      </c>
      <c r="F17" s="11" t="e">
        <f>#REF!</f>
        <v>#REF!</v>
      </c>
      <c r="G17" s="11" t="e">
        <f>#REF!</f>
        <v>#REF!</v>
      </c>
      <c r="H17" s="11" t="e">
        <f>#REF!</f>
        <v>#REF!</v>
      </c>
      <c r="I17" s="11" t="e">
        <f>#REF!</f>
        <v>#REF!</v>
      </c>
      <c r="J17" s="11" t="e">
        <f>#REF!</f>
        <v>#REF!</v>
      </c>
      <c r="K17" s="11" t="e">
        <f>#REF!</f>
        <v>#REF!</v>
      </c>
      <c r="L17" s="11" t="e">
        <f>#REF!</f>
        <v>#REF!</v>
      </c>
      <c r="M17" s="11" t="e">
        <f>#REF!</f>
        <v>#REF!</v>
      </c>
      <c r="N17" s="11" t="e">
        <f>#REF!</f>
        <v>#REF!</v>
      </c>
      <c r="O17" s="11" t="e">
        <f>#REF!</f>
        <v>#REF!</v>
      </c>
      <c r="P17" s="11" t="e">
        <f>#REF!</f>
        <v>#REF!</v>
      </c>
      <c r="Q17" s="11" t="e">
        <f>#REF!</f>
        <v>#REF!</v>
      </c>
      <c r="R17" s="11" t="e">
        <f>#REF!</f>
        <v>#REF!</v>
      </c>
      <c r="S17" s="11" t="e">
        <f>#REF!</f>
        <v>#REF!</v>
      </c>
      <c r="T17" s="11" t="e">
        <f>#REF!</f>
        <v>#REF!</v>
      </c>
      <c r="U17" s="11" t="e">
        <f>#REF!</f>
        <v>#REF!</v>
      </c>
      <c r="V17" s="11" t="e">
        <f>#REF!</f>
        <v>#REF!</v>
      </c>
      <c r="W17" s="11" t="e">
        <f>#REF!</f>
        <v>#REF!</v>
      </c>
      <c r="X17" s="11" t="e">
        <f>#REF!</f>
        <v>#REF!</v>
      </c>
      <c r="Y17" s="11" t="e">
        <f>#REF!</f>
        <v>#REF!</v>
      </c>
      <c r="Z17" s="11" t="e">
        <f>#REF!</f>
        <v>#REF!</v>
      </c>
      <c r="AA17" s="11" t="e">
        <f>#REF!</f>
        <v>#REF!</v>
      </c>
      <c r="AB17" s="11" t="e">
        <f>#REF!</f>
        <v>#REF!</v>
      </c>
      <c r="AC17" s="11" t="e">
        <f>#REF!</f>
        <v>#REF!</v>
      </c>
      <c r="AD17" s="11" t="e">
        <f>#REF!</f>
        <v>#REF!</v>
      </c>
      <c r="AE17" s="11" t="e">
        <f>#REF!</f>
        <v>#REF!</v>
      </c>
      <c r="AF17" s="11" t="e">
        <f>#REF!</f>
        <v>#REF!</v>
      </c>
      <c r="AG17" s="11" t="e">
        <f>#REF!</f>
        <v>#REF!</v>
      </c>
      <c r="AH17" s="11" t="e">
        <f>#REF!</f>
        <v>#REF!</v>
      </c>
      <c r="AI17" s="11" t="e">
        <f>#REF!</f>
        <v>#REF!</v>
      </c>
      <c r="AJ17" s="11" t="e">
        <f>#REF!</f>
        <v>#REF!</v>
      </c>
      <c r="AK17" s="11" t="e">
        <f>#REF!</f>
        <v>#REF!</v>
      </c>
      <c r="AL17" s="11" t="e">
        <f>#REF!</f>
        <v>#REF!</v>
      </c>
      <c r="AM17" s="11" t="e">
        <f>#REF!</f>
        <v>#REF!</v>
      </c>
      <c r="AN17" s="11" t="e">
        <f>#REF!</f>
        <v>#REF!</v>
      </c>
      <c r="AO17" s="11" t="e">
        <f>#REF!</f>
        <v>#REF!</v>
      </c>
      <c r="AP17" s="11" t="e">
        <f>#REF!</f>
        <v>#REF!</v>
      </c>
      <c r="AQ17" s="11" t="e">
        <f>#REF!</f>
        <v>#REF!</v>
      </c>
      <c r="AR17" s="11" t="e">
        <f>#REF!</f>
        <v>#REF!</v>
      </c>
      <c r="AS17" s="11" t="e">
        <f>#REF!</f>
        <v>#REF!</v>
      </c>
      <c r="AT17" s="11" t="e">
        <f>#REF!</f>
        <v>#REF!</v>
      </c>
      <c r="AU17" s="11" t="e">
        <f>#REF!</f>
        <v>#REF!</v>
      </c>
      <c r="AV17" s="11" t="e">
        <f>#REF!</f>
        <v>#REF!</v>
      </c>
      <c r="AW17" s="11" t="e">
        <f>#REF!</f>
        <v>#REF!</v>
      </c>
      <c r="AX17" s="11" t="e">
        <f>#REF!</f>
        <v>#REF!</v>
      </c>
      <c r="AY17" s="11" t="e">
        <f>#REF!</f>
        <v>#REF!</v>
      </c>
      <c r="AZ17" s="11" t="e">
        <f>#REF!</f>
        <v>#REF!</v>
      </c>
      <c r="BA17" s="11" t="e">
        <f>#REF!</f>
        <v>#REF!</v>
      </c>
      <c r="BB17" s="11" t="e">
        <f>#REF!</f>
        <v>#REF!</v>
      </c>
      <c r="BC17" s="11" t="e">
        <f>#REF!</f>
        <v>#REF!</v>
      </c>
      <c r="BD17" s="11" t="e">
        <f>#REF!</f>
        <v>#REF!</v>
      </c>
      <c r="BE17" s="11" t="e">
        <f>#REF!</f>
        <v>#REF!</v>
      </c>
      <c r="BF17" s="11" t="e">
        <f>#REF!</f>
        <v>#REF!</v>
      </c>
      <c r="BG17" s="11" t="e">
        <f t="shared" si="0"/>
        <v>#REF!</v>
      </c>
      <c r="BH17" s="11" t="e">
        <f t="shared" si="1"/>
        <v>#REF!</v>
      </c>
    </row>
    <row r="18" spans="2:60" x14ac:dyDescent="0.2">
      <c r="B18" s="13" t="e">
        <f>#REF!</f>
        <v>#REF!</v>
      </c>
      <c r="C18" s="11" t="e">
        <f>#REF!</f>
        <v>#REF!</v>
      </c>
      <c r="D18" s="11" t="e">
        <f>#REF!</f>
        <v>#REF!</v>
      </c>
      <c r="E18" s="11" t="e">
        <f>#REF!</f>
        <v>#REF!</v>
      </c>
      <c r="F18" s="11" t="e">
        <f>#REF!</f>
        <v>#REF!</v>
      </c>
      <c r="G18" s="11" t="e">
        <f>#REF!</f>
        <v>#REF!</v>
      </c>
      <c r="H18" s="11" t="e">
        <f>#REF!</f>
        <v>#REF!</v>
      </c>
      <c r="I18" s="11" t="e">
        <f>#REF!</f>
        <v>#REF!</v>
      </c>
      <c r="J18" s="11" t="e">
        <f>#REF!</f>
        <v>#REF!</v>
      </c>
      <c r="K18" s="11" t="e">
        <f>#REF!</f>
        <v>#REF!</v>
      </c>
      <c r="L18" s="11" t="e">
        <f>#REF!</f>
        <v>#REF!</v>
      </c>
      <c r="M18" s="11" t="e">
        <f>#REF!</f>
        <v>#REF!</v>
      </c>
      <c r="N18" s="11" t="e">
        <f>#REF!</f>
        <v>#REF!</v>
      </c>
      <c r="O18" s="11" t="e">
        <f>#REF!</f>
        <v>#REF!</v>
      </c>
      <c r="P18" s="11" t="e">
        <f>#REF!</f>
        <v>#REF!</v>
      </c>
      <c r="Q18" s="11" t="e">
        <f>#REF!</f>
        <v>#REF!</v>
      </c>
      <c r="R18" s="11" t="e">
        <f>#REF!</f>
        <v>#REF!</v>
      </c>
      <c r="S18" s="11" t="e">
        <f>#REF!</f>
        <v>#REF!</v>
      </c>
      <c r="T18" s="11" t="e">
        <f>#REF!</f>
        <v>#REF!</v>
      </c>
      <c r="U18" s="11" t="e">
        <f>#REF!</f>
        <v>#REF!</v>
      </c>
      <c r="V18" s="11" t="e">
        <f>#REF!</f>
        <v>#REF!</v>
      </c>
      <c r="W18" s="11" t="e">
        <f>#REF!</f>
        <v>#REF!</v>
      </c>
      <c r="X18" s="11" t="e">
        <f>#REF!</f>
        <v>#REF!</v>
      </c>
      <c r="Y18" s="11" t="e">
        <f>#REF!</f>
        <v>#REF!</v>
      </c>
      <c r="Z18" s="11" t="e">
        <f>#REF!</f>
        <v>#REF!</v>
      </c>
      <c r="AA18" s="11" t="e">
        <f>#REF!</f>
        <v>#REF!</v>
      </c>
      <c r="AB18" s="11" t="e">
        <f>#REF!</f>
        <v>#REF!</v>
      </c>
      <c r="AC18" s="11" t="e">
        <f>#REF!</f>
        <v>#REF!</v>
      </c>
      <c r="AD18" s="11" t="e">
        <f>#REF!</f>
        <v>#REF!</v>
      </c>
      <c r="AE18" s="11" t="e">
        <f>#REF!</f>
        <v>#REF!</v>
      </c>
      <c r="AF18" s="11" t="e">
        <f>#REF!</f>
        <v>#REF!</v>
      </c>
      <c r="AG18" s="11" t="e">
        <f>#REF!</f>
        <v>#REF!</v>
      </c>
      <c r="AH18" s="11" t="e">
        <f>#REF!</f>
        <v>#REF!</v>
      </c>
      <c r="AI18" s="11" t="e">
        <f>#REF!</f>
        <v>#REF!</v>
      </c>
      <c r="AJ18" s="11" t="e">
        <f>#REF!</f>
        <v>#REF!</v>
      </c>
      <c r="AK18" s="11" t="e">
        <f>#REF!</f>
        <v>#REF!</v>
      </c>
      <c r="AL18" s="11" t="e">
        <f>#REF!</f>
        <v>#REF!</v>
      </c>
      <c r="AM18" s="11" t="e">
        <f>#REF!</f>
        <v>#REF!</v>
      </c>
      <c r="AN18" s="11" t="e">
        <f>#REF!</f>
        <v>#REF!</v>
      </c>
      <c r="AO18" s="11" t="e">
        <f>#REF!</f>
        <v>#REF!</v>
      </c>
      <c r="AP18" s="11" t="e">
        <f>#REF!</f>
        <v>#REF!</v>
      </c>
      <c r="AQ18" s="11" t="e">
        <f>#REF!</f>
        <v>#REF!</v>
      </c>
      <c r="AR18" s="11" t="e">
        <f>#REF!</f>
        <v>#REF!</v>
      </c>
      <c r="AS18" s="11" t="e">
        <f>#REF!</f>
        <v>#REF!</v>
      </c>
      <c r="AT18" s="11" t="e">
        <f>#REF!</f>
        <v>#REF!</v>
      </c>
      <c r="AU18" s="11" t="e">
        <f>#REF!</f>
        <v>#REF!</v>
      </c>
      <c r="AV18" s="11" t="e">
        <f>#REF!</f>
        <v>#REF!</v>
      </c>
      <c r="AW18" s="11" t="e">
        <f>#REF!</f>
        <v>#REF!</v>
      </c>
      <c r="AX18" s="11" t="e">
        <f>#REF!</f>
        <v>#REF!</v>
      </c>
      <c r="AY18" s="11" t="e">
        <f>#REF!</f>
        <v>#REF!</v>
      </c>
      <c r="AZ18" s="11" t="e">
        <f>#REF!</f>
        <v>#REF!</v>
      </c>
      <c r="BA18" s="11" t="e">
        <f>#REF!</f>
        <v>#REF!</v>
      </c>
      <c r="BB18" s="11" t="e">
        <f>#REF!</f>
        <v>#REF!</v>
      </c>
      <c r="BC18" s="11" t="e">
        <f>#REF!</f>
        <v>#REF!</v>
      </c>
      <c r="BD18" s="11" t="e">
        <f>#REF!</f>
        <v>#REF!</v>
      </c>
      <c r="BE18" s="11" t="e">
        <f>#REF!</f>
        <v>#REF!</v>
      </c>
      <c r="BF18" s="11" t="e">
        <f>#REF!</f>
        <v>#REF!</v>
      </c>
      <c r="BG18" s="11" t="e">
        <f t="shared" si="0"/>
        <v>#REF!</v>
      </c>
      <c r="BH18" s="11" t="e">
        <f t="shared" si="1"/>
        <v>#REF!</v>
      </c>
    </row>
    <row r="19" spans="2:60" x14ac:dyDescent="0.2">
      <c r="B19" s="13" t="e">
        <f>#REF!</f>
        <v>#REF!</v>
      </c>
      <c r="C19" s="11" t="e">
        <f>#REF!</f>
        <v>#REF!</v>
      </c>
      <c r="D19" s="11" t="e">
        <f>#REF!</f>
        <v>#REF!</v>
      </c>
      <c r="E19" s="11" t="e">
        <f>#REF!</f>
        <v>#REF!</v>
      </c>
      <c r="F19" s="11" t="e">
        <f>#REF!</f>
        <v>#REF!</v>
      </c>
      <c r="G19" s="11" t="e">
        <f>#REF!</f>
        <v>#REF!</v>
      </c>
      <c r="H19" s="11" t="e">
        <f>#REF!</f>
        <v>#REF!</v>
      </c>
      <c r="I19" s="11" t="e">
        <f>#REF!</f>
        <v>#REF!</v>
      </c>
      <c r="J19" s="11" t="e">
        <f>#REF!</f>
        <v>#REF!</v>
      </c>
      <c r="K19" s="11" t="e">
        <f>#REF!</f>
        <v>#REF!</v>
      </c>
      <c r="L19" s="11" t="e">
        <f>#REF!</f>
        <v>#REF!</v>
      </c>
      <c r="M19" s="11" t="e">
        <f>#REF!</f>
        <v>#REF!</v>
      </c>
      <c r="N19" s="11" t="e">
        <f>#REF!</f>
        <v>#REF!</v>
      </c>
      <c r="O19" s="11" t="e">
        <f>#REF!</f>
        <v>#REF!</v>
      </c>
      <c r="P19" s="11" t="e">
        <f>#REF!</f>
        <v>#REF!</v>
      </c>
      <c r="Q19" s="11" t="e">
        <f>#REF!</f>
        <v>#REF!</v>
      </c>
      <c r="R19" s="11" t="e">
        <f>#REF!</f>
        <v>#REF!</v>
      </c>
      <c r="S19" s="11" t="e">
        <f>#REF!</f>
        <v>#REF!</v>
      </c>
      <c r="T19" s="11" t="e">
        <f>#REF!</f>
        <v>#REF!</v>
      </c>
      <c r="U19" s="11" t="e">
        <f>#REF!</f>
        <v>#REF!</v>
      </c>
      <c r="V19" s="11" t="e">
        <f>#REF!</f>
        <v>#REF!</v>
      </c>
      <c r="W19" s="11" t="e">
        <f>#REF!</f>
        <v>#REF!</v>
      </c>
      <c r="X19" s="11" t="e">
        <f>#REF!</f>
        <v>#REF!</v>
      </c>
      <c r="Y19" s="11" t="e">
        <f>#REF!</f>
        <v>#REF!</v>
      </c>
      <c r="Z19" s="11" t="e">
        <f>#REF!</f>
        <v>#REF!</v>
      </c>
      <c r="AA19" s="11" t="e">
        <f>#REF!</f>
        <v>#REF!</v>
      </c>
      <c r="AB19" s="11" t="e">
        <f>#REF!</f>
        <v>#REF!</v>
      </c>
      <c r="AC19" s="11" t="e">
        <f>#REF!</f>
        <v>#REF!</v>
      </c>
      <c r="AD19" s="11" t="e">
        <f>#REF!</f>
        <v>#REF!</v>
      </c>
      <c r="AE19" s="11" t="e">
        <f>#REF!</f>
        <v>#REF!</v>
      </c>
      <c r="AF19" s="11" t="e">
        <f>#REF!</f>
        <v>#REF!</v>
      </c>
      <c r="AG19" s="11" t="e">
        <f>#REF!</f>
        <v>#REF!</v>
      </c>
      <c r="AH19" s="11" t="e">
        <f>#REF!</f>
        <v>#REF!</v>
      </c>
      <c r="AI19" s="11" t="e">
        <f>#REF!</f>
        <v>#REF!</v>
      </c>
      <c r="AJ19" s="11" t="e">
        <f>#REF!</f>
        <v>#REF!</v>
      </c>
      <c r="AK19" s="11" t="e">
        <f>#REF!</f>
        <v>#REF!</v>
      </c>
      <c r="AL19" s="11" t="e">
        <f>#REF!</f>
        <v>#REF!</v>
      </c>
      <c r="AM19" s="11" t="e">
        <f>#REF!</f>
        <v>#REF!</v>
      </c>
      <c r="AN19" s="11" t="e">
        <f>#REF!</f>
        <v>#REF!</v>
      </c>
      <c r="AO19" s="11" t="e">
        <f>#REF!</f>
        <v>#REF!</v>
      </c>
      <c r="AP19" s="11" t="e">
        <f>#REF!</f>
        <v>#REF!</v>
      </c>
      <c r="AQ19" s="11" t="e">
        <f>#REF!</f>
        <v>#REF!</v>
      </c>
      <c r="AR19" s="11" t="e">
        <f>#REF!</f>
        <v>#REF!</v>
      </c>
      <c r="AS19" s="11" t="e">
        <f>#REF!</f>
        <v>#REF!</v>
      </c>
      <c r="AT19" s="11" t="e">
        <f>#REF!</f>
        <v>#REF!</v>
      </c>
      <c r="AU19" s="11" t="e">
        <f>#REF!</f>
        <v>#REF!</v>
      </c>
      <c r="AV19" s="11" t="e">
        <f>#REF!</f>
        <v>#REF!</v>
      </c>
      <c r="AW19" s="11" t="e">
        <f>#REF!</f>
        <v>#REF!</v>
      </c>
      <c r="AX19" s="11" t="e">
        <f>#REF!</f>
        <v>#REF!</v>
      </c>
      <c r="AY19" s="11" t="e">
        <f>#REF!</f>
        <v>#REF!</v>
      </c>
      <c r="AZ19" s="11" t="e">
        <f>#REF!</f>
        <v>#REF!</v>
      </c>
      <c r="BA19" s="11" t="e">
        <f>#REF!</f>
        <v>#REF!</v>
      </c>
      <c r="BB19" s="11" t="e">
        <f>#REF!</f>
        <v>#REF!</v>
      </c>
      <c r="BC19" s="11" t="e">
        <f>#REF!</f>
        <v>#REF!</v>
      </c>
      <c r="BD19" s="11" t="e">
        <f>#REF!</f>
        <v>#REF!</v>
      </c>
      <c r="BE19" s="11" t="e">
        <f>#REF!</f>
        <v>#REF!</v>
      </c>
      <c r="BF19" s="11" t="e">
        <f>#REF!</f>
        <v>#REF!</v>
      </c>
      <c r="BG19" s="11" t="e">
        <f t="shared" si="0"/>
        <v>#REF!</v>
      </c>
      <c r="BH19" s="11" t="e">
        <f t="shared" si="1"/>
        <v>#REF!</v>
      </c>
    </row>
    <row r="20" spans="2:60" x14ac:dyDescent="0.2">
      <c r="B20" s="13" t="e">
        <f>#REF!</f>
        <v>#REF!</v>
      </c>
      <c r="C20" s="11" t="e">
        <f>#REF!</f>
        <v>#REF!</v>
      </c>
      <c r="D20" s="11" t="e">
        <f>#REF!</f>
        <v>#REF!</v>
      </c>
      <c r="E20" s="11" t="e">
        <f>#REF!</f>
        <v>#REF!</v>
      </c>
      <c r="F20" s="11" t="e">
        <f>#REF!</f>
        <v>#REF!</v>
      </c>
      <c r="G20" s="11" t="e">
        <f>#REF!</f>
        <v>#REF!</v>
      </c>
      <c r="H20" s="11" t="e">
        <f>#REF!</f>
        <v>#REF!</v>
      </c>
      <c r="I20" s="11" t="e">
        <f>#REF!</f>
        <v>#REF!</v>
      </c>
      <c r="J20" s="11" t="e">
        <f>#REF!</f>
        <v>#REF!</v>
      </c>
      <c r="K20" s="11" t="e">
        <f>#REF!</f>
        <v>#REF!</v>
      </c>
      <c r="L20" s="11" t="e">
        <f>#REF!</f>
        <v>#REF!</v>
      </c>
      <c r="M20" s="11" t="e">
        <f>#REF!</f>
        <v>#REF!</v>
      </c>
      <c r="N20" s="11" t="e">
        <f>#REF!</f>
        <v>#REF!</v>
      </c>
      <c r="O20" s="11" t="e">
        <f>#REF!</f>
        <v>#REF!</v>
      </c>
      <c r="P20" s="11" t="e">
        <f>#REF!</f>
        <v>#REF!</v>
      </c>
      <c r="Q20" s="11" t="e">
        <f>#REF!</f>
        <v>#REF!</v>
      </c>
      <c r="R20" s="11" t="e">
        <f>#REF!</f>
        <v>#REF!</v>
      </c>
      <c r="S20" s="11" t="e">
        <f>#REF!</f>
        <v>#REF!</v>
      </c>
      <c r="T20" s="11" t="e">
        <f>#REF!</f>
        <v>#REF!</v>
      </c>
      <c r="U20" s="11" t="e">
        <f>#REF!</f>
        <v>#REF!</v>
      </c>
      <c r="V20" s="11" t="e">
        <f>#REF!</f>
        <v>#REF!</v>
      </c>
      <c r="W20" s="11" t="e">
        <f>#REF!</f>
        <v>#REF!</v>
      </c>
      <c r="X20" s="11" t="e">
        <f>#REF!</f>
        <v>#REF!</v>
      </c>
      <c r="Y20" s="11" t="e">
        <f>#REF!</f>
        <v>#REF!</v>
      </c>
      <c r="Z20" s="11" t="e">
        <f>#REF!</f>
        <v>#REF!</v>
      </c>
      <c r="AA20" s="11" t="e">
        <f>#REF!</f>
        <v>#REF!</v>
      </c>
      <c r="AB20" s="11" t="e">
        <f>#REF!</f>
        <v>#REF!</v>
      </c>
      <c r="AC20" s="11" t="e">
        <f>#REF!</f>
        <v>#REF!</v>
      </c>
      <c r="AD20" s="11" t="e">
        <f>#REF!</f>
        <v>#REF!</v>
      </c>
      <c r="AE20" s="11" t="e">
        <f>#REF!</f>
        <v>#REF!</v>
      </c>
      <c r="AF20" s="11" t="e">
        <f>#REF!</f>
        <v>#REF!</v>
      </c>
      <c r="AG20" s="11" t="e">
        <f>#REF!</f>
        <v>#REF!</v>
      </c>
      <c r="AH20" s="11" t="e">
        <f>#REF!</f>
        <v>#REF!</v>
      </c>
      <c r="AI20" s="11" t="e">
        <f>#REF!</f>
        <v>#REF!</v>
      </c>
      <c r="AJ20" s="11" t="e">
        <f>#REF!</f>
        <v>#REF!</v>
      </c>
      <c r="AK20" s="11" t="e">
        <f>#REF!</f>
        <v>#REF!</v>
      </c>
      <c r="AL20" s="11" t="e">
        <f>#REF!</f>
        <v>#REF!</v>
      </c>
      <c r="AM20" s="11" t="e">
        <f>#REF!</f>
        <v>#REF!</v>
      </c>
      <c r="AN20" s="11" t="e">
        <f>#REF!</f>
        <v>#REF!</v>
      </c>
      <c r="AO20" s="11" t="e">
        <f>#REF!</f>
        <v>#REF!</v>
      </c>
      <c r="AP20" s="11" t="e">
        <f>#REF!</f>
        <v>#REF!</v>
      </c>
      <c r="AQ20" s="11" t="e">
        <f>#REF!</f>
        <v>#REF!</v>
      </c>
      <c r="AR20" s="11" t="e">
        <f>#REF!</f>
        <v>#REF!</v>
      </c>
      <c r="AS20" s="11" t="e">
        <f>#REF!</f>
        <v>#REF!</v>
      </c>
      <c r="AT20" s="11" t="e">
        <f>#REF!</f>
        <v>#REF!</v>
      </c>
      <c r="AU20" s="11" t="e">
        <f>#REF!</f>
        <v>#REF!</v>
      </c>
      <c r="AV20" s="11" t="e">
        <f>#REF!</f>
        <v>#REF!</v>
      </c>
      <c r="AW20" s="11" t="e">
        <f>#REF!</f>
        <v>#REF!</v>
      </c>
      <c r="AX20" s="11" t="e">
        <f>#REF!</f>
        <v>#REF!</v>
      </c>
      <c r="AY20" s="11" t="e">
        <f>#REF!</f>
        <v>#REF!</v>
      </c>
      <c r="AZ20" s="11" t="e">
        <f>#REF!</f>
        <v>#REF!</v>
      </c>
      <c r="BA20" s="11" t="e">
        <f>#REF!</f>
        <v>#REF!</v>
      </c>
      <c r="BB20" s="11" t="e">
        <f>#REF!</f>
        <v>#REF!</v>
      </c>
      <c r="BC20" s="11" t="e">
        <f>#REF!</f>
        <v>#REF!</v>
      </c>
      <c r="BD20" s="11" t="e">
        <f>#REF!</f>
        <v>#REF!</v>
      </c>
      <c r="BE20" s="11" t="e">
        <f>#REF!</f>
        <v>#REF!</v>
      </c>
      <c r="BF20" s="11" t="e">
        <f>#REF!</f>
        <v>#REF!</v>
      </c>
      <c r="BG20" s="11" t="e">
        <f t="shared" si="0"/>
        <v>#REF!</v>
      </c>
      <c r="BH20" s="11" t="e">
        <f t="shared" si="1"/>
        <v>#REF!</v>
      </c>
    </row>
    <row r="21" spans="2:60" x14ac:dyDescent="0.2">
      <c r="B21" s="13" t="e">
        <f>#REF!</f>
        <v>#REF!</v>
      </c>
      <c r="C21" s="11" t="e">
        <f>#REF!</f>
        <v>#REF!</v>
      </c>
      <c r="D21" s="11" t="e">
        <f>#REF!</f>
        <v>#REF!</v>
      </c>
      <c r="E21" s="11" t="e">
        <f>#REF!</f>
        <v>#REF!</v>
      </c>
      <c r="F21" s="11" t="e">
        <f>#REF!</f>
        <v>#REF!</v>
      </c>
      <c r="G21" s="11" t="e">
        <f>#REF!</f>
        <v>#REF!</v>
      </c>
      <c r="H21" s="11" t="e">
        <f>#REF!</f>
        <v>#REF!</v>
      </c>
      <c r="I21" s="11" t="e">
        <f>#REF!</f>
        <v>#REF!</v>
      </c>
      <c r="J21" s="11" t="e">
        <f>#REF!</f>
        <v>#REF!</v>
      </c>
      <c r="K21" s="11" t="e">
        <f>#REF!</f>
        <v>#REF!</v>
      </c>
      <c r="L21" s="11" t="e">
        <f>#REF!</f>
        <v>#REF!</v>
      </c>
      <c r="M21" s="11" t="e">
        <f>#REF!</f>
        <v>#REF!</v>
      </c>
      <c r="N21" s="11" t="e">
        <f>#REF!</f>
        <v>#REF!</v>
      </c>
      <c r="O21" s="11" t="e">
        <f>#REF!</f>
        <v>#REF!</v>
      </c>
      <c r="P21" s="11" t="e">
        <f>#REF!</f>
        <v>#REF!</v>
      </c>
      <c r="Q21" s="11" t="e">
        <f>#REF!</f>
        <v>#REF!</v>
      </c>
      <c r="R21" s="11" t="e">
        <f>#REF!</f>
        <v>#REF!</v>
      </c>
      <c r="S21" s="11" t="e">
        <f>#REF!</f>
        <v>#REF!</v>
      </c>
      <c r="T21" s="11" t="e">
        <f>#REF!</f>
        <v>#REF!</v>
      </c>
      <c r="U21" s="11" t="e">
        <f>#REF!</f>
        <v>#REF!</v>
      </c>
      <c r="V21" s="11" t="e">
        <f>#REF!</f>
        <v>#REF!</v>
      </c>
      <c r="W21" s="11" t="e">
        <f>#REF!</f>
        <v>#REF!</v>
      </c>
      <c r="X21" s="11" t="e">
        <f>#REF!</f>
        <v>#REF!</v>
      </c>
      <c r="Y21" s="11" t="e">
        <f>#REF!</f>
        <v>#REF!</v>
      </c>
      <c r="Z21" s="11" t="e">
        <f>#REF!</f>
        <v>#REF!</v>
      </c>
      <c r="AA21" s="11" t="e">
        <f>#REF!</f>
        <v>#REF!</v>
      </c>
      <c r="AB21" s="11" t="e">
        <f>#REF!</f>
        <v>#REF!</v>
      </c>
      <c r="AC21" s="11" t="e">
        <f>#REF!</f>
        <v>#REF!</v>
      </c>
      <c r="AD21" s="11" t="e">
        <f>#REF!</f>
        <v>#REF!</v>
      </c>
      <c r="AE21" s="11" t="e">
        <f>#REF!</f>
        <v>#REF!</v>
      </c>
      <c r="AF21" s="11" t="e">
        <f>#REF!</f>
        <v>#REF!</v>
      </c>
      <c r="AG21" s="11" t="e">
        <f>#REF!</f>
        <v>#REF!</v>
      </c>
      <c r="AH21" s="11" t="e">
        <f>#REF!</f>
        <v>#REF!</v>
      </c>
      <c r="AI21" s="11" t="e">
        <f>#REF!</f>
        <v>#REF!</v>
      </c>
      <c r="AJ21" s="11" t="e">
        <f>#REF!</f>
        <v>#REF!</v>
      </c>
      <c r="AK21" s="11" t="e">
        <f>#REF!</f>
        <v>#REF!</v>
      </c>
      <c r="AL21" s="11" t="e">
        <f>#REF!</f>
        <v>#REF!</v>
      </c>
      <c r="AM21" s="11" t="e">
        <f>#REF!</f>
        <v>#REF!</v>
      </c>
      <c r="AN21" s="11" t="e">
        <f>#REF!</f>
        <v>#REF!</v>
      </c>
      <c r="AO21" s="11" t="e">
        <f>#REF!</f>
        <v>#REF!</v>
      </c>
      <c r="AP21" s="11" t="e">
        <f>#REF!</f>
        <v>#REF!</v>
      </c>
      <c r="AQ21" s="11" t="e">
        <f>#REF!</f>
        <v>#REF!</v>
      </c>
      <c r="AR21" s="11" t="e">
        <f>#REF!</f>
        <v>#REF!</v>
      </c>
      <c r="AS21" s="11" t="e">
        <f>#REF!</f>
        <v>#REF!</v>
      </c>
      <c r="AT21" s="11" t="e">
        <f>#REF!</f>
        <v>#REF!</v>
      </c>
      <c r="AU21" s="11" t="e">
        <f>#REF!</f>
        <v>#REF!</v>
      </c>
      <c r="AV21" s="11" t="e">
        <f>#REF!</f>
        <v>#REF!</v>
      </c>
      <c r="AW21" s="11" t="e">
        <f>#REF!</f>
        <v>#REF!</v>
      </c>
      <c r="AX21" s="11" t="e">
        <f>#REF!</f>
        <v>#REF!</v>
      </c>
      <c r="AY21" s="11" t="e">
        <f>#REF!</f>
        <v>#REF!</v>
      </c>
      <c r="AZ21" s="11" t="e">
        <f>#REF!</f>
        <v>#REF!</v>
      </c>
      <c r="BA21" s="11" t="e">
        <f>#REF!</f>
        <v>#REF!</v>
      </c>
      <c r="BB21" s="11" t="e">
        <f>#REF!</f>
        <v>#REF!</v>
      </c>
      <c r="BC21" s="11" t="e">
        <f>#REF!</f>
        <v>#REF!</v>
      </c>
      <c r="BD21" s="11" t="e">
        <f>#REF!</f>
        <v>#REF!</v>
      </c>
      <c r="BE21" s="11" t="e">
        <f>#REF!</f>
        <v>#REF!</v>
      </c>
      <c r="BF21" s="11" t="e">
        <f>#REF!</f>
        <v>#REF!</v>
      </c>
      <c r="BG21" s="11" t="e">
        <f t="shared" si="0"/>
        <v>#REF!</v>
      </c>
      <c r="BH21" s="11" t="e">
        <f t="shared" si="1"/>
        <v>#REF!</v>
      </c>
    </row>
    <row r="22" spans="2:60" x14ac:dyDescent="0.2">
      <c r="B22" s="13" t="e">
        <f>#REF!</f>
        <v>#REF!</v>
      </c>
      <c r="C22" s="11" t="e">
        <f>#REF!</f>
        <v>#REF!</v>
      </c>
      <c r="D22" s="11" t="e">
        <f>#REF!</f>
        <v>#REF!</v>
      </c>
      <c r="E22" s="11" t="e">
        <f>#REF!</f>
        <v>#REF!</v>
      </c>
      <c r="F22" s="11" t="e">
        <f>#REF!</f>
        <v>#REF!</v>
      </c>
      <c r="G22" s="11" t="e">
        <f>#REF!</f>
        <v>#REF!</v>
      </c>
      <c r="H22" s="11" t="e">
        <f>#REF!</f>
        <v>#REF!</v>
      </c>
      <c r="I22" s="11" t="e">
        <f>#REF!</f>
        <v>#REF!</v>
      </c>
      <c r="J22" s="11" t="e">
        <f>#REF!</f>
        <v>#REF!</v>
      </c>
      <c r="K22" s="11" t="e">
        <f>#REF!</f>
        <v>#REF!</v>
      </c>
      <c r="L22" s="11" t="e">
        <f>#REF!</f>
        <v>#REF!</v>
      </c>
      <c r="M22" s="11" t="e">
        <f>#REF!</f>
        <v>#REF!</v>
      </c>
      <c r="N22" s="11" t="e">
        <f>#REF!</f>
        <v>#REF!</v>
      </c>
      <c r="O22" s="11" t="e">
        <f>#REF!</f>
        <v>#REF!</v>
      </c>
      <c r="P22" s="11" t="e">
        <f>#REF!</f>
        <v>#REF!</v>
      </c>
      <c r="Q22" s="11" t="e">
        <f>#REF!</f>
        <v>#REF!</v>
      </c>
      <c r="R22" s="11" t="e">
        <f>#REF!</f>
        <v>#REF!</v>
      </c>
      <c r="S22" s="11" t="e">
        <f>#REF!</f>
        <v>#REF!</v>
      </c>
      <c r="T22" s="11" t="e">
        <f>#REF!</f>
        <v>#REF!</v>
      </c>
      <c r="U22" s="11" t="e">
        <f>#REF!</f>
        <v>#REF!</v>
      </c>
      <c r="V22" s="11" t="e">
        <f>#REF!</f>
        <v>#REF!</v>
      </c>
      <c r="W22" s="11" t="e">
        <f>#REF!</f>
        <v>#REF!</v>
      </c>
      <c r="X22" s="11" t="e">
        <f>#REF!</f>
        <v>#REF!</v>
      </c>
      <c r="Y22" s="11" t="e">
        <f>#REF!</f>
        <v>#REF!</v>
      </c>
      <c r="Z22" s="11" t="e">
        <f>#REF!</f>
        <v>#REF!</v>
      </c>
      <c r="AA22" s="11" t="e">
        <f>#REF!</f>
        <v>#REF!</v>
      </c>
      <c r="AB22" s="11" t="e">
        <f>#REF!</f>
        <v>#REF!</v>
      </c>
      <c r="AC22" s="11" t="e">
        <f>#REF!</f>
        <v>#REF!</v>
      </c>
      <c r="AD22" s="11" t="e">
        <f>#REF!</f>
        <v>#REF!</v>
      </c>
      <c r="AE22" s="11" t="e">
        <f>#REF!</f>
        <v>#REF!</v>
      </c>
      <c r="AF22" s="11" t="e">
        <f>#REF!</f>
        <v>#REF!</v>
      </c>
      <c r="AG22" s="11" t="e">
        <f>#REF!</f>
        <v>#REF!</v>
      </c>
      <c r="AH22" s="11" t="e">
        <f>#REF!</f>
        <v>#REF!</v>
      </c>
      <c r="AI22" s="11" t="e">
        <f>#REF!</f>
        <v>#REF!</v>
      </c>
      <c r="AJ22" s="11" t="e">
        <f>#REF!</f>
        <v>#REF!</v>
      </c>
      <c r="AK22" s="11" t="e">
        <f>#REF!</f>
        <v>#REF!</v>
      </c>
      <c r="AL22" s="11" t="e">
        <f>#REF!</f>
        <v>#REF!</v>
      </c>
      <c r="AM22" s="11" t="e">
        <f>#REF!</f>
        <v>#REF!</v>
      </c>
      <c r="AN22" s="11" t="e">
        <f>#REF!</f>
        <v>#REF!</v>
      </c>
      <c r="AO22" s="11" t="e">
        <f>#REF!</f>
        <v>#REF!</v>
      </c>
      <c r="AP22" s="11" t="e">
        <f>#REF!</f>
        <v>#REF!</v>
      </c>
      <c r="AQ22" s="11" t="e">
        <f>#REF!</f>
        <v>#REF!</v>
      </c>
      <c r="AR22" s="11" t="e">
        <f>#REF!</f>
        <v>#REF!</v>
      </c>
      <c r="AS22" s="11" t="e">
        <f>#REF!</f>
        <v>#REF!</v>
      </c>
      <c r="AT22" s="11" t="e">
        <f>#REF!</f>
        <v>#REF!</v>
      </c>
      <c r="AU22" s="11" t="e">
        <f>#REF!</f>
        <v>#REF!</v>
      </c>
      <c r="AV22" s="11" t="e">
        <f>#REF!</f>
        <v>#REF!</v>
      </c>
      <c r="AW22" s="11" t="e">
        <f>#REF!</f>
        <v>#REF!</v>
      </c>
      <c r="AX22" s="11" t="e">
        <f>#REF!</f>
        <v>#REF!</v>
      </c>
      <c r="AY22" s="11" t="e">
        <f>#REF!</f>
        <v>#REF!</v>
      </c>
      <c r="AZ22" s="11" t="e">
        <f>#REF!</f>
        <v>#REF!</v>
      </c>
      <c r="BA22" s="11" t="e">
        <f>#REF!</f>
        <v>#REF!</v>
      </c>
      <c r="BB22" s="11" t="e">
        <f>#REF!</f>
        <v>#REF!</v>
      </c>
      <c r="BC22" s="11" t="e">
        <f>#REF!</f>
        <v>#REF!</v>
      </c>
      <c r="BD22" s="11" t="e">
        <f>#REF!</f>
        <v>#REF!</v>
      </c>
      <c r="BE22" s="11" t="e">
        <f>#REF!</f>
        <v>#REF!</v>
      </c>
      <c r="BF22" s="11" t="e">
        <f>#REF!</f>
        <v>#REF!</v>
      </c>
      <c r="BG22" s="11" t="e">
        <f t="shared" si="0"/>
        <v>#REF!</v>
      </c>
      <c r="BH22" s="11" t="e">
        <f t="shared" si="1"/>
        <v>#REF!</v>
      </c>
    </row>
    <row r="23" spans="2:60" x14ac:dyDescent="0.2">
      <c r="B23" s="13" t="e">
        <f>#REF!</f>
        <v>#REF!</v>
      </c>
      <c r="C23" s="11" t="e">
        <f>#REF!</f>
        <v>#REF!</v>
      </c>
      <c r="D23" s="11" t="e">
        <f>#REF!</f>
        <v>#REF!</v>
      </c>
      <c r="E23" s="11" t="e">
        <f>#REF!</f>
        <v>#REF!</v>
      </c>
      <c r="F23" s="11" t="e">
        <f>#REF!</f>
        <v>#REF!</v>
      </c>
      <c r="G23" s="11" t="e">
        <f>#REF!</f>
        <v>#REF!</v>
      </c>
      <c r="H23" s="11" t="e">
        <f>#REF!</f>
        <v>#REF!</v>
      </c>
      <c r="I23" s="11" t="e">
        <f>#REF!</f>
        <v>#REF!</v>
      </c>
      <c r="J23" s="11" t="e">
        <f>#REF!</f>
        <v>#REF!</v>
      </c>
      <c r="K23" s="11" t="e">
        <f>#REF!</f>
        <v>#REF!</v>
      </c>
      <c r="L23" s="11" t="e">
        <f>#REF!</f>
        <v>#REF!</v>
      </c>
      <c r="M23" s="11" t="e">
        <f>#REF!</f>
        <v>#REF!</v>
      </c>
      <c r="N23" s="11" t="e">
        <f>#REF!</f>
        <v>#REF!</v>
      </c>
      <c r="O23" s="11" t="e">
        <f>#REF!</f>
        <v>#REF!</v>
      </c>
      <c r="P23" s="11" t="e">
        <f>#REF!</f>
        <v>#REF!</v>
      </c>
      <c r="Q23" s="11" t="e">
        <f>#REF!</f>
        <v>#REF!</v>
      </c>
      <c r="R23" s="11" t="e">
        <f>#REF!</f>
        <v>#REF!</v>
      </c>
      <c r="S23" s="11" t="e">
        <f>#REF!</f>
        <v>#REF!</v>
      </c>
      <c r="T23" s="11" t="e">
        <f>#REF!</f>
        <v>#REF!</v>
      </c>
      <c r="U23" s="11" t="e">
        <f>#REF!</f>
        <v>#REF!</v>
      </c>
      <c r="V23" s="11" t="e">
        <f>#REF!</f>
        <v>#REF!</v>
      </c>
      <c r="W23" s="11" t="e">
        <f>#REF!</f>
        <v>#REF!</v>
      </c>
      <c r="X23" s="11" t="e">
        <f>#REF!</f>
        <v>#REF!</v>
      </c>
      <c r="Y23" s="11" t="e">
        <f>#REF!</f>
        <v>#REF!</v>
      </c>
      <c r="Z23" s="11" t="e">
        <f>#REF!</f>
        <v>#REF!</v>
      </c>
      <c r="AA23" s="11" t="e">
        <f>#REF!</f>
        <v>#REF!</v>
      </c>
      <c r="AB23" s="11" t="e">
        <f>#REF!</f>
        <v>#REF!</v>
      </c>
      <c r="AC23" s="11" t="e">
        <f>#REF!</f>
        <v>#REF!</v>
      </c>
      <c r="AD23" s="11" t="e">
        <f>#REF!</f>
        <v>#REF!</v>
      </c>
      <c r="AE23" s="11" t="e">
        <f>#REF!</f>
        <v>#REF!</v>
      </c>
      <c r="AF23" s="11" t="e">
        <f>#REF!</f>
        <v>#REF!</v>
      </c>
      <c r="AG23" s="11" t="e">
        <f>#REF!</f>
        <v>#REF!</v>
      </c>
      <c r="AH23" s="11" t="e">
        <f>#REF!</f>
        <v>#REF!</v>
      </c>
      <c r="AI23" s="11" t="e">
        <f>#REF!</f>
        <v>#REF!</v>
      </c>
      <c r="AJ23" s="11" t="e">
        <f>#REF!</f>
        <v>#REF!</v>
      </c>
      <c r="AK23" s="11" t="e">
        <f>#REF!</f>
        <v>#REF!</v>
      </c>
      <c r="AL23" s="11" t="e">
        <f>#REF!</f>
        <v>#REF!</v>
      </c>
      <c r="AM23" s="11" t="e">
        <f>#REF!</f>
        <v>#REF!</v>
      </c>
      <c r="AN23" s="11" t="e">
        <f>#REF!</f>
        <v>#REF!</v>
      </c>
      <c r="AO23" s="11" t="e">
        <f>#REF!</f>
        <v>#REF!</v>
      </c>
      <c r="AP23" s="11" t="e">
        <f>#REF!</f>
        <v>#REF!</v>
      </c>
      <c r="AQ23" s="11" t="e">
        <f>#REF!</f>
        <v>#REF!</v>
      </c>
      <c r="AR23" s="11" t="e">
        <f>#REF!</f>
        <v>#REF!</v>
      </c>
      <c r="AS23" s="11" t="e">
        <f>#REF!</f>
        <v>#REF!</v>
      </c>
      <c r="AT23" s="11" t="e">
        <f>#REF!</f>
        <v>#REF!</v>
      </c>
      <c r="AU23" s="11" t="e">
        <f>#REF!</f>
        <v>#REF!</v>
      </c>
      <c r="AV23" s="11" t="e">
        <f>#REF!</f>
        <v>#REF!</v>
      </c>
      <c r="AW23" s="11" t="e">
        <f>#REF!</f>
        <v>#REF!</v>
      </c>
      <c r="AX23" s="11" t="e">
        <f>#REF!</f>
        <v>#REF!</v>
      </c>
      <c r="AY23" s="11" t="e">
        <f>#REF!</f>
        <v>#REF!</v>
      </c>
      <c r="AZ23" s="11" t="e">
        <f>#REF!</f>
        <v>#REF!</v>
      </c>
      <c r="BA23" s="11" t="e">
        <f>#REF!</f>
        <v>#REF!</v>
      </c>
      <c r="BB23" s="11" t="e">
        <f>#REF!</f>
        <v>#REF!</v>
      </c>
      <c r="BC23" s="11" t="e">
        <f>#REF!</f>
        <v>#REF!</v>
      </c>
      <c r="BD23" s="11" t="e">
        <f>#REF!</f>
        <v>#REF!</v>
      </c>
      <c r="BE23" s="11" t="e">
        <f>#REF!</f>
        <v>#REF!</v>
      </c>
      <c r="BF23" s="11" t="e">
        <f>#REF!</f>
        <v>#REF!</v>
      </c>
      <c r="BG23" s="11" t="e">
        <f t="shared" si="0"/>
        <v>#REF!</v>
      </c>
      <c r="BH23" s="11" t="e">
        <f t="shared" si="1"/>
        <v>#REF!</v>
      </c>
    </row>
    <row r="24" spans="2:60" x14ac:dyDescent="0.2">
      <c r="B24" s="13" t="e">
        <f>#REF!</f>
        <v>#REF!</v>
      </c>
      <c r="C24" s="11" t="e">
        <f>#REF!</f>
        <v>#REF!</v>
      </c>
      <c r="D24" s="11" t="e">
        <f>#REF!</f>
        <v>#REF!</v>
      </c>
      <c r="E24" s="11" t="e">
        <f>#REF!</f>
        <v>#REF!</v>
      </c>
      <c r="F24" s="11" t="e">
        <f>#REF!</f>
        <v>#REF!</v>
      </c>
      <c r="G24" s="11" t="e">
        <f>#REF!</f>
        <v>#REF!</v>
      </c>
      <c r="H24" s="11" t="e">
        <f>#REF!</f>
        <v>#REF!</v>
      </c>
      <c r="I24" s="11" t="e">
        <f>#REF!</f>
        <v>#REF!</v>
      </c>
      <c r="J24" s="11" t="e">
        <f>#REF!</f>
        <v>#REF!</v>
      </c>
      <c r="K24" s="11" t="e">
        <f>#REF!</f>
        <v>#REF!</v>
      </c>
      <c r="L24" s="11" t="e">
        <f>#REF!</f>
        <v>#REF!</v>
      </c>
      <c r="M24" s="11" t="e">
        <f>#REF!</f>
        <v>#REF!</v>
      </c>
      <c r="N24" s="11" t="e">
        <f>#REF!</f>
        <v>#REF!</v>
      </c>
      <c r="O24" s="11" t="e">
        <f>#REF!</f>
        <v>#REF!</v>
      </c>
      <c r="P24" s="11" t="e">
        <f>#REF!</f>
        <v>#REF!</v>
      </c>
      <c r="Q24" s="11" t="e">
        <f>#REF!</f>
        <v>#REF!</v>
      </c>
      <c r="R24" s="11" t="e">
        <f>#REF!</f>
        <v>#REF!</v>
      </c>
      <c r="S24" s="11" t="e">
        <f>#REF!</f>
        <v>#REF!</v>
      </c>
      <c r="T24" s="11" t="e">
        <f>#REF!</f>
        <v>#REF!</v>
      </c>
      <c r="U24" s="11" t="e">
        <f>#REF!</f>
        <v>#REF!</v>
      </c>
      <c r="V24" s="11" t="e">
        <f>#REF!</f>
        <v>#REF!</v>
      </c>
      <c r="W24" s="11" t="e">
        <f>#REF!</f>
        <v>#REF!</v>
      </c>
      <c r="X24" s="11" t="e">
        <f>#REF!</f>
        <v>#REF!</v>
      </c>
      <c r="Y24" s="11" t="e">
        <f>#REF!</f>
        <v>#REF!</v>
      </c>
      <c r="Z24" s="11" t="e">
        <f>#REF!</f>
        <v>#REF!</v>
      </c>
      <c r="AA24" s="11" t="e">
        <f>#REF!</f>
        <v>#REF!</v>
      </c>
      <c r="AB24" s="11" t="e">
        <f>#REF!</f>
        <v>#REF!</v>
      </c>
      <c r="AC24" s="11" t="e">
        <f>#REF!</f>
        <v>#REF!</v>
      </c>
      <c r="AD24" s="11" t="e">
        <f>#REF!</f>
        <v>#REF!</v>
      </c>
      <c r="AE24" s="11" t="e">
        <f>#REF!</f>
        <v>#REF!</v>
      </c>
      <c r="AF24" s="11" t="e">
        <f>#REF!</f>
        <v>#REF!</v>
      </c>
      <c r="AG24" s="11" t="e">
        <f>#REF!</f>
        <v>#REF!</v>
      </c>
      <c r="AH24" s="11" t="e">
        <f>#REF!</f>
        <v>#REF!</v>
      </c>
      <c r="AI24" s="11" t="e">
        <f>#REF!</f>
        <v>#REF!</v>
      </c>
      <c r="AJ24" s="11" t="e">
        <f>#REF!</f>
        <v>#REF!</v>
      </c>
      <c r="AK24" s="11" t="e">
        <f>#REF!</f>
        <v>#REF!</v>
      </c>
      <c r="AL24" s="11" t="e">
        <f>#REF!</f>
        <v>#REF!</v>
      </c>
      <c r="AM24" s="11" t="e">
        <f>#REF!</f>
        <v>#REF!</v>
      </c>
      <c r="AN24" s="11" t="e">
        <f>#REF!</f>
        <v>#REF!</v>
      </c>
      <c r="AO24" s="11" t="e">
        <f>#REF!</f>
        <v>#REF!</v>
      </c>
      <c r="AP24" s="11" t="e">
        <f>#REF!</f>
        <v>#REF!</v>
      </c>
      <c r="AQ24" s="11" t="e">
        <f>#REF!</f>
        <v>#REF!</v>
      </c>
      <c r="AR24" s="11" t="e">
        <f>#REF!</f>
        <v>#REF!</v>
      </c>
      <c r="AS24" s="11" t="e">
        <f>#REF!</f>
        <v>#REF!</v>
      </c>
      <c r="AT24" s="11" t="e">
        <f>#REF!</f>
        <v>#REF!</v>
      </c>
      <c r="AU24" s="11" t="e">
        <f>#REF!</f>
        <v>#REF!</v>
      </c>
      <c r="AV24" s="11" t="e">
        <f>#REF!</f>
        <v>#REF!</v>
      </c>
      <c r="AW24" s="11" t="e">
        <f>#REF!</f>
        <v>#REF!</v>
      </c>
      <c r="AX24" s="11" t="e">
        <f>#REF!</f>
        <v>#REF!</v>
      </c>
      <c r="AY24" s="11" t="e">
        <f>#REF!</f>
        <v>#REF!</v>
      </c>
      <c r="AZ24" s="11" t="e">
        <f>#REF!</f>
        <v>#REF!</v>
      </c>
      <c r="BA24" s="11" t="e">
        <f>#REF!</f>
        <v>#REF!</v>
      </c>
      <c r="BB24" s="11" t="e">
        <f>#REF!</f>
        <v>#REF!</v>
      </c>
      <c r="BC24" s="11" t="e">
        <f>#REF!</f>
        <v>#REF!</v>
      </c>
      <c r="BD24" s="11" t="e">
        <f>#REF!</f>
        <v>#REF!</v>
      </c>
      <c r="BE24" s="11" t="e">
        <f>#REF!</f>
        <v>#REF!</v>
      </c>
      <c r="BF24" s="11" t="e">
        <f>#REF!</f>
        <v>#REF!</v>
      </c>
      <c r="BG24" s="11" t="e">
        <f t="shared" si="0"/>
        <v>#REF!</v>
      </c>
      <c r="BH24" s="11" t="e">
        <f t="shared" si="1"/>
        <v>#REF!</v>
      </c>
    </row>
    <row r="25" spans="2:60" x14ac:dyDescent="0.2">
      <c r="B25" s="13" t="e">
        <f>#REF!</f>
        <v>#REF!</v>
      </c>
      <c r="C25" s="11" t="e">
        <f>#REF!</f>
        <v>#REF!</v>
      </c>
      <c r="D25" s="11" t="e">
        <f>#REF!</f>
        <v>#REF!</v>
      </c>
      <c r="E25" s="11" t="e">
        <f>#REF!</f>
        <v>#REF!</v>
      </c>
      <c r="F25" s="11" t="e">
        <f>#REF!</f>
        <v>#REF!</v>
      </c>
      <c r="G25" s="11" t="e">
        <f>#REF!</f>
        <v>#REF!</v>
      </c>
      <c r="H25" s="11" t="e">
        <f>#REF!</f>
        <v>#REF!</v>
      </c>
      <c r="I25" s="11" t="e">
        <f>#REF!</f>
        <v>#REF!</v>
      </c>
      <c r="J25" s="11" t="e">
        <f>#REF!</f>
        <v>#REF!</v>
      </c>
      <c r="K25" s="11" t="e">
        <f>#REF!</f>
        <v>#REF!</v>
      </c>
      <c r="L25" s="11" t="e">
        <f>#REF!</f>
        <v>#REF!</v>
      </c>
      <c r="M25" s="11" t="e">
        <f>#REF!</f>
        <v>#REF!</v>
      </c>
      <c r="N25" s="11" t="e">
        <f>#REF!</f>
        <v>#REF!</v>
      </c>
      <c r="O25" s="11" t="e">
        <f>#REF!</f>
        <v>#REF!</v>
      </c>
      <c r="P25" s="11" t="e">
        <f>#REF!</f>
        <v>#REF!</v>
      </c>
      <c r="Q25" s="11" t="e">
        <f>#REF!</f>
        <v>#REF!</v>
      </c>
      <c r="R25" s="11" t="e">
        <f>#REF!</f>
        <v>#REF!</v>
      </c>
      <c r="S25" s="11" t="e">
        <f>#REF!</f>
        <v>#REF!</v>
      </c>
      <c r="T25" s="11" t="e">
        <f>#REF!</f>
        <v>#REF!</v>
      </c>
      <c r="U25" s="11" t="e">
        <f>#REF!</f>
        <v>#REF!</v>
      </c>
      <c r="V25" s="11" t="e">
        <f>#REF!</f>
        <v>#REF!</v>
      </c>
      <c r="W25" s="11" t="e">
        <f>#REF!</f>
        <v>#REF!</v>
      </c>
      <c r="X25" s="11" t="e">
        <f>#REF!</f>
        <v>#REF!</v>
      </c>
      <c r="Y25" s="11" t="e">
        <f>#REF!</f>
        <v>#REF!</v>
      </c>
      <c r="Z25" s="11" t="e">
        <f>#REF!</f>
        <v>#REF!</v>
      </c>
      <c r="AA25" s="11" t="e">
        <f>#REF!</f>
        <v>#REF!</v>
      </c>
      <c r="AB25" s="11" t="e">
        <f>#REF!</f>
        <v>#REF!</v>
      </c>
      <c r="AC25" s="11" t="e">
        <f>#REF!</f>
        <v>#REF!</v>
      </c>
      <c r="AD25" s="11" t="e">
        <f>#REF!</f>
        <v>#REF!</v>
      </c>
      <c r="AE25" s="11" t="e">
        <f>#REF!</f>
        <v>#REF!</v>
      </c>
      <c r="AF25" s="11" t="e">
        <f>#REF!</f>
        <v>#REF!</v>
      </c>
      <c r="AG25" s="11" t="e">
        <f>#REF!</f>
        <v>#REF!</v>
      </c>
      <c r="AH25" s="11" t="e">
        <f>#REF!</f>
        <v>#REF!</v>
      </c>
      <c r="AI25" s="11" t="e">
        <f>#REF!</f>
        <v>#REF!</v>
      </c>
      <c r="AJ25" s="11" t="e">
        <f>#REF!</f>
        <v>#REF!</v>
      </c>
      <c r="AK25" s="11" t="e">
        <f>#REF!</f>
        <v>#REF!</v>
      </c>
      <c r="AL25" s="11" t="e">
        <f>#REF!</f>
        <v>#REF!</v>
      </c>
      <c r="AM25" s="11" t="e">
        <f>#REF!</f>
        <v>#REF!</v>
      </c>
      <c r="AN25" s="11" t="e">
        <f>#REF!</f>
        <v>#REF!</v>
      </c>
      <c r="AO25" s="11" t="e">
        <f>#REF!</f>
        <v>#REF!</v>
      </c>
      <c r="AP25" s="11" t="e">
        <f>#REF!</f>
        <v>#REF!</v>
      </c>
      <c r="AQ25" s="11" t="e">
        <f>#REF!</f>
        <v>#REF!</v>
      </c>
      <c r="AR25" s="11" t="e">
        <f>#REF!</f>
        <v>#REF!</v>
      </c>
      <c r="AS25" s="11" t="e">
        <f>#REF!</f>
        <v>#REF!</v>
      </c>
      <c r="AT25" s="11" t="e">
        <f>#REF!</f>
        <v>#REF!</v>
      </c>
      <c r="AU25" s="11" t="e">
        <f>#REF!</f>
        <v>#REF!</v>
      </c>
      <c r="AV25" s="11" t="e">
        <f>#REF!</f>
        <v>#REF!</v>
      </c>
      <c r="AW25" s="11" t="e">
        <f>#REF!</f>
        <v>#REF!</v>
      </c>
      <c r="AX25" s="11" t="e">
        <f>#REF!</f>
        <v>#REF!</v>
      </c>
      <c r="AY25" s="11" t="e">
        <f>#REF!</f>
        <v>#REF!</v>
      </c>
      <c r="AZ25" s="11" t="e">
        <f>#REF!</f>
        <v>#REF!</v>
      </c>
      <c r="BA25" s="11" t="e">
        <f>#REF!</f>
        <v>#REF!</v>
      </c>
      <c r="BB25" s="11" t="e">
        <f>#REF!</f>
        <v>#REF!</v>
      </c>
      <c r="BC25" s="11" t="e">
        <f>#REF!</f>
        <v>#REF!</v>
      </c>
      <c r="BD25" s="11" t="e">
        <f>#REF!</f>
        <v>#REF!</v>
      </c>
      <c r="BE25" s="11" t="e">
        <f>#REF!</f>
        <v>#REF!</v>
      </c>
      <c r="BF25" s="11" t="e">
        <f>#REF!</f>
        <v>#REF!</v>
      </c>
      <c r="BG25" s="11" t="e">
        <f t="shared" si="0"/>
        <v>#REF!</v>
      </c>
      <c r="BH25" s="11" t="e">
        <f t="shared" si="1"/>
        <v>#REF!</v>
      </c>
    </row>
    <row r="26" spans="2:60" x14ac:dyDescent="0.2">
      <c r="B26" s="13" t="e">
        <f>#REF!</f>
        <v>#REF!</v>
      </c>
      <c r="C26" s="11" t="e">
        <f>#REF!</f>
        <v>#REF!</v>
      </c>
      <c r="D26" s="11" t="e">
        <f>#REF!</f>
        <v>#REF!</v>
      </c>
      <c r="E26" s="11" t="e">
        <f>#REF!</f>
        <v>#REF!</v>
      </c>
      <c r="F26" s="11" t="e">
        <f>#REF!</f>
        <v>#REF!</v>
      </c>
      <c r="G26" s="11" t="e">
        <f>#REF!</f>
        <v>#REF!</v>
      </c>
      <c r="H26" s="11" t="e">
        <f>#REF!</f>
        <v>#REF!</v>
      </c>
      <c r="I26" s="11" t="e">
        <f>#REF!</f>
        <v>#REF!</v>
      </c>
      <c r="J26" s="11" t="e">
        <f>#REF!</f>
        <v>#REF!</v>
      </c>
      <c r="K26" s="11" t="e">
        <f>#REF!</f>
        <v>#REF!</v>
      </c>
      <c r="L26" s="11" t="e">
        <f>#REF!</f>
        <v>#REF!</v>
      </c>
      <c r="M26" s="11" t="e">
        <f>#REF!</f>
        <v>#REF!</v>
      </c>
      <c r="N26" s="11" t="e">
        <f>#REF!</f>
        <v>#REF!</v>
      </c>
      <c r="O26" s="11" t="e">
        <f>#REF!</f>
        <v>#REF!</v>
      </c>
      <c r="P26" s="11" t="e">
        <f>#REF!</f>
        <v>#REF!</v>
      </c>
      <c r="Q26" s="11" t="e">
        <f>#REF!</f>
        <v>#REF!</v>
      </c>
      <c r="R26" s="11" t="e">
        <f>#REF!</f>
        <v>#REF!</v>
      </c>
      <c r="S26" s="11" t="e">
        <f>#REF!</f>
        <v>#REF!</v>
      </c>
      <c r="T26" s="11" t="e">
        <f>#REF!</f>
        <v>#REF!</v>
      </c>
      <c r="U26" s="11" t="e">
        <f>#REF!</f>
        <v>#REF!</v>
      </c>
      <c r="V26" s="11" t="e">
        <f>#REF!</f>
        <v>#REF!</v>
      </c>
      <c r="W26" s="11" t="e">
        <f>#REF!</f>
        <v>#REF!</v>
      </c>
      <c r="X26" s="11" t="e">
        <f>#REF!</f>
        <v>#REF!</v>
      </c>
      <c r="Y26" s="11" t="e">
        <f>#REF!</f>
        <v>#REF!</v>
      </c>
      <c r="Z26" s="11" t="e">
        <f>#REF!</f>
        <v>#REF!</v>
      </c>
      <c r="AA26" s="11" t="e">
        <f>#REF!</f>
        <v>#REF!</v>
      </c>
      <c r="AB26" s="11" t="e">
        <f>#REF!</f>
        <v>#REF!</v>
      </c>
      <c r="AC26" s="11" t="e">
        <f>#REF!</f>
        <v>#REF!</v>
      </c>
      <c r="AD26" s="11" t="e">
        <f>#REF!</f>
        <v>#REF!</v>
      </c>
      <c r="AE26" s="11" t="e">
        <f>#REF!</f>
        <v>#REF!</v>
      </c>
      <c r="AF26" s="11" t="e">
        <f>#REF!</f>
        <v>#REF!</v>
      </c>
      <c r="AG26" s="11" t="e">
        <f>#REF!</f>
        <v>#REF!</v>
      </c>
      <c r="AH26" s="11" t="e">
        <f>#REF!</f>
        <v>#REF!</v>
      </c>
      <c r="AI26" s="11" t="e">
        <f>#REF!</f>
        <v>#REF!</v>
      </c>
      <c r="AJ26" s="11" t="e">
        <f>#REF!</f>
        <v>#REF!</v>
      </c>
      <c r="AK26" s="11" t="e">
        <f>#REF!</f>
        <v>#REF!</v>
      </c>
      <c r="AL26" s="11" t="e">
        <f>#REF!</f>
        <v>#REF!</v>
      </c>
      <c r="AM26" s="11" t="e">
        <f>#REF!</f>
        <v>#REF!</v>
      </c>
      <c r="AN26" s="11" t="e">
        <f>#REF!</f>
        <v>#REF!</v>
      </c>
      <c r="AO26" s="11" t="e">
        <f>#REF!</f>
        <v>#REF!</v>
      </c>
      <c r="AP26" s="11" t="e">
        <f>#REF!</f>
        <v>#REF!</v>
      </c>
      <c r="AQ26" s="11" t="e">
        <f>#REF!</f>
        <v>#REF!</v>
      </c>
      <c r="AR26" s="11" t="e">
        <f>#REF!</f>
        <v>#REF!</v>
      </c>
      <c r="AS26" s="11" t="e">
        <f>#REF!</f>
        <v>#REF!</v>
      </c>
      <c r="AT26" s="11" t="e">
        <f>#REF!</f>
        <v>#REF!</v>
      </c>
      <c r="AU26" s="11" t="e">
        <f>#REF!</f>
        <v>#REF!</v>
      </c>
      <c r="AV26" s="11" t="e">
        <f>#REF!</f>
        <v>#REF!</v>
      </c>
      <c r="AW26" s="11" t="e">
        <f>#REF!</f>
        <v>#REF!</v>
      </c>
      <c r="AX26" s="11" t="e">
        <f>#REF!</f>
        <v>#REF!</v>
      </c>
      <c r="AY26" s="11" t="e">
        <f>#REF!</f>
        <v>#REF!</v>
      </c>
      <c r="AZ26" s="11" t="e">
        <f>#REF!</f>
        <v>#REF!</v>
      </c>
      <c r="BA26" s="11" t="e">
        <f>#REF!</f>
        <v>#REF!</v>
      </c>
      <c r="BB26" s="11" t="e">
        <f>#REF!</f>
        <v>#REF!</v>
      </c>
      <c r="BC26" s="11" t="e">
        <f>#REF!</f>
        <v>#REF!</v>
      </c>
      <c r="BD26" s="11" t="e">
        <f>#REF!</f>
        <v>#REF!</v>
      </c>
      <c r="BE26" s="11" t="e">
        <f>#REF!</f>
        <v>#REF!</v>
      </c>
      <c r="BF26" s="11" t="e">
        <f>#REF!</f>
        <v>#REF!</v>
      </c>
      <c r="BG26" s="11" t="e">
        <f t="shared" si="0"/>
        <v>#REF!</v>
      </c>
      <c r="BH26" s="11" t="e">
        <f t="shared" si="1"/>
        <v>#REF!</v>
      </c>
    </row>
    <row r="27" spans="2:60" x14ac:dyDescent="0.2">
      <c r="B27" s="13" t="e">
        <f>#REF!</f>
        <v>#REF!</v>
      </c>
      <c r="C27" s="11" t="e">
        <f>#REF!</f>
        <v>#REF!</v>
      </c>
      <c r="D27" s="11" t="e">
        <f>#REF!</f>
        <v>#REF!</v>
      </c>
      <c r="E27" s="11" t="e">
        <f>#REF!</f>
        <v>#REF!</v>
      </c>
      <c r="F27" s="11" t="e">
        <f>#REF!</f>
        <v>#REF!</v>
      </c>
      <c r="G27" s="11" t="e">
        <f>#REF!</f>
        <v>#REF!</v>
      </c>
      <c r="H27" s="11" t="e">
        <f>#REF!</f>
        <v>#REF!</v>
      </c>
      <c r="I27" s="11" t="e">
        <f>#REF!</f>
        <v>#REF!</v>
      </c>
      <c r="J27" s="11" t="e">
        <f>#REF!</f>
        <v>#REF!</v>
      </c>
      <c r="K27" s="11" t="e">
        <f>#REF!</f>
        <v>#REF!</v>
      </c>
      <c r="L27" s="11" t="e">
        <f>#REF!</f>
        <v>#REF!</v>
      </c>
      <c r="M27" s="11" t="e">
        <f>#REF!</f>
        <v>#REF!</v>
      </c>
      <c r="N27" s="11" t="e">
        <f>#REF!</f>
        <v>#REF!</v>
      </c>
      <c r="O27" s="11" t="e">
        <f>#REF!</f>
        <v>#REF!</v>
      </c>
      <c r="P27" s="11" t="e">
        <f>#REF!</f>
        <v>#REF!</v>
      </c>
      <c r="Q27" s="11" t="e">
        <f>#REF!</f>
        <v>#REF!</v>
      </c>
      <c r="R27" s="11" t="e">
        <f>#REF!</f>
        <v>#REF!</v>
      </c>
      <c r="S27" s="11" t="e">
        <f>#REF!</f>
        <v>#REF!</v>
      </c>
      <c r="T27" s="11" t="e">
        <f>#REF!</f>
        <v>#REF!</v>
      </c>
      <c r="U27" s="11" t="e">
        <f>#REF!</f>
        <v>#REF!</v>
      </c>
      <c r="V27" s="11" t="e">
        <f>#REF!</f>
        <v>#REF!</v>
      </c>
      <c r="W27" s="11" t="e">
        <f>#REF!</f>
        <v>#REF!</v>
      </c>
      <c r="X27" s="11" t="e">
        <f>#REF!</f>
        <v>#REF!</v>
      </c>
      <c r="Y27" s="11" t="e">
        <f>#REF!</f>
        <v>#REF!</v>
      </c>
      <c r="Z27" s="11" t="e">
        <f>#REF!</f>
        <v>#REF!</v>
      </c>
      <c r="AA27" s="11" t="e">
        <f>#REF!</f>
        <v>#REF!</v>
      </c>
      <c r="AB27" s="11" t="e">
        <f>#REF!</f>
        <v>#REF!</v>
      </c>
      <c r="AC27" s="11" t="e">
        <f>#REF!</f>
        <v>#REF!</v>
      </c>
      <c r="AD27" s="11" t="e">
        <f>#REF!</f>
        <v>#REF!</v>
      </c>
      <c r="AE27" s="11" t="e">
        <f>#REF!</f>
        <v>#REF!</v>
      </c>
      <c r="AF27" s="11" t="e">
        <f>#REF!</f>
        <v>#REF!</v>
      </c>
      <c r="AG27" s="11" t="e">
        <f>#REF!</f>
        <v>#REF!</v>
      </c>
      <c r="AH27" s="11" t="e">
        <f>#REF!</f>
        <v>#REF!</v>
      </c>
      <c r="AI27" s="11" t="e">
        <f>#REF!</f>
        <v>#REF!</v>
      </c>
      <c r="AJ27" s="11" t="e">
        <f>#REF!</f>
        <v>#REF!</v>
      </c>
      <c r="AK27" s="11" t="e">
        <f>#REF!</f>
        <v>#REF!</v>
      </c>
      <c r="AL27" s="11" t="e">
        <f>#REF!</f>
        <v>#REF!</v>
      </c>
      <c r="AM27" s="11" t="e">
        <f>#REF!</f>
        <v>#REF!</v>
      </c>
      <c r="AN27" s="11" t="e">
        <f>#REF!</f>
        <v>#REF!</v>
      </c>
      <c r="AO27" s="11" t="e">
        <f>#REF!</f>
        <v>#REF!</v>
      </c>
      <c r="AP27" s="11" t="e">
        <f>#REF!</f>
        <v>#REF!</v>
      </c>
      <c r="AQ27" s="11" t="e">
        <f>#REF!</f>
        <v>#REF!</v>
      </c>
      <c r="AR27" s="11" t="e">
        <f>#REF!</f>
        <v>#REF!</v>
      </c>
      <c r="AS27" s="11" t="e">
        <f>#REF!</f>
        <v>#REF!</v>
      </c>
      <c r="AT27" s="11" t="e">
        <f>#REF!</f>
        <v>#REF!</v>
      </c>
      <c r="AU27" s="11" t="e">
        <f>#REF!</f>
        <v>#REF!</v>
      </c>
      <c r="AV27" s="11" t="e">
        <f>#REF!</f>
        <v>#REF!</v>
      </c>
      <c r="AW27" s="11" t="e">
        <f>#REF!</f>
        <v>#REF!</v>
      </c>
      <c r="AX27" s="11" t="e">
        <f>#REF!</f>
        <v>#REF!</v>
      </c>
      <c r="AY27" s="11" t="e">
        <f>#REF!</f>
        <v>#REF!</v>
      </c>
      <c r="AZ27" s="11" t="e">
        <f>#REF!</f>
        <v>#REF!</v>
      </c>
      <c r="BA27" s="11" t="e">
        <f>#REF!</f>
        <v>#REF!</v>
      </c>
      <c r="BB27" s="11" t="e">
        <f>#REF!</f>
        <v>#REF!</v>
      </c>
      <c r="BC27" s="11" t="e">
        <f>#REF!</f>
        <v>#REF!</v>
      </c>
      <c r="BD27" s="11" t="e">
        <f>#REF!</f>
        <v>#REF!</v>
      </c>
      <c r="BE27" s="11" t="e">
        <f>#REF!</f>
        <v>#REF!</v>
      </c>
      <c r="BF27" s="11" t="e">
        <f>#REF!</f>
        <v>#REF!</v>
      </c>
      <c r="BG27" s="11" t="e">
        <f t="shared" si="0"/>
        <v>#REF!</v>
      </c>
      <c r="BH27" s="11" t="e">
        <f t="shared" si="1"/>
        <v>#REF!</v>
      </c>
    </row>
    <row r="28" spans="2:60" x14ac:dyDescent="0.2">
      <c r="B28" s="13" t="e">
        <f>#REF!</f>
        <v>#REF!</v>
      </c>
      <c r="C28" s="11" t="e">
        <f>#REF!</f>
        <v>#REF!</v>
      </c>
      <c r="D28" s="11" t="e">
        <f>#REF!</f>
        <v>#REF!</v>
      </c>
      <c r="E28" s="11" t="e">
        <f>#REF!</f>
        <v>#REF!</v>
      </c>
      <c r="F28" s="11" t="e">
        <f>#REF!</f>
        <v>#REF!</v>
      </c>
      <c r="G28" s="11" t="e">
        <f>#REF!</f>
        <v>#REF!</v>
      </c>
      <c r="H28" s="11" t="e">
        <f>#REF!</f>
        <v>#REF!</v>
      </c>
      <c r="I28" s="11" t="e">
        <f>#REF!</f>
        <v>#REF!</v>
      </c>
      <c r="J28" s="11" t="e">
        <f>#REF!</f>
        <v>#REF!</v>
      </c>
      <c r="K28" s="11" t="e">
        <f>#REF!</f>
        <v>#REF!</v>
      </c>
      <c r="L28" s="11" t="e">
        <f>#REF!</f>
        <v>#REF!</v>
      </c>
      <c r="M28" s="11" t="e">
        <f>#REF!</f>
        <v>#REF!</v>
      </c>
      <c r="N28" s="11" t="e">
        <f>#REF!</f>
        <v>#REF!</v>
      </c>
      <c r="O28" s="11" t="e">
        <f>#REF!</f>
        <v>#REF!</v>
      </c>
      <c r="P28" s="11" t="e">
        <f>#REF!</f>
        <v>#REF!</v>
      </c>
      <c r="Q28" s="11" t="e">
        <f>#REF!</f>
        <v>#REF!</v>
      </c>
      <c r="R28" s="11" t="e">
        <f>#REF!</f>
        <v>#REF!</v>
      </c>
      <c r="S28" s="11" t="e">
        <f>#REF!</f>
        <v>#REF!</v>
      </c>
      <c r="T28" s="11" t="e">
        <f>#REF!</f>
        <v>#REF!</v>
      </c>
      <c r="U28" s="11" t="e">
        <f>#REF!</f>
        <v>#REF!</v>
      </c>
      <c r="V28" s="11" t="e">
        <f>#REF!</f>
        <v>#REF!</v>
      </c>
      <c r="W28" s="11" t="e">
        <f>#REF!</f>
        <v>#REF!</v>
      </c>
      <c r="X28" s="11" t="e">
        <f>#REF!</f>
        <v>#REF!</v>
      </c>
      <c r="Y28" s="11" t="e">
        <f>#REF!</f>
        <v>#REF!</v>
      </c>
      <c r="Z28" s="11" t="e">
        <f>#REF!</f>
        <v>#REF!</v>
      </c>
      <c r="AA28" s="11" t="e">
        <f>#REF!</f>
        <v>#REF!</v>
      </c>
      <c r="AB28" s="11" t="e">
        <f>#REF!</f>
        <v>#REF!</v>
      </c>
      <c r="AC28" s="11" t="e">
        <f>#REF!</f>
        <v>#REF!</v>
      </c>
      <c r="AD28" s="11" t="e">
        <f>#REF!</f>
        <v>#REF!</v>
      </c>
      <c r="AE28" s="11" t="e">
        <f>#REF!</f>
        <v>#REF!</v>
      </c>
      <c r="AF28" s="11" t="e">
        <f>#REF!</f>
        <v>#REF!</v>
      </c>
      <c r="AG28" s="11" t="e">
        <f>#REF!</f>
        <v>#REF!</v>
      </c>
      <c r="AH28" s="11" t="e">
        <f>#REF!</f>
        <v>#REF!</v>
      </c>
      <c r="AI28" s="11" t="e">
        <f>#REF!</f>
        <v>#REF!</v>
      </c>
      <c r="AJ28" s="11" t="e">
        <f>#REF!</f>
        <v>#REF!</v>
      </c>
      <c r="AK28" s="11" t="e">
        <f>#REF!</f>
        <v>#REF!</v>
      </c>
      <c r="AL28" s="11" t="e">
        <f>#REF!</f>
        <v>#REF!</v>
      </c>
      <c r="AM28" s="11" t="e">
        <f>#REF!</f>
        <v>#REF!</v>
      </c>
      <c r="AN28" s="11" t="e">
        <f>#REF!</f>
        <v>#REF!</v>
      </c>
      <c r="AO28" s="11" t="e">
        <f>#REF!</f>
        <v>#REF!</v>
      </c>
      <c r="AP28" s="11" t="e">
        <f>#REF!</f>
        <v>#REF!</v>
      </c>
      <c r="AQ28" s="11" t="e">
        <f>#REF!</f>
        <v>#REF!</v>
      </c>
      <c r="AR28" s="11" t="e">
        <f>#REF!</f>
        <v>#REF!</v>
      </c>
      <c r="AS28" s="11" t="e">
        <f>#REF!</f>
        <v>#REF!</v>
      </c>
      <c r="AT28" s="11" t="e">
        <f>#REF!</f>
        <v>#REF!</v>
      </c>
      <c r="AU28" s="11" t="e">
        <f>#REF!</f>
        <v>#REF!</v>
      </c>
      <c r="AV28" s="11" t="e">
        <f>#REF!</f>
        <v>#REF!</v>
      </c>
      <c r="AW28" s="11" t="e">
        <f>#REF!</f>
        <v>#REF!</v>
      </c>
      <c r="AX28" s="11" t="e">
        <f>#REF!</f>
        <v>#REF!</v>
      </c>
      <c r="AY28" s="11" t="e">
        <f>#REF!</f>
        <v>#REF!</v>
      </c>
      <c r="AZ28" s="11" t="e">
        <f>#REF!</f>
        <v>#REF!</v>
      </c>
      <c r="BA28" s="11" t="e">
        <f>#REF!</f>
        <v>#REF!</v>
      </c>
      <c r="BB28" s="11" t="e">
        <f>#REF!</f>
        <v>#REF!</v>
      </c>
      <c r="BC28" s="11" t="e">
        <f>#REF!</f>
        <v>#REF!</v>
      </c>
      <c r="BD28" s="11" t="e">
        <f>#REF!</f>
        <v>#REF!</v>
      </c>
      <c r="BE28" s="11" t="e">
        <f>#REF!</f>
        <v>#REF!</v>
      </c>
      <c r="BF28" s="11" t="e">
        <f>#REF!</f>
        <v>#REF!</v>
      </c>
      <c r="BG28" s="11" t="e">
        <f t="shared" si="0"/>
        <v>#REF!</v>
      </c>
      <c r="BH28" s="11" t="e">
        <f t="shared" si="1"/>
        <v>#REF!</v>
      </c>
    </row>
    <row r="29" spans="2:60" x14ac:dyDescent="0.2">
      <c r="B29" s="13" t="e">
        <f>#REF!</f>
        <v>#REF!</v>
      </c>
      <c r="C29" s="11" t="e">
        <f>#REF!</f>
        <v>#REF!</v>
      </c>
      <c r="D29" s="11" t="e">
        <f>#REF!</f>
        <v>#REF!</v>
      </c>
      <c r="E29" s="11" t="e">
        <f>#REF!</f>
        <v>#REF!</v>
      </c>
      <c r="F29" s="11" t="e">
        <f>#REF!</f>
        <v>#REF!</v>
      </c>
      <c r="G29" s="11" t="e">
        <f>#REF!</f>
        <v>#REF!</v>
      </c>
      <c r="H29" s="11" t="e">
        <f>#REF!</f>
        <v>#REF!</v>
      </c>
      <c r="I29" s="11" t="e">
        <f>#REF!</f>
        <v>#REF!</v>
      </c>
      <c r="J29" s="11" t="e">
        <f>#REF!</f>
        <v>#REF!</v>
      </c>
      <c r="K29" s="11" t="e">
        <f>#REF!</f>
        <v>#REF!</v>
      </c>
      <c r="L29" s="11" t="e">
        <f>#REF!</f>
        <v>#REF!</v>
      </c>
      <c r="M29" s="11" t="e">
        <f>#REF!</f>
        <v>#REF!</v>
      </c>
      <c r="N29" s="11" t="e">
        <f>#REF!</f>
        <v>#REF!</v>
      </c>
      <c r="O29" s="11" t="e">
        <f>#REF!</f>
        <v>#REF!</v>
      </c>
      <c r="P29" s="11" t="e">
        <f>#REF!</f>
        <v>#REF!</v>
      </c>
      <c r="Q29" s="11" t="e">
        <f>#REF!</f>
        <v>#REF!</v>
      </c>
      <c r="R29" s="11" t="e">
        <f>#REF!</f>
        <v>#REF!</v>
      </c>
      <c r="S29" s="11" t="e">
        <f>#REF!</f>
        <v>#REF!</v>
      </c>
      <c r="T29" s="11" t="e">
        <f>#REF!</f>
        <v>#REF!</v>
      </c>
      <c r="U29" s="11" t="e">
        <f>#REF!</f>
        <v>#REF!</v>
      </c>
      <c r="V29" s="11" t="e">
        <f>#REF!</f>
        <v>#REF!</v>
      </c>
      <c r="W29" s="11" t="e">
        <f>#REF!</f>
        <v>#REF!</v>
      </c>
      <c r="X29" s="11" t="e">
        <f>#REF!</f>
        <v>#REF!</v>
      </c>
      <c r="Y29" s="11" t="e">
        <f>#REF!</f>
        <v>#REF!</v>
      </c>
      <c r="Z29" s="11" t="e">
        <f>#REF!</f>
        <v>#REF!</v>
      </c>
      <c r="AA29" s="11" t="e">
        <f>#REF!</f>
        <v>#REF!</v>
      </c>
      <c r="AB29" s="11" t="e">
        <f>#REF!</f>
        <v>#REF!</v>
      </c>
      <c r="AC29" s="11" t="e">
        <f>#REF!</f>
        <v>#REF!</v>
      </c>
      <c r="AD29" s="11" t="e">
        <f>#REF!</f>
        <v>#REF!</v>
      </c>
      <c r="AE29" s="11" t="e">
        <f>#REF!</f>
        <v>#REF!</v>
      </c>
      <c r="AF29" s="11" t="e">
        <f>#REF!</f>
        <v>#REF!</v>
      </c>
      <c r="AG29" s="11" t="e">
        <f>#REF!</f>
        <v>#REF!</v>
      </c>
      <c r="AH29" s="11" t="e">
        <f>#REF!</f>
        <v>#REF!</v>
      </c>
      <c r="AI29" s="11" t="e">
        <f>#REF!</f>
        <v>#REF!</v>
      </c>
      <c r="AJ29" s="11" t="e">
        <f>#REF!</f>
        <v>#REF!</v>
      </c>
      <c r="AK29" s="11" t="e">
        <f>#REF!</f>
        <v>#REF!</v>
      </c>
      <c r="AL29" s="11" t="e">
        <f>#REF!</f>
        <v>#REF!</v>
      </c>
      <c r="AM29" s="11" t="e">
        <f>#REF!</f>
        <v>#REF!</v>
      </c>
      <c r="AN29" s="11" t="e">
        <f>#REF!</f>
        <v>#REF!</v>
      </c>
      <c r="AO29" s="11" t="e">
        <f>#REF!</f>
        <v>#REF!</v>
      </c>
      <c r="AP29" s="11" t="e">
        <f>#REF!</f>
        <v>#REF!</v>
      </c>
      <c r="AQ29" s="11" t="e">
        <f>#REF!</f>
        <v>#REF!</v>
      </c>
      <c r="AR29" s="11" t="e">
        <f>#REF!</f>
        <v>#REF!</v>
      </c>
      <c r="AS29" s="11" t="e">
        <f>#REF!</f>
        <v>#REF!</v>
      </c>
      <c r="AT29" s="11" t="e">
        <f>#REF!</f>
        <v>#REF!</v>
      </c>
      <c r="AU29" s="11" t="e">
        <f>#REF!</f>
        <v>#REF!</v>
      </c>
      <c r="AV29" s="11" t="e">
        <f>#REF!</f>
        <v>#REF!</v>
      </c>
      <c r="AW29" s="11" t="e">
        <f>#REF!</f>
        <v>#REF!</v>
      </c>
      <c r="AX29" s="11" t="e">
        <f>#REF!</f>
        <v>#REF!</v>
      </c>
      <c r="AY29" s="11" t="e">
        <f>#REF!</f>
        <v>#REF!</v>
      </c>
      <c r="AZ29" s="11" t="e">
        <f>#REF!</f>
        <v>#REF!</v>
      </c>
      <c r="BA29" s="11" t="e">
        <f>#REF!</f>
        <v>#REF!</v>
      </c>
      <c r="BB29" s="11" t="e">
        <f>#REF!</f>
        <v>#REF!</v>
      </c>
      <c r="BC29" s="11" t="e">
        <f>#REF!</f>
        <v>#REF!</v>
      </c>
      <c r="BD29" s="11" t="e">
        <f>#REF!</f>
        <v>#REF!</v>
      </c>
      <c r="BE29" s="11" t="e">
        <f>#REF!</f>
        <v>#REF!</v>
      </c>
      <c r="BF29" s="11" t="e">
        <f>#REF!</f>
        <v>#REF!</v>
      </c>
      <c r="BG29" s="11" t="e">
        <f t="shared" si="0"/>
        <v>#REF!</v>
      </c>
      <c r="BH29" s="11" t="e">
        <f t="shared" si="1"/>
        <v>#REF!</v>
      </c>
    </row>
    <row r="30" spans="2:60" x14ac:dyDescent="0.2">
      <c r="B30" s="13" t="e">
        <f>#REF!</f>
        <v>#REF!</v>
      </c>
      <c r="C30" s="11" t="e">
        <f>#REF!</f>
        <v>#REF!</v>
      </c>
      <c r="D30" s="11" t="e">
        <f>#REF!</f>
        <v>#REF!</v>
      </c>
      <c r="E30" s="11" t="e">
        <f>#REF!</f>
        <v>#REF!</v>
      </c>
      <c r="F30" s="11" t="e">
        <f>#REF!</f>
        <v>#REF!</v>
      </c>
      <c r="G30" s="11" t="e">
        <f>#REF!</f>
        <v>#REF!</v>
      </c>
      <c r="H30" s="11" t="e">
        <f>#REF!</f>
        <v>#REF!</v>
      </c>
      <c r="I30" s="11" t="e">
        <f>#REF!</f>
        <v>#REF!</v>
      </c>
      <c r="J30" s="11" t="e">
        <f>#REF!</f>
        <v>#REF!</v>
      </c>
      <c r="K30" s="11" t="e">
        <f>#REF!</f>
        <v>#REF!</v>
      </c>
      <c r="L30" s="11" t="e">
        <f>#REF!</f>
        <v>#REF!</v>
      </c>
      <c r="M30" s="11" t="e">
        <f>#REF!</f>
        <v>#REF!</v>
      </c>
      <c r="N30" s="11" t="e">
        <f>#REF!</f>
        <v>#REF!</v>
      </c>
      <c r="O30" s="11" t="e">
        <f>#REF!</f>
        <v>#REF!</v>
      </c>
      <c r="P30" s="11" t="e">
        <f>#REF!</f>
        <v>#REF!</v>
      </c>
      <c r="Q30" s="11" t="e">
        <f>#REF!</f>
        <v>#REF!</v>
      </c>
      <c r="R30" s="11" t="e">
        <f>#REF!</f>
        <v>#REF!</v>
      </c>
      <c r="S30" s="11" t="e">
        <f>#REF!</f>
        <v>#REF!</v>
      </c>
      <c r="T30" s="11" t="e">
        <f>#REF!</f>
        <v>#REF!</v>
      </c>
      <c r="U30" s="11" t="e">
        <f>#REF!</f>
        <v>#REF!</v>
      </c>
      <c r="V30" s="11" t="e">
        <f>#REF!</f>
        <v>#REF!</v>
      </c>
      <c r="W30" s="11" t="e">
        <f>#REF!</f>
        <v>#REF!</v>
      </c>
      <c r="X30" s="11" t="e">
        <f>#REF!</f>
        <v>#REF!</v>
      </c>
      <c r="Y30" s="11" t="e">
        <f>#REF!</f>
        <v>#REF!</v>
      </c>
      <c r="Z30" s="11" t="e">
        <f>#REF!</f>
        <v>#REF!</v>
      </c>
      <c r="AA30" s="11" t="e">
        <f>#REF!</f>
        <v>#REF!</v>
      </c>
      <c r="AB30" s="11" t="e">
        <f>#REF!</f>
        <v>#REF!</v>
      </c>
      <c r="AC30" s="11" t="e">
        <f>#REF!</f>
        <v>#REF!</v>
      </c>
      <c r="AD30" s="11" t="e">
        <f>#REF!</f>
        <v>#REF!</v>
      </c>
      <c r="AE30" s="11" t="e">
        <f>#REF!</f>
        <v>#REF!</v>
      </c>
      <c r="AF30" s="11" t="e">
        <f>#REF!</f>
        <v>#REF!</v>
      </c>
      <c r="AG30" s="11" t="e">
        <f>#REF!</f>
        <v>#REF!</v>
      </c>
      <c r="AH30" s="11" t="e">
        <f>#REF!</f>
        <v>#REF!</v>
      </c>
      <c r="AI30" s="11" t="e">
        <f>#REF!</f>
        <v>#REF!</v>
      </c>
      <c r="AJ30" s="11" t="e">
        <f>#REF!</f>
        <v>#REF!</v>
      </c>
      <c r="AK30" s="11" t="e">
        <f>#REF!</f>
        <v>#REF!</v>
      </c>
      <c r="AL30" s="11" t="e">
        <f>#REF!</f>
        <v>#REF!</v>
      </c>
      <c r="AM30" s="11" t="e">
        <f>#REF!</f>
        <v>#REF!</v>
      </c>
      <c r="AN30" s="11" t="e">
        <f>#REF!</f>
        <v>#REF!</v>
      </c>
      <c r="AO30" s="11" t="e">
        <f>#REF!</f>
        <v>#REF!</v>
      </c>
      <c r="AP30" s="11" t="e">
        <f>#REF!</f>
        <v>#REF!</v>
      </c>
      <c r="AQ30" s="11" t="e">
        <f>#REF!</f>
        <v>#REF!</v>
      </c>
      <c r="AR30" s="11" t="e">
        <f>#REF!</f>
        <v>#REF!</v>
      </c>
      <c r="AS30" s="11" t="e">
        <f>#REF!</f>
        <v>#REF!</v>
      </c>
      <c r="AT30" s="11" t="e">
        <f>#REF!</f>
        <v>#REF!</v>
      </c>
      <c r="AU30" s="11" t="e">
        <f>#REF!</f>
        <v>#REF!</v>
      </c>
      <c r="AV30" s="11" t="e">
        <f>#REF!</f>
        <v>#REF!</v>
      </c>
      <c r="AW30" s="11" t="e">
        <f>#REF!</f>
        <v>#REF!</v>
      </c>
      <c r="AX30" s="11" t="e">
        <f>#REF!</f>
        <v>#REF!</v>
      </c>
      <c r="AY30" s="11" t="e">
        <f>#REF!</f>
        <v>#REF!</v>
      </c>
      <c r="AZ30" s="11" t="e">
        <f>#REF!</f>
        <v>#REF!</v>
      </c>
      <c r="BA30" s="11" t="e">
        <f>#REF!</f>
        <v>#REF!</v>
      </c>
      <c r="BB30" s="11" t="e">
        <f>#REF!</f>
        <v>#REF!</v>
      </c>
      <c r="BC30" s="11" t="e">
        <f>#REF!</f>
        <v>#REF!</v>
      </c>
      <c r="BD30" s="11" t="e">
        <f>#REF!</f>
        <v>#REF!</v>
      </c>
      <c r="BE30" s="11" t="e">
        <f>#REF!</f>
        <v>#REF!</v>
      </c>
      <c r="BF30" s="11" t="e">
        <f>#REF!</f>
        <v>#REF!</v>
      </c>
      <c r="BG30" s="11" t="e">
        <f t="shared" si="0"/>
        <v>#REF!</v>
      </c>
      <c r="BH30" s="11" t="e">
        <f t="shared" si="1"/>
        <v>#REF!</v>
      </c>
    </row>
    <row r="31" spans="2:60" x14ac:dyDescent="0.2">
      <c r="B31" s="13" t="e">
        <f>#REF!</f>
        <v>#REF!</v>
      </c>
      <c r="C31" s="11" t="e">
        <f>#REF!</f>
        <v>#REF!</v>
      </c>
      <c r="D31" s="11" t="e">
        <f>#REF!</f>
        <v>#REF!</v>
      </c>
      <c r="E31" s="11" t="e">
        <f>#REF!</f>
        <v>#REF!</v>
      </c>
      <c r="F31" s="11" t="e">
        <f>#REF!</f>
        <v>#REF!</v>
      </c>
      <c r="G31" s="11" t="e">
        <f>#REF!</f>
        <v>#REF!</v>
      </c>
      <c r="H31" s="11" t="e">
        <f>#REF!</f>
        <v>#REF!</v>
      </c>
      <c r="I31" s="11" t="e">
        <f>#REF!</f>
        <v>#REF!</v>
      </c>
      <c r="J31" s="11" t="e">
        <f>#REF!</f>
        <v>#REF!</v>
      </c>
      <c r="K31" s="11" t="e">
        <f>#REF!</f>
        <v>#REF!</v>
      </c>
      <c r="L31" s="11" t="e">
        <f>#REF!</f>
        <v>#REF!</v>
      </c>
      <c r="M31" s="11" t="e">
        <f>#REF!</f>
        <v>#REF!</v>
      </c>
      <c r="N31" s="11" t="e">
        <f>#REF!</f>
        <v>#REF!</v>
      </c>
      <c r="O31" s="11" t="e">
        <f>#REF!</f>
        <v>#REF!</v>
      </c>
      <c r="P31" s="11" t="e">
        <f>#REF!</f>
        <v>#REF!</v>
      </c>
      <c r="Q31" s="11" t="e">
        <f>#REF!</f>
        <v>#REF!</v>
      </c>
      <c r="R31" s="11" t="e">
        <f>#REF!</f>
        <v>#REF!</v>
      </c>
      <c r="S31" s="11" t="e">
        <f>#REF!</f>
        <v>#REF!</v>
      </c>
      <c r="T31" s="11" t="e">
        <f>#REF!</f>
        <v>#REF!</v>
      </c>
      <c r="U31" s="11" t="e">
        <f>#REF!</f>
        <v>#REF!</v>
      </c>
      <c r="V31" s="11" t="e">
        <f>#REF!</f>
        <v>#REF!</v>
      </c>
      <c r="W31" s="11" t="e">
        <f>#REF!</f>
        <v>#REF!</v>
      </c>
      <c r="X31" s="11" t="e">
        <f>#REF!</f>
        <v>#REF!</v>
      </c>
      <c r="Y31" s="11" t="e">
        <f>#REF!</f>
        <v>#REF!</v>
      </c>
      <c r="Z31" s="11" t="e">
        <f>#REF!</f>
        <v>#REF!</v>
      </c>
      <c r="AA31" s="11" t="e">
        <f>#REF!</f>
        <v>#REF!</v>
      </c>
      <c r="AB31" s="11" t="e">
        <f>#REF!</f>
        <v>#REF!</v>
      </c>
      <c r="AC31" s="11" t="e">
        <f>#REF!</f>
        <v>#REF!</v>
      </c>
      <c r="AD31" s="11" t="e">
        <f>#REF!</f>
        <v>#REF!</v>
      </c>
      <c r="AE31" s="11" t="e">
        <f>#REF!</f>
        <v>#REF!</v>
      </c>
      <c r="AF31" s="11" t="e">
        <f>#REF!</f>
        <v>#REF!</v>
      </c>
      <c r="AG31" s="11" t="e">
        <f>#REF!</f>
        <v>#REF!</v>
      </c>
      <c r="AH31" s="11" t="e">
        <f>#REF!</f>
        <v>#REF!</v>
      </c>
      <c r="AI31" s="11" t="e">
        <f>#REF!</f>
        <v>#REF!</v>
      </c>
      <c r="AJ31" s="11" t="e">
        <f>#REF!</f>
        <v>#REF!</v>
      </c>
      <c r="AK31" s="11" t="e">
        <f>#REF!</f>
        <v>#REF!</v>
      </c>
      <c r="AL31" s="11" t="e">
        <f>#REF!</f>
        <v>#REF!</v>
      </c>
      <c r="AM31" s="11" t="e">
        <f>#REF!</f>
        <v>#REF!</v>
      </c>
      <c r="AN31" s="11" t="e">
        <f>#REF!</f>
        <v>#REF!</v>
      </c>
      <c r="AO31" s="11" t="e">
        <f>#REF!</f>
        <v>#REF!</v>
      </c>
      <c r="AP31" s="11" t="e">
        <f>#REF!</f>
        <v>#REF!</v>
      </c>
      <c r="AQ31" s="11" t="e">
        <f>#REF!</f>
        <v>#REF!</v>
      </c>
      <c r="AR31" s="11" t="e">
        <f>#REF!</f>
        <v>#REF!</v>
      </c>
      <c r="AS31" s="11" t="e">
        <f>#REF!</f>
        <v>#REF!</v>
      </c>
      <c r="AT31" s="11" t="e">
        <f>#REF!</f>
        <v>#REF!</v>
      </c>
      <c r="AU31" s="11" t="e">
        <f>#REF!</f>
        <v>#REF!</v>
      </c>
      <c r="AV31" s="11" t="e">
        <f>#REF!</f>
        <v>#REF!</v>
      </c>
      <c r="AW31" s="11" t="e">
        <f>#REF!</f>
        <v>#REF!</v>
      </c>
      <c r="AX31" s="11" t="e">
        <f>#REF!</f>
        <v>#REF!</v>
      </c>
      <c r="AY31" s="11" t="e">
        <f>#REF!</f>
        <v>#REF!</v>
      </c>
      <c r="AZ31" s="11" t="e">
        <f>#REF!</f>
        <v>#REF!</v>
      </c>
      <c r="BA31" s="11" t="e">
        <f>#REF!</f>
        <v>#REF!</v>
      </c>
      <c r="BB31" s="11" t="e">
        <f>#REF!</f>
        <v>#REF!</v>
      </c>
      <c r="BC31" s="11" t="e">
        <f>#REF!</f>
        <v>#REF!</v>
      </c>
      <c r="BD31" s="11" t="e">
        <f>#REF!</f>
        <v>#REF!</v>
      </c>
      <c r="BE31" s="11" t="e">
        <f>#REF!</f>
        <v>#REF!</v>
      </c>
      <c r="BF31" s="11" t="e">
        <f>#REF!</f>
        <v>#REF!</v>
      </c>
      <c r="BG31" s="11" t="e">
        <f t="shared" si="0"/>
        <v>#REF!</v>
      </c>
      <c r="BH31" s="11" t="e">
        <f t="shared" si="1"/>
        <v>#REF!</v>
      </c>
    </row>
    <row r="32" spans="2:60" x14ac:dyDescent="0.2">
      <c r="B32" s="13" t="e">
        <f>#REF!</f>
        <v>#REF!</v>
      </c>
      <c r="C32" s="11" t="e">
        <f>#REF!</f>
        <v>#REF!</v>
      </c>
      <c r="D32" s="11" t="e">
        <f>#REF!</f>
        <v>#REF!</v>
      </c>
      <c r="E32" s="11" t="e">
        <f>#REF!</f>
        <v>#REF!</v>
      </c>
      <c r="F32" s="11" t="e">
        <f>#REF!</f>
        <v>#REF!</v>
      </c>
      <c r="G32" s="11" t="e">
        <f>#REF!</f>
        <v>#REF!</v>
      </c>
      <c r="H32" s="11" t="e">
        <f>#REF!</f>
        <v>#REF!</v>
      </c>
      <c r="I32" s="11" t="e">
        <f>#REF!</f>
        <v>#REF!</v>
      </c>
      <c r="J32" s="11" t="e">
        <f>#REF!</f>
        <v>#REF!</v>
      </c>
      <c r="K32" s="11" t="e">
        <f>#REF!</f>
        <v>#REF!</v>
      </c>
      <c r="L32" s="11" t="e">
        <f>#REF!</f>
        <v>#REF!</v>
      </c>
      <c r="M32" s="11" t="e">
        <f>#REF!</f>
        <v>#REF!</v>
      </c>
      <c r="N32" s="11" t="e">
        <f>#REF!</f>
        <v>#REF!</v>
      </c>
      <c r="O32" s="11" t="e">
        <f>#REF!</f>
        <v>#REF!</v>
      </c>
      <c r="P32" s="11" t="e">
        <f>#REF!</f>
        <v>#REF!</v>
      </c>
      <c r="Q32" s="11" t="e">
        <f>#REF!</f>
        <v>#REF!</v>
      </c>
      <c r="R32" s="11" t="e">
        <f>#REF!</f>
        <v>#REF!</v>
      </c>
      <c r="S32" s="11" t="e">
        <f>#REF!</f>
        <v>#REF!</v>
      </c>
      <c r="T32" s="11" t="e">
        <f>#REF!</f>
        <v>#REF!</v>
      </c>
      <c r="U32" s="11" t="e">
        <f>#REF!</f>
        <v>#REF!</v>
      </c>
      <c r="V32" s="11" t="e">
        <f>#REF!</f>
        <v>#REF!</v>
      </c>
      <c r="W32" s="11" t="e">
        <f>#REF!</f>
        <v>#REF!</v>
      </c>
      <c r="X32" s="11" t="e">
        <f>#REF!</f>
        <v>#REF!</v>
      </c>
      <c r="Y32" s="11" t="e">
        <f>#REF!</f>
        <v>#REF!</v>
      </c>
      <c r="Z32" s="11" t="e">
        <f>#REF!</f>
        <v>#REF!</v>
      </c>
      <c r="AA32" s="11" t="e">
        <f>#REF!</f>
        <v>#REF!</v>
      </c>
      <c r="AB32" s="11" t="e">
        <f>#REF!</f>
        <v>#REF!</v>
      </c>
      <c r="AC32" s="11" t="e">
        <f>#REF!</f>
        <v>#REF!</v>
      </c>
      <c r="AD32" s="11" t="e">
        <f>#REF!</f>
        <v>#REF!</v>
      </c>
      <c r="AE32" s="11" t="e">
        <f>#REF!</f>
        <v>#REF!</v>
      </c>
      <c r="AF32" s="11" t="e">
        <f>#REF!</f>
        <v>#REF!</v>
      </c>
      <c r="AG32" s="11" t="e">
        <f>#REF!</f>
        <v>#REF!</v>
      </c>
      <c r="AH32" s="11" t="e">
        <f>#REF!</f>
        <v>#REF!</v>
      </c>
      <c r="AI32" s="11" t="e">
        <f>#REF!</f>
        <v>#REF!</v>
      </c>
      <c r="AJ32" s="11" t="e">
        <f>#REF!</f>
        <v>#REF!</v>
      </c>
      <c r="AK32" s="11" t="e">
        <f>#REF!</f>
        <v>#REF!</v>
      </c>
      <c r="AL32" s="11" t="e">
        <f>#REF!</f>
        <v>#REF!</v>
      </c>
      <c r="AM32" s="11" t="e">
        <f>#REF!</f>
        <v>#REF!</v>
      </c>
      <c r="AN32" s="11" t="e">
        <f>#REF!</f>
        <v>#REF!</v>
      </c>
      <c r="AO32" s="11" t="e">
        <f>#REF!</f>
        <v>#REF!</v>
      </c>
      <c r="AP32" s="11" t="e">
        <f>#REF!</f>
        <v>#REF!</v>
      </c>
      <c r="AQ32" s="11" t="e">
        <f>#REF!</f>
        <v>#REF!</v>
      </c>
      <c r="AR32" s="11" t="e">
        <f>#REF!</f>
        <v>#REF!</v>
      </c>
      <c r="AS32" s="11" t="e">
        <f>#REF!</f>
        <v>#REF!</v>
      </c>
      <c r="AT32" s="11" t="e">
        <f>#REF!</f>
        <v>#REF!</v>
      </c>
      <c r="AU32" s="11" t="e">
        <f>#REF!</f>
        <v>#REF!</v>
      </c>
      <c r="AV32" s="11" t="e">
        <f>#REF!</f>
        <v>#REF!</v>
      </c>
      <c r="AW32" s="11" t="e">
        <f>#REF!</f>
        <v>#REF!</v>
      </c>
      <c r="AX32" s="11" t="e">
        <f>#REF!</f>
        <v>#REF!</v>
      </c>
      <c r="AY32" s="11" t="e">
        <f>#REF!</f>
        <v>#REF!</v>
      </c>
      <c r="AZ32" s="11" t="e">
        <f>#REF!</f>
        <v>#REF!</v>
      </c>
      <c r="BA32" s="11" t="e">
        <f>#REF!</f>
        <v>#REF!</v>
      </c>
      <c r="BB32" s="11" t="e">
        <f>#REF!</f>
        <v>#REF!</v>
      </c>
      <c r="BC32" s="11" t="e">
        <f>#REF!</f>
        <v>#REF!</v>
      </c>
      <c r="BD32" s="11" t="e">
        <f>#REF!</f>
        <v>#REF!</v>
      </c>
      <c r="BE32" s="11" t="e">
        <f>#REF!</f>
        <v>#REF!</v>
      </c>
      <c r="BF32" s="11" t="e">
        <f>#REF!</f>
        <v>#REF!</v>
      </c>
      <c r="BG32" s="11" t="e">
        <f t="shared" si="0"/>
        <v>#REF!</v>
      </c>
      <c r="BH32" s="11" t="e">
        <f t="shared" si="1"/>
        <v>#REF!</v>
      </c>
    </row>
    <row r="33" spans="2:16382" x14ac:dyDescent="0.2">
      <c r="B33" s="13" t="e">
        <f>#REF!</f>
        <v>#REF!</v>
      </c>
      <c r="C33" s="11" t="e">
        <f>#REF!</f>
        <v>#REF!</v>
      </c>
      <c r="D33" s="11" t="e">
        <f>#REF!</f>
        <v>#REF!</v>
      </c>
      <c r="E33" s="11" t="e">
        <f>#REF!</f>
        <v>#REF!</v>
      </c>
      <c r="F33" s="11" t="e">
        <f>#REF!</f>
        <v>#REF!</v>
      </c>
      <c r="G33" s="11" t="e">
        <f>#REF!</f>
        <v>#REF!</v>
      </c>
      <c r="H33" s="11" t="e">
        <f>#REF!</f>
        <v>#REF!</v>
      </c>
      <c r="I33" s="11" t="e">
        <f>#REF!</f>
        <v>#REF!</v>
      </c>
      <c r="J33" s="11" t="e">
        <f>#REF!</f>
        <v>#REF!</v>
      </c>
      <c r="K33" s="11" t="e">
        <f>#REF!</f>
        <v>#REF!</v>
      </c>
      <c r="L33" s="11" t="e">
        <f>#REF!</f>
        <v>#REF!</v>
      </c>
      <c r="M33" s="11" t="e">
        <f>#REF!</f>
        <v>#REF!</v>
      </c>
      <c r="N33" s="11" t="e">
        <f>#REF!</f>
        <v>#REF!</v>
      </c>
      <c r="O33" s="11" t="e">
        <f>#REF!</f>
        <v>#REF!</v>
      </c>
      <c r="P33" s="11" t="e">
        <f>#REF!</f>
        <v>#REF!</v>
      </c>
      <c r="Q33" s="11" t="e">
        <f>#REF!</f>
        <v>#REF!</v>
      </c>
      <c r="R33" s="11" t="e">
        <f>#REF!</f>
        <v>#REF!</v>
      </c>
      <c r="S33" s="11" t="e">
        <f>#REF!</f>
        <v>#REF!</v>
      </c>
      <c r="T33" s="11" t="e">
        <f>#REF!</f>
        <v>#REF!</v>
      </c>
      <c r="U33" s="11" t="e">
        <f>#REF!</f>
        <v>#REF!</v>
      </c>
      <c r="V33" s="11" t="e">
        <f>#REF!</f>
        <v>#REF!</v>
      </c>
      <c r="W33" s="11" t="e">
        <f>#REF!</f>
        <v>#REF!</v>
      </c>
      <c r="X33" s="11" t="e">
        <f>#REF!</f>
        <v>#REF!</v>
      </c>
      <c r="Y33" s="11" t="e">
        <f>#REF!</f>
        <v>#REF!</v>
      </c>
      <c r="Z33" s="11" t="e">
        <f>#REF!</f>
        <v>#REF!</v>
      </c>
      <c r="AA33" s="11" t="e">
        <f>#REF!</f>
        <v>#REF!</v>
      </c>
      <c r="AB33" s="11" t="e">
        <f>#REF!</f>
        <v>#REF!</v>
      </c>
      <c r="AC33" s="11" t="e">
        <f>#REF!</f>
        <v>#REF!</v>
      </c>
      <c r="AD33" s="11" t="e">
        <f>#REF!</f>
        <v>#REF!</v>
      </c>
      <c r="AE33" s="11" t="e">
        <f>#REF!</f>
        <v>#REF!</v>
      </c>
      <c r="AF33" s="11" t="e">
        <f>#REF!</f>
        <v>#REF!</v>
      </c>
      <c r="AG33" s="11" t="e">
        <f>#REF!</f>
        <v>#REF!</v>
      </c>
      <c r="AH33" s="11" t="e">
        <f>#REF!</f>
        <v>#REF!</v>
      </c>
      <c r="AI33" s="11" t="e">
        <f>#REF!</f>
        <v>#REF!</v>
      </c>
      <c r="AJ33" s="11" t="e">
        <f>#REF!</f>
        <v>#REF!</v>
      </c>
      <c r="AK33" s="11" t="e">
        <f>#REF!</f>
        <v>#REF!</v>
      </c>
      <c r="AL33" s="11" t="e">
        <f>#REF!</f>
        <v>#REF!</v>
      </c>
      <c r="AM33" s="11" t="e">
        <f>#REF!</f>
        <v>#REF!</v>
      </c>
      <c r="AN33" s="11" t="e">
        <f>#REF!</f>
        <v>#REF!</v>
      </c>
      <c r="AO33" s="11" t="e">
        <f>#REF!</f>
        <v>#REF!</v>
      </c>
      <c r="AP33" s="11" t="e">
        <f>#REF!</f>
        <v>#REF!</v>
      </c>
      <c r="AQ33" s="11" t="e">
        <f>#REF!</f>
        <v>#REF!</v>
      </c>
      <c r="AR33" s="11" t="e">
        <f>#REF!</f>
        <v>#REF!</v>
      </c>
      <c r="AS33" s="11" t="e">
        <f>#REF!</f>
        <v>#REF!</v>
      </c>
      <c r="AT33" s="11" t="e">
        <f>#REF!</f>
        <v>#REF!</v>
      </c>
      <c r="AU33" s="11" t="e">
        <f>#REF!</f>
        <v>#REF!</v>
      </c>
      <c r="AV33" s="11" t="e">
        <f>#REF!</f>
        <v>#REF!</v>
      </c>
      <c r="AW33" s="11" t="e">
        <f>#REF!</f>
        <v>#REF!</v>
      </c>
      <c r="AX33" s="11" t="e">
        <f>#REF!</f>
        <v>#REF!</v>
      </c>
      <c r="AY33" s="11" t="e">
        <f>#REF!</f>
        <v>#REF!</v>
      </c>
      <c r="AZ33" s="11" t="e">
        <f>#REF!</f>
        <v>#REF!</v>
      </c>
      <c r="BA33" s="11" t="e">
        <f>#REF!</f>
        <v>#REF!</v>
      </c>
      <c r="BB33" s="11" t="e">
        <f>#REF!</f>
        <v>#REF!</v>
      </c>
      <c r="BC33" s="11" t="e">
        <f>#REF!</f>
        <v>#REF!</v>
      </c>
      <c r="BD33" s="11" t="e">
        <f>#REF!</f>
        <v>#REF!</v>
      </c>
      <c r="BE33" s="11" t="e">
        <f>#REF!</f>
        <v>#REF!</v>
      </c>
      <c r="BF33" s="11" t="e">
        <f>#REF!</f>
        <v>#REF!</v>
      </c>
      <c r="BG33" s="11" t="e">
        <f t="shared" si="0"/>
        <v>#REF!</v>
      </c>
      <c r="BH33" s="11" t="e">
        <f t="shared" si="1"/>
        <v>#REF!</v>
      </c>
    </row>
    <row r="34" spans="2:16382" x14ac:dyDescent="0.2">
      <c r="B34" s="13" t="e">
        <f>#REF!</f>
        <v>#REF!</v>
      </c>
      <c r="C34" s="11" t="e">
        <f>#REF!</f>
        <v>#REF!</v>
      </c>
      <c r="D34" s="11" t="e">
        <f>#REF!</f>
        <v>#REF!</v>
      </c>
      <c r="E34" s="11" t="e">
        <f>#REF!</f>
        <v>#REF!</v>
      </c>
      <c r="F34" s="11" t="e">
        <f>#REF!</f>
        <v>#REF!</v>
      </c>
      <c r="G34" s="11" t="e">
        <f>#REF!</f>
        <v>#REF!</v>
      </c>
      <c r="H34" s="11" t="e">
        <f>#REF!</f>
        <v>#REF!</v>
      </c>
      <c r="I34" s="11" t="e">
        <f>#REF!</f>
        <v>#REF!</v>
      </c>
      <c r="J34" s="11" t="e">
        <f>#REF!</f>
        <v>#REF!</v>
      </c>
      <c r="K34" s="11" t="e">
        <f>#REF!</f>
        <v>#REF!</v>
      </c>
      <c r="L34" s="11" t="e">
        <f>#REF!</f>
        <v>#REF!</v>
      </c>
      <c r="M34" s="11" t="e">
        <f>#REF!</f>
        <v>#REF!</v>
      </c>
      <c r="N34" s="11" t="e">
        <f>#REF!</f>
        <v>#REF!</v>
      </c>
      <c r="O34" s="11" t="e">
        <f>#REF!</f>
        <v>#REF!</v>
      </c>
      <c r="P34" s="11" t="e">
        <f>#REF!</f>
        <v>#REF!</v>
      </c>
      <c r="Q34" s="11" t="e">
        <f>#REF!</f>
        <v>#REF!</v>
      </c>
      <c r="R34" s="11" t="e">
        <f>#REF!</f>
        <v>#REF!</v>
      </c>
      <c r="S34" s="11" t="e">
        <f>#REF!</f>
        <v>#REF!</v>
      </c>
      <c r="T34" s="11" t="e">
        <f>#REF!</f>
        <v>#REF!</v>
      </c>
      <c r="U34" s="11" t="e">
        <f>#REF!</f>
        <v>#REF!</v>
      </c>
      <c r="V34" s="11" t="e">
        <f>#REF!</f>
        <v>#REF!</v>
      </c>
      <c r="W34" s="11" t="e">
        <f>#REF!</f>
        <v>#REF!</v>
      </c>
      <c r="X34" s="11" t="e">
        <f>#REF!</f>
        <v>#REF!</v>
      </c>
      <c r="Y34" s="11" t="e">
        <f>#REF!</f>
        <v>#REF!</v>
      </c>
      <c r="Z34" s="11" t="e">
        <f>#REF!</f>
        <v>#REF!</v>
      </c>
      <c r="AA34" s="11" t="e">
        <f>#REF!</f>
        <v>#REF!</v>
      </c>
      <c r="AB34" s="11" t="e">
        <f>#REF!</f>
        <v>#REF!</v>
      </c>
      <c r="AC34" s="11" t="e">
        <f>#REF!</f>
        <v>#REF!</v>
      </c>
      <c r="AD34" s="11" t="e">
        <f>#REF!</f>
        <v>#REF!</v>
      </c>
      <c r="AE34" s="11" t="e">
        <f>#REF!</f>
        <v>#REF!</v>
      </c>
      <c r="AF34" s="11" t="e">
        <f>#REF!</f>
        <v>#REF!</v>
      </c>
      <c r="AG34" s="11" t="e">
        <f>#REF!</f>
        <v>#REF!</v>
      </c>
      <c r="AH34" s="11" t="e">
        <f>#REF!</f>
        <v>#REF!</v>
      </c>
      <c r="AI34" s="11" t="e">
        <f>#REF!</f>
        <v>#REF!</v>
      </c>
      <c r="AJ34" s="11" t="e">
        <f>#REF!</f>
        <v>#REF!</v>
      </c>
      <c r="AK34" s="11" t="e">
        <f>#REF!</f>
        <v>#REF!</v>
      </c>
      <c r="AL34" s="11" t="e">
        <f>#REF!</f>
        <v>#REF!</v>
      </c>
      <c r="AM34" s="11" t="e">
        <f>#REF!</f>
        <v>#REF!</v>
      </c>
      <c r="AN34" s="11" t="e">
        <f>#REF!</f>
        <v>#REF!</v>
      </c>
      <c r="AO34" s="11" t="e">
        <f>#REF!</f>
        <v>#REF!</v>
      </c>
      <c r="AP34" s="11" t="e">
        <f>#REF!</f>
        <v>#REF!</v>
      </c>
      <c r="AQ34" s="11" t="e">
        <f>#REF!</f>
        <v>#REF!</v>
      </c>
      <c r="AR34" s="11" t="e">
        <f>#REF!</f>
        <v>#REF!</v>
      </c>
      <c r="AS34" s="11" t="e">
        <f>#REF!</f>
        <v>#REF!</v>
      </c>
      <c r="AT34" s="11" t="e">
        <f>#REF!</f>
        <v>#REF!</v>
      </c>
      <c r="AU34" s="11" t="e">
        <f>#REF!</f>
        <v>#REF!</v>
      </c>
      <c r="AV34" s="11" t="e">
        <f>#REF!</f>
        <v>#REF!</v>
      </c>
      <c r="AW34" s="11" t="e">
        <f>#REF!</f>
        <v>#REF!</v>
      </c>
      <c r="AX34" s="11" t="e">
        <f>#REF!</f>
        <v>#REF!</v>
      </c>
      <c r="AY34" s="11" t="e">
        <f>#REF!</f>
        <v>#REF!</v>
      </c>
      <c r="AZ34" s="11" t="e">
        <f>#REF!</f>
        <v>#REF!</v>
      </c>
      <c r="BA34" s="11" t="e">
        <f>#REF!</f>
        <v>#REF!</v>
      </c>
      <c r="BB34" s="11" t="e">
        <f>#REF!</f>
        <v>#REF!</v>
      </c>
      <c r="BC34" s="11" t="e">
        <f>#REF!</f>
        <v>#REF!</v>
      </c>
      <c r="BD34" s="11" t="e">
        <f>#REF!</f>
        <v>#REF!</v>
      </c>
      <c r="BE34" s="11" t="e">
        <f>#REF!</f>
        <v>#REF!</v>
      </c>
      <c r="BF34" s="11" t="e">
        <f>#REF!</f>
        <v>#REF!</v>
      </c>
      <c r="BG34" s="11" t="e">
        <f t="shared" si="0"/>
        <v>#REF!</v>
      </c>
      <c r="BH34" s="11" t="e">
        <f t="shared" si="1"/>
        <v>#REF!</v>
      </c>
    </row>
    <row r="35" spans="2:16382" x14ac:dyDescent="0.2">
      <c r="B35" s="13" t="e">
        <f>#REF!</f>
        <v>#REF!</v>
      </c>
      <c r="C35" s="11" t="e">
        <f>#REF!</f>
        <v>#REF!</v>
      </c>
      <c r="D35" s="11" t="e">
        <f>#REF!</f>
        <v>#REF!</v>
      </c>
      <c r="E35" s="11" t="e">
        <f>#REF!</f>
        <v>#REF!</v>
      </c>
      <c r="F35" s="11" t="e">
        <f>#REF!</f>
        <v>#REF!</v>
      </c>
      <c r="G35" s="11" t="e">
        <f>#REF!</f>
        <v>#REF!</v>
      </c>
      <c r="H35" s="11" t="e">
        <f>#REF!</f>
        <v>#REF!</v>
      </c>
      <c r="I35" s="11" t="e">
        <f>#REF!</f>
        <v>#REF!</v>
      </c>
      <c r="J35" s="11" t="e">
        <f>#REF!</f>
        <v>#REF!</v>
      </c>
      <c r="K35" s="11" t="e">
        <f>#REF!</f>
        <v>#REF!</v>
      </c>
      <c r="L35" s="11" t="e">
        <f>#REF!</f>
        <v>#REF!</v>
      </c>
      <c r="M35" s="11" t="e">
        <f>#REF!</f>
        <v>#REF!</v>
      </c>
      <c r="N35" s="11" t="e">
        <f>#REF!</f>
        <v>#REF!</v>
      </c>
      <c r="O35" s="11" t="e">
        <f>#REF!</f>
        <v>#REF!</v>
      </c>
      <c r="P35" s="11" t="e">
        <f>#REF!</f>
        <v>#REF!</v>
      </c>
      <c r="Q35" s="11" t="e">
        <f>#REF!</f>
        <v>#REF!</v>
      </c>
      <c r="R35" s="11" t="e">
        <f>#REF!</f>
        <v>#REF!</v>
      </c>
      <c r="S35" s="11" t="e">
        <f>#REF!</f>
        <v>#REF!</v>
      </c>
      <c r="T35" s="11" t="e">
        <f>#REF!</f>
        <v>#REF!</v>
      </c>
      <c r="U35" s="11" t="e">
        <f>#REF!</f>
        <v>#REF!</v>
      </c>
      <c r="V35" s="11" t="e">
        <f>#REF!</f>
        <v>#REF!</v>
      </c>
      <c r="W35" s="11" t="e">
        <f>#REF!</f>
        <v>#REF!</v>
      </c>
      <c r="X35" s="11" t="e">
        <f>#REF!</f>
        <v>#REF!</v>
      </c>
      <c r="Y35" s="11" t="e">
        <f>#REF!</f>
        <v>#REF!</v>
      </c>
      <c r="Z35" s="11" t="e">
        <f>#REF!</f>
        <v>#REF!</v>
      </c>
      <c r="AA35" s="11" t="e">
        <f>#REF!</f>
        <v>#REF!</v>
      </c>
      <c r="AB35" s="11" t="e">
        <f>#REF!</f>
        <v>#REF!</v>
      </c>
      <c r="AC35" s="11" t="e">
        <f>#REF!</f>
        <v>#REF!</v>
      </c>
      <c r="AD35" s="11" t="e">
        <f>#REF!</f>
        <v>#REF!</v>
      </c>
      <c r="AE35" s="11" t="e">
        <f>#REF!</f>
        <v>#REF!</v>
      </c>
      <c r="AF35" s="11" t="e">
        <f>#REF!</f>
        <v>#REF!</v>
      </c>
      <c r="AG35" s="11" t="e">
        <f>#REF!</f>
        <v>#REF!</v>
      </c>
      <c r="AH35" s="11" t="e">
        <f>#REF!</f>
        <v>#REF!</v>
      </c>
      <c r="AI35" s="11" t="e">
        <f>#REF!</f>
        <v>#REF!</v>
      </c>
      <c r="AJ35" s="11" t="e">
        <f>#REF!</f>
        <v>#REF!</v>
      </c>
      <c r="AK35" s="11" t="e">
        <f>#REF!</f>
        <v>#REF!</v>
      </c>
      <c r="AL35" s="11" t="e">
        <f>#REF!</f>
        <v>#REF!</v>
      </c>
      <c r="AM35" s="11" t="e">
        <f>#REF!</f>
        <v>#REF!</v>
      </c>
      <c r="AN35" s="11" t="e">
        <f>#REF!</f>
        <v>#REF!</v>
      </c>
      <c r="AO35" s="11" t="e">
        <f>#REF!</f>
        <v>#REF!</v>
      </c>
      <c r="AP35" s="11" t="e">
        <f>#REF!</f>
        <v>#REF!</v>
      </c>
      <c r="AQ35" s="11" t="e">
        <f>#REF!</f>
        <v>#REF!</v>
      </c>
      <c r="AR35" s="11" t="e">
        <f>#REF!</f>
        <v>#REF!</v>
      </c>
      <c r="AS35" s="11" t="e">
        <f>#REF!</f>
        <v>#REF!</v>
      </c>
      <c r="AT35" s="11" t="e">
        <f>#REF!</f>
        <v>#REF!</v>
      </c>
      <c r="AU35" s="11" t="e">
        <f>#REF!</f>
        <v>#REF!</v>
      </c>
      <c r="AV35" s="11" t="e">
        <f>#REF!</f>
        <v>#REF!</v>
      </c>
      <c r="AW35" s="11" t="e">
        <f>#REF!</f>
        <v>#REF!</v>
      </c>
      <c r="AX35" s="11" t="e">
        <f>#REF!</f>
        <v>#REF!</v>
      </c>
      <c r="AY35" s="11" t="e">
        <f>#REF!</f>
        <v>#REF!</v>
      </c>
      <c r="AZ35" s="11" t="e">
        <f>#REF!</f>
        <v>#REF!</v>
      </c>
      <c r="BA35" s="11" t="e">
        <f>#REF!</f>
        <v>#REF!</v>
      </c>
      <c r="BB35" s="11" t="e">
        <f>#REF!</f>
        <v>#REF!</v>
      </c>
      <c r="BC35" s="11" t="e">
        <f>#REF!</f>
        <v>#REF!</v>
      </c>
      <c r="BD35" s="11" t="e">
        <f>#REF!</f>
        <v>#REF!</v>
      </c>
      <c r="BE35" s="11" t="e">
        <f>#REF!</f>
        <v>#REF!</v>
      </c>
      <c r="BF35" s="11" t="e">
        <f>#REF!</f>
        <v>#REF!</v>
      </c>
      <c r="BG35" s="11" t="e">
        <f t="shared" si="0"/>
        <v>#REF!</v>
      </c>
      <c r="BH35" s="11" t="e">
        <f t="shared" si="1"/>
        <v>#REF!</v>
      </c>
    </row>
    <row r="36" spans="2:16382" x14ac:dyDescent="0.2">
      <c r="B36" s="13" t="s">
        <v>2</v>
      </c>
      <c r="C36" s="11" t="e">
        <f>SUM(C5:C35)</f>
        <v>#REF!</v>
      </c>
      <c r="D36" s="11" t="e">
        <f t="shared" ref="D36:BH36" si="2">SUM(D5:D35)</f>
        <v>#REF!</v>
      </c>
      <c r="E36" s="11" t="e">
        <f t="shared" si="2"/>
        <v>#REF!</v>
      </c>
      <c r="F36" s="11" t="e">
        <f t="shared" si="2"/>
        <v>#REF!</v>
      </c>
      <c r="G36" s="11" t="e">
        <f t="shared" si="2"/>
        <v>#REF!</v>
      </c>
      <c r="H36" s="11" t="e">
        <f t="shared" si="2"/>
        <v>#REF!</v>
      </c>
      <c r="I36" s="11" t="e">
        <f t="shared" si="2"/>
        <v>#REF!</v>
      </c>
      <c r="J36" s="11" t="e">
        <f t="shared" si="2"/>
        <v>#REF!</v>
      </c>
      <c r="K36" s="11" t="e">
        <f t="shared" si="2"/>
        <v>#REF!</v>
      </c>
      <c r="L36" s="11" t="e">
        <f t="shared" si="2"/>
        <v>#REF!</v>
      </c>
      <c r="M36" s="11" t="e">
        <f t="shared" si="2"/>
        <v>#REF!</v>
      </c>
      <c r="N36" s="11" t="e">
        <f t="shared" si="2"/>
        <v>#REF!</v>
      </c>
      <c r="O36" s="11" t="e">
        <f t="shared" si="2"/>
        <v>#REF!</v>
      </c>
      <c r="P36" s="11" t="e">
        <f t="shared" si="2"/>
        <v>#REF!</v>
      </c>
      <c r="Q36" s="11" t="e">
        <f t="shared" si="2"/>
        <v>#REF!</v>
      </c>
      <c r="R36" s="11" t="e">
        <f t="shared" si="2"/>
        <v>#REF!</v>
      </c>
      <c r="S36" s="11" t="e">
        <f t="shared" si="2"/>
        <v>#REF!</v>
      </c>
      <c r="T36" s="11" t="e">
        <f t="shared" si="2"/>
        <v>#REF!</v>
      </c>
      <c r="U36" s="11" t="e">
        <f t="shared" si="2"/>
        <v>#REF!</v>
      </c>
      <c r="V36" s="11" t="e">
        <f t="shared" si="2"/>
        <v>#REF!</v>
      </c>
      <c r="W36" s="11" t="e">
        <f t="shared" si="2"/>
        <v>#REF!</v>
      </c>
      <c r="X36" s="11" t="e">
        <f t="shared" si="2"/>
        <v>#REF!</v>
      </c>
      <c r="Y36" s="11" t="e">
        <f t="shared" si="2"/>
        <v>#REF!</v>
      </c>
      <c r="Z36" s="11" t="e">
        <f t="shared" si="2"/>
        <v>#REF!</v>
      </c>
      <c r="AA36" s="11" t="e">
        <f t="shared" si="2"/>
        <v>#REF!</v>
      </c>
      <c r="AB36" s="11" t="e">
        <f t="shared" si="2"/>
        <v>#REF!</v>
      </c>
      <c r="AC36" s="11" t="e">
        <f t="shared" si="2"/>
        <v>#REF!</v>
      </c>
      <c r="AD36" s="11" t="e">
        <f t="shared" si="2"/>
        <v>#REF!</v>
      </c>
      <c r="AE36" s="11" t="e">
        <f t="shared" si="2"/>
        <v>#REF!</v>
      </c>
      <c r="AF36" s="11" t="e">
        <f t="shared" si="2"/>
        <v>#REF!</v>
      </c>
      <c r="AG36" s="11" t="e">
        <f t="shared" si="2"/>
        <v>#REF!</v>
      </c>
      <c r="AH36" s="11" t="e">
        <f t="shared" si="2"/>
        <v>#REF!</v>
      </c>
      <c r="AI36" s="11" t="e">
        <f t="shared" si="2"/>
        <v>#REF!</v>
      </c>
      <c r="AJ36" s="11" t="e">
        <f t="shared" si="2"/>
        <v>#REF!</v>
      </c>
      <c r="AK36" s="11" t="e">
        <f t="shared" si="2"/>
        <v>#REF!</v>
      </c>
      <c r="AL36" s="11" t="e">
        <f t="shared" si="2"/>
        <v>#REF!</v>
      </c>
      <c r="AM36" s="11" t="e">
        <f t="shared" si="2"/>
        <v>#REF!</v>
      </c>
      <c r="AN36" s="11" t="e">
        <f t="shared" si="2"/>
        <v>#REF!</v>
      </c>
      <c r="AO36" s="11" t="e">
        <f t="shared" si="2"/>
        <v>#REF!</v>
      </c>
      <c r="AP36" s="11" t="e">
        <f t="shared" si="2"/>
        <v>#REF!</v>
      </c>
      <c r="AQ36" s="11" t="e">
        <f t="shared" si="2"/>
        <v>#REF!</v>
      </c>
      <c r="AR36" s="11" t="e">
        <f t="shared" si="2"/>
        <v>#REF!</v>
      </c>
      <c r="AS36" s="11" t="e">
        <f t="shared" si="2"/>
        <v>#REF!</v>
      </c>
      <c r="AT36" s="11" t="e">
        <f t="shared" si="2"/>
        <v>#REF!</v>
      </c>
      <c r="AU36" s="11" t="e">
        <f t="shared" si="2"/>
        <v>#REF!</v>
      </c>
      <c r="AV36" s="11" t="e">
        <f t="shared" si="2"/>
        <v>#REF!</v>
      </c>
      <c r="AW36" s="11" t="e">
        <f t="shared" si="2"/>
        <v>#REF!</v>
      </c>
      <c r="AX36" s="11" t="e">
        <f t="shared" si="2"/>
        <v>#REF!</v>
      </c>
      <c r="AY36" s="11" t="e">
        <f t="shared" si="2"/>
        <v>#REF!</v>
      </c>
      <c r="AZ36" s="11" t="e">
        <f t="shared" si="2"/>
        <v>#REF!</v>
      </c>
      <c r="BA36" s="11" t="e">
        <f t="shared" si="2"/>
        <v>#REF!</v>
      </c>
      <c r="BB36" s="11" t="e">
        <f t="shared" si="2"/>
        <v>#REF!</v>
      </c>
      <c r="BC36" s="11" t="e">
        <f t="shared" si="2"/>
        <v>#REF!</v>
      </c>
      <c r="BD36" s="11" t="e">
        <f t="shared" si="2"/>
        <v>#REF!</v>
      </c>
      <c r="BE36" s="11" t="e">
        <f t="shared" si="2"/>
        <v>#REF!</v>
      </c>
      <c r="BF36" s="11" t="e">
        <f t="shared" si="2"/>
        <v>#REF!</v>
      </c>
      <c r="BG36" s="11" t="e">
        <f t="shared" si="2"/>
        <v>#REF!</v>
      </c>
      <c r="BH36" s="11" t="e">
        <f t="shared" si="2"/>
        <v>#REF!</v>
      </c>
    </row>
    <row r="37" spans="2:16382" x14ac:dyDescent="0.2">
      <c r="B37" s="13"/>
    </row>
    <row r="38" spans="2:16382" x14ac:dyDescent="0.2">
      <c r="B38" s="13"/>
    </row>
    <row r="39" spans="2:16382" x14ac:dyDescent="0.2">
      <c r="B39" s="11" t="s">
        <v>43</v>
      </c>
    </row>
    <row r="40" spans="2:16382" x14ac:dyDescent="0.2">
      <c r="B40" s="11" t="s">
        <v>18</v>
      </c>
      <c r="C40" s="35" t="s">
        <v>40</v>
      </c>
      <c r="D40" s="35"/>
      <c r="E40" s="35" t="s">
        <v>0</v>
      </c>
      <c r="F40" s="35"/>
      <c r="G40" s="35" t="s">
        <v>41</v>
      </c>
      <c r="H40" s="35"/>
      <c r="I40" s="35" t="s">
        <v>3</v>
      </c>
      <c r="J40" s="35"/>
      <c r="K40" s="35" t="s">
        <v>9</v>
      </c>
      <c r="L40" s="35"/>
      <c r="M40" s="35" t="s">
        <v>21</v>
      </c>
      <c r="N40" s="35"/>
      <c r="O40" s="35" t="s">
        <v>4</v>
      </c>
      <c r="P40" s="35"/>
      <c r="Q40" s="35" t="s">
        <v>5</v>
      </c>
      <c r="R40" s="35"/>
      <c r="S40" s="35" t="s">
        <v>6</v>
      </c>
      <c r="T40" s="35"/>
      <c r="U40" s="35" t="s">
        <v>8</v>
      </c>
      <c r="V40" s="35"/>
      <c r="W40" s="35" t="s">
        <v>7</v>
      </c>
      <c r="X40" s="35"/>
      <c r="Y40" s="35" t="s">
        <v>14</v>
      </c>
      <c r="Z40" s="35"/>
      <c r="AA40" s="35" t="s">
        <v>15</v>
      </c>
      <c r="AB40" s="35"/>
      <c r="AC40" s="35" t="s">
        <v>16</v>
      </c>
      <c r="AD40" s="35"/>
      <c r="AE40" s="35" t="s">
        <v>17</v>
      </c>
      <c r="AF40" s="35"/>
      <c r="AG40" s="35" t="s">
        <v>22</v>
      </c>
      <c r="AH40" s="35"/>
      <c r="AI40" s="35" t="s">
        <v>23</v>
      </c>
      <c r="AJ40" s="35"/>
      <c r="AK40" s="35" t="s">
        <v>24</v>
      </c>
      <c r="AL40" s="35"/>
      <c r="AM40" s="35" t="s">
        <v>25</v>
      </c>
      <c r="AN40" s="35"/>
      <c r="AO40" s="35" t="s">
        <v>19</v>
      </c>
      <c r="AP40" s="35"/>
      <c r="AQ40" s="35" t="s">
        <v>20</v>
      </c>
      <c r="AR40" s="35"/>
      <c r="AS40" s="35" t="s">
        <v>33</v>
      </c>
      <c r="AT40" s="35"/>
      <c r="AU40" s="35" t="s">
        <v>34</v>
      </c>
      <c r="AV40" s="35"/>
      <c r="AW40" s="35" t="s">
        <v>35</v>
      </c>
      <c r="AX40" s="35"/>
      <c r="AY40" s="35" t="s">
        <v>36</v>
      </c>
      <c r="AZ40" s="35"/>
      <c r="BA40" s="35" t="s">
        <v>37</v>
      </c>
      <c r="BB40" s="35"/>
      <c r="BC40" s="35" t="s">
        <v>38</v>
      </c>
      <c r="BD40" s="35"/>
      <c r="BE40" s="35" t="s">
        <v>39</v>
      </c>
      <c r="BF40" s="35"/>
      <c r="BG40" s="35" t="s">
        <v>2</v>
      </c>
      <c r="BH40" s="35"/>
    </row>
    <row r="41" spans="2:16382" x14ac:dyDescent="0.2">
      <c r="B41" s="12"/>
      <c r="C41" s="12" t="s">
        <v>10</v>
      </c>
      <c r="D41" s="12" t="s">
        <v>1</v>
      </c>
      <c r="E41" s="12" t="s">
        <v>10</v>
      </c>
      <c r="F41" s="12" t="s">
        <v>1</v>
      </c>
      <c r="G41" s="12" t="s">
        <v>10</v>
      </c>
      <c r="H41" s="12" t="s">
        <v>1</v>
      </c>
      <c r="I41" s="12" t="s">
        <v>10</v>
      </c>
      <c r="J41" s="12" t="s">
        <v>1</v>
      </c>
      <c r="K41" s="12" t="s">
        <v>10</v>
      </c>
      <c r="L41" s="12" t="s">
        <v>1</v>
      </c>
      <c r="M41" s="12" t="s">
        <v>10</v>
      </c>
      <c r="N41" s="12" t="s">
        <v>1</v>
      </c>
      <c r="O41" s="12" t="s">
        <v>10</v>
      </c>
      <c r="P41" s="12" t="s">
        <v>1</v>
      </c>
      <c r="Q41" s="12" t="s">
        <v>10</v>
      </c>
      <c r="R41" s="12" t="s">
        <v>1</v>
      </c>
      <c r="S41" s="12" t="s">
        <v>10</v>
      </c>
      <c r="T41" s="12" t="s">
        <v>1</v>
      </c>
      <c r="U41" s="12" t="s">
        <v>10</v>
      </c>
      <c r="V41" s="12" t="s">
        <v>1</v>
      </c>
      <c r="W41" s="12" t="s">
        <v>10</v>
      </c>
      <c r="X41" s="12" t="s">
        <v>1</v>
      </c>
      <c r="Y41" s="12" t="s">
        <v>10</v>
      </c>
      <c r="Z41" s="12" t="s">
        <v>1</v>
      </c>
      <c r="AA41" s="12" t="s">
        <v>10</v>
      </c>
      <c r="AB41" s="12" t="s">
        <v>1</v>
      </c>
      <c r="AC41" s="12" t="s">
        <v>10</v>
      </c>
      <c r="AD41" s="12" t="s">
        <v>1</v>
      </c>
      <c r="AE41" s="12" t="s">
        <v>10</v>
      </c>
      <c r="AF41" s="12" t="s">
        <v>1</v>
      </c>
      <c r="AG41" s="12" t="s">
        <v>10</v>
      </c>
      <c r="AH41" s="12" t="s">
        <v>1</v>
      </c>
      <c r="AI41" s="12" t="s">
        <v>10</v>
      </c>
      <c r="AJ41" s="12" t="s">
        <v>1</v>
      </c>
      <c r="AK41" s="12" t="s">
        <v>10</v>
      </c>
      <c r="AL41" s="12" t="s">
        <v>1</v>
      </c>
      <c r="AM41" s="12" t="s">
        <v>10</v>
      </c>
      <c r="AN41" s="12" t="s">
        <v>1</v>
      </c>
      <c r="AO41" s="12" t="s">
        <v>10</v>
      </c>
      <c r="AP41" s="12" t="s">
        <v>1</v>
      </c>
      <c r="AQ41" s="12" t="s">
        <v>10</v>
      </c>
      <c r="AR41" s="12" t="s">
        <v>1</v>
      </c>
      <c r="AS41" s="12" t="s">
        <v>10</v>
      </c>
      <c r="AT41" s="12" t="s">
        <v>1</v>
      </c>
      <c r="AU41" s="12" t="s">
        <v>10</v>
      </c>
      <c r="AV41" s="12" t="s">
        <v>1</v>
      </c>
      <c r="AW41" s="12" t="s">
        <v>10</v>
      </c>
      <c r="AX41" s="12" t="s">
        <v>1</v>
      </c>
      <c r="AY41" s="12" t="s">
        <v>10</v>
      </c>
      <c r="AZ41" s="12" t="s">
        <v>1</v>
      </c>
      <c r="BA41" s="12" t="s">
        <v>10</v>
      </c>
      <c r="BB41" s="12" t="s">
        <v>1</v>
      </c>
      <c r="BC41" s="12" t="s">
        <v>10</v>
      </c>
      <c r="BD41" s="12" t="s">
        <v>1</v>
      </c>
      <c r="BE41" s="12" t="s">
        <v>10</v>
      </c>
      <c r="BF41" s="12" t="s">
        <v>1</v>
      </c>
      <c r="BG41" s="12" t="s">
        <v>10</v>
      </c>
      <c r="BH41" s="12" t="s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</row>
    <row r="42" spans="2:16382" x14ac:dyDescent="0.2">
      <c r="B42" s="13" t="e">
        <f>#REF!</f>
        <v>#REF!</v>
      </c>
      <c r="C42" s="11" t="e">
        <f>#REF!</f>
        <v>#REF!</v>
      </c>
      <c r="D42" s="11" t="e">
        <f>#REF!</f>
        <v>#REF!</v>
      </c>
      <c r="E42" s="11" t="e">
        <f>#REF!</f>
        <v>#REF!</v>
      </c>
      <c r="F42" s="11" t="e">
        <f>#REF!</f>
        <v>#REF!</v>
      </c>
      <c r="G42" s="11" t="e">
        <f>#REF!</f>
        <v>#REF!</v>
      </c>
      <c r="H42" s="11" t="e">
        <f>#REF!</f>
        <v>#REF!</v>
      </c>
      <c r="I42" s="11" t="e">
        <f>#REF!</f>
        <v>#REF!</v>
      </c>
      <c r="J42" s="11" t="e">
        <f>#REF!</f>
        <v>#REF!</v>
      </c>
      <c r="K42" s="11" t="e">
        <f>#REF!</f>
        <v>#REF!</v>
      </c>
      <c r="L42" s="11" t="e">
        <f>#REF!</f>
        <v>#REF!</v>
      </c>
      <c r="M42" s="11" t="e">
        <f>#REF!</f>
        <v>#REF!</v>
      </c>
      <c r="N42" s="11" t="e">
        <f>#REF!</f>
        <v>#REF!</v>
      </c>
      <c r="O42" s="11" t="e">
        <f>#REF!</f>
        <v>#REF!</v>
      </c>
      <c r="P42" s="11" t="e">
        <f>#REF!</f>
        <v>#REF!</v>
      </c>
      <c r="Q42" s="11" t="e">
        <f>#REF!</f>
        <v>#REF!</v>
      </c>
      <c r="R42" s="11" t="e">
        <f>#REF!</f>
        <v>#REF!</v>
      </c>
      <c r="S42" s="11" t="e">
        <f>#REF!</f>
        <v>#REF!</v>
      </c>
      <c r="T42" s="11" t="e">
        <f>#REF!</f>
        <v>#REF!</v>
      </c>
      <c r="U42" s="11" t="e">
        <f>#REF!</f>
        <v>#REF!</v>
      </c>
      <c r="V42" s="11" t="e">
        <f>#REF!</f>
        <v>#REF!</v>
      </c>
      <c r="W42" s="11" t="e">
        <f>#REF!</f>
        <v>#REF!</v>
      </c>
      <c r="X42" s="11" t="e">
        <f>#REF!</f>
        <v>#REF!</v>
      </c>
      <c r="Y42" s="11" t="e">
        <f>#REF!</f>
        <v>#REF!</v>
      </c>
      <c r="Z42" s="11" t="e">
        <f>#REF!</f>
        <v>#REF!</v>
      </c>
      <c r="AA42" s="11" t="e">
        <f>#REF!</f>
        <v>#REF!</v>
      </c>
      <c r="AB42" s="11" t="e">
        <f>#REF!</f>
        <v>#REF!</v>
      </c>
      <c r="AC42" s="11" t="e">
        <f>#REF!</f>
        <v>#REF!</v>
      </c>
      <c r="AD42" s="11" t="e">
        <f>#REF!</f>
        <v>#REF!</v>
      </c>
      <c r="AE42" s="11" t="e">
        <f>#REF!</f>
        <v>#REF!</v>
      </c>
      <c r="AF42" s="11" t="e">
        <f>#REF!</f>
        <v>#REF!</v>
      </c>
      <c r="AG42" s="11" t="e">
        <f>#REF!</f>
        <v>#REF!</v>
      </c>
      <c r="AH42" s="11" t="e">
        <f>#REF!</f>
        <v>#REF!</v>
      </c>
      <c r="AI42" s="11" t="e">
        <f>#REF!</f>
        <v>#REF!</v>
      </c>
      <c r="AJ42" s="11" t="e">
        <f>#REF!</f>
        <v>#REF!</v>
      </c>
      <c r="AK42" s="11" t="e">
        <f>#REF!</f>
        <v>#REF!</v>
      </c>
      <c r="AL42" s="11" t="e">
        <f>#REF!</f>
        <v>#REF!</v>
      </c>
      <c r="AM42" s="11" t="e">
        <f>#REF!</f>
        <v>#REF!</v>
      </c>
      <c r="AN42" s="11" t="e">
        <f>#REF!</f>
        <v>#REF!</v>
      </c>
      <c r="AO42" s="11" t="e">
        <f>#REF!</f>
        <v>#REF!</v>
      </c>
      <c r="AP42" s="11" t="e">
        <f>#REF!</f>
        <v>#REF!</v>
      </c>
      <c r="AQ42" s="11" t="e">
        <f>#REF!</f>
        <v>#REF!</v>
      </c>
      <c r="AR42" s="11" t="e">
        <f>#REF!</f>
        <v>#REF!</v>
      </c>
      <c r="AS42" s="11" t="e">
        <f>#REF!</f>
        <v>#REF!</v>
      </c>
      <c r="AT42" s="11" t="e">
        <f>#REF!</f>
        <v>#REF!</v>
      </c>
      <c r="AU42" s="11" t="e">
        <f>#REF!</f>
        <v>#REF!</v>
      </c>
      <c r="AV42" s="11" t="e">
        <f>#REF!</f>
        <v>#REF!</v>
      </c>
      <c r="AW42" s="11" t="e">
        <f>#REF!</f>
        <v>#REF!</v>
      </c>
      <c r="AX42" s="11" t="e">
        <f>#REF!</f>
        <v>#REF!</v>
      </c>
      <c r="AY42" s="11" t="e">
        <f>#REF!</f>
        <v>#REF!</v>
      </c>
      <c r="AZ42" s="11" t="e">
        <f>#REF!</f>
        <v>#REF!</v>
      </c>
      <c r="BA42" s="11" t="e">
        <f>#REF!</f>
        <v>#REF!</v>
      </c>
      <c r="BB42" s="11" t="e">
        <f>#REF!</f>
        <v>#REF!</v>
      </c>
      <c r="BC42" s="11" t="e">
        <f>#REF!</f>
        <v>#REF!</v>
      </c>
      <c r="BD42" s="11" t="e">
        <f>#REF!</f>
        <v>#REF!</v>
      </c>
      <c r="BE42" s="11" t="e">
        <f>#REF!</f>
        <v>#REF!</v>
      </c>
      <c r="BF42" s="11" t="e">
        <f>#REF!</f>
        <v>#REF!</v>
      </c>
      <c r="BG42" s="11" t="e">
        <f>SUMIF($C$41:$BF$41,BG$4,C42:BF42)</f>
        <v>#REF!</v>
      </c>
      <c r="BH42" s="11" t="e">
        <f>SUMIF($C$41:$BF$41,BH$4,C42:BF42)</f>
        <v>#REF!</v>
      </c>
    </row>
    <row r="43" spans="2:16382" x14ac:dyDescent="0.2">
      <c r="B43" s="13" t="e">
        <f>#REF!</f>
        <v>#REF!</v>
      </c>
      <c r="C43" s="11" t="e">
        <f>#REF!</f>
        <v>#REF!</v>
      </c>
      <c r="D43" s="11" t="e">
        <f>#REF!</f>
        <v>#REF!</v>
      </c>
      <c r="E43" s="11" t="e">
        <f>#REF!</f>
        <v>#REF!</v>
      </c>
      <c r="F43" s="11" t="e">
        <f>#REF!</f>
        <v>#REF!</v>
      </c>
      <c r="G43" s="11" t="e">
        <f>#REF!</f>
        <v>#REF!</v>
      </c>
      <c r="H43" s="11" t="e">
        <f>#REF!</f>
        <v>#REF!</v>
      </c>
      <c r="I43" s="11" t="e">
        <f>#REF!</f>
        <v>#REF!</v>
      </c>
      <c r="J43" s="11" t="e">
        <f>#REF!</f>
        <v>#REF!</v>
      </c>
      <c r="K43" s="11" t="e">
        <f>#REF!</f>
        <v>#REF!</v>
      </c>
      <c r="L43" s="11" t="e">
        <f>#REF!</f>
        <v>#REF!</v>
      </c>
      <c r="M43" s="11" t="e">
        <f>#REF!</f>
        <v>#REF!</v>
      </c>
      <c r="N43" s="11" t="e">
        <f>#REF!</f>
        <v>#REF!</v>
      </c>
      <c r="O43" s="11" t="e">
        <f>#REF!</f>
        <v>#REF!</v>
      </c>
      <c r="P43" s="11" t="e">
        <f>#REF!</f>
        <v>#REF!</v>
      </c>
      <c r="Q43" s="11" t="e">
        <f>#REF!</f>
        <v>#REF!</v>
      </c>
      <c r="R43" s="11" t="e">
        <f>#REF!</f>
        <v>#REF!</v>
      </c>
      <c r="S43" s="11" t="e">
        <f>#REF!</f>
        <v>#REF!</v>
      </c>
      <c r="T43" s="11" t="e">
        <f>#REF!</f>
        <v>#REF!</v>
      </c>
      <c r="U43" s="11" t="e">
        <f>#REF!</f>
        <v>#REF!</v>
      </c>
      <c r="V43" s="11" t="e">
        <f>#REF!</f>
        <v>#REF!</v>
      </c>
      <c r="W43" s="11" t="e">
        <f>#REF!</f>
        <v>#REF!</v>
      </c>
      <c r="X43" s="11" t="e">
        <f>#REF!</f>
        <v>#REF!</v>
      </c>
      <c r="Y43" s="11" t="e">
        <f>#REF!</f>
        <v>#REF!</v>
      </c>
      <c r="Z43" s="11" t="e">
        <f>#REF!</f>
        <v>#REF!</v>
      </c>
      <c r="AA43" s="11" t="e">
        <f>#REF!</f>
        <v>#REF!</v>
      </c>
      <c r="AB43" s="11" t="e">
        <f>#REF!</f>
        <v>#REF!</v>
      </c>
      <c r="AC43" s="11" t="e">
        <f>#REF!</f>
        <v>#REF!</v>
      </c>
      <c r="AD43" s="11" t="e">
        <f>#REF!</f>
        <v>#REF!</v>
      </c>
      <c r="AE43" s="11" t="e">
        <f>#REF!</f>
        <v>#REF!</v>
      </c>
      <c r="AF43" s="11" t="e">
        <f>#REF!</f>
        <v>#REF!</v>
      </c>
      <c r="AG43" s="11" t="e">
        <f>#REF!</f>
        <v>#REF!</v>
      </c>
      <c r="AH43" s="11" t="e">
        <f>#REF!</f>
        <v>#REF!</v>
      </c>
      <c r="AI43" s="11" t="e">
        <f>#REF!</f>
        <v>#REF!</v>
      </c>
      <c r="AJ43" s="11" t="e">
        <f>#REF!</f>
        <v>#REF!</v>
      </c>
      <c r="AK43" s="11" t="e">
        <f>#REF!</f>
        <v>#REF!</v>
      </c>
      <c r="AL43" s="11" t="e">
        <f>#REF!</f>
        <v>#REF!</v>
      </c>
      <c r="AM43" s="11" t="e">
        <f>#REF!</f>
        <v>#REF!</v>
      </c>
      <c r="AN43" s="11" t="e">
        <f>#REF!</f>
        <v>#REF!</v>
      </c>
      <c r="AO43" s="11" t="e">
        <f>#REF!</f>
        <v>#REF!</v>
      </c>
      <c r="AP43" s="11" t="e">
        <f>#REF!</f>
        <v>#REF!</v>
      </c>
      <c r="AQ43" s="11" t="e">
        <f>#REF!</f>
        <v>#REF!</v>
      </c>
      <c r="AR43" s="11" t="e">
        <f>#REF!</f>
        <v>#REF!</v>
      </c>
      <c r="AS43" s="11" t="e">
        <f>#REF!</f>
        <v>#REF!</v>
      </c>
      <c r="AT43" s="11" t="e">
        <f>#REF!</f>
        <v>#REF!</v>
      </c>
      <c r="AU43" s="11" t="e">
        <f>#REF!</f>
        <v>#REF!</v>
      </c>
      <c r="AV43" s="11" t="e">
        <f>#REF!</f>
        <v>#REF!</v>
      </c>
      <c r="AW43" s="11" t="e">
        <f>#REF!</f>
        <v>#REF!</v>
      </c>
      <c r="AX43" s="11" t="e">
        <f>#REF!</f>
        <v>#REF!</v>
      </c>
      <c r="AY43" s="11" t="e">
        <f>#REF!</f>
        <v>#REF!</v>
      </c>
      <c r="AZ43" s="11" t="e">
        <f>#REF!</f>
        <v>#REF!</v>
      </c>
      <c r="BA43" s="11" t="e">
        <f>#REF!</f>
        <v>#REF!</v>
      </c>
      <c r="BB43" s="11" t="e">
        <f>#REF!</f>
        <v>#REF!</v>
      </c>
      <c r="BC43" s="11" t="e">
        <f>#REF!</f>
        <v>#REF!</v>
      </c>
      <c r="BD43" s="11" t="e">
        <f>#REF!</f>
        <v>#REF!</v>
      </c>
      <c r="BE43" s="11" t="e">
        <f>#REF!</f>
        <v>#REF!</v>
      </c>
      <c r="BF43" s="11" t="e">
        <f>#REF!</f>
        <v>#REF!</v>
      </c>
      <c r="BG43" s="11" t="e">
        <f t="shared" ref="BG43:BG72" si="3">SUMIF($C$41:$BF$41,BG$4,C43:BF43)</f>
        <v>#REF!</v>
      </c>
      <c r="BH43" s="11" t="e">
        <f t="shared" ref="BH43:BH72" si="4">SUMIF($C$41:$BF$41,BH$4,C43:BF43)</f>
        <v>#REF!</v>
      </c>
    </row>
    <row r="44" spans="2:16382" x14ac:dyDescent="0.2">
      <c r="B44" s="13" t="e">
        <f>#REF!</f>
        <v>#REF!</v>
      </c>
      <c r="C44" s="11" t="e">
        <f>#REF!</f>
        <v>#REF!</v>
      </c>
      <c r="D44" s="11" t="e">
        <f>#REF!</f>
        <v>#REF!</v>
      </c>
      <c r="E44" s="11" t="e">
        <f>#REF!</f>
        <v>#REF!</v>
      </c>
      <c r="F44" s="11" t="e">
        <f>#REF!</f>
        <v>#REF!</v>
      </c>
      <c r="G44" s="11" t="e">
        <f>#REF!</f>
        <v>#REF!</v>
      </c>
      <c r="H44" s="11" t="e">
        <f>#REF!</f>
        <v>#REF!</v>
      </c>
      <c r="I44" s="11" t="e">
        <f>#REF!</f>
        <v>#REF!</v>
      </c>
      <c r="J44" s="11" t="e">
        <f>#REF!</f>
        <v>#REF!</v>
      </c>
      <c r="K44" s="11" t="e">
        <f>#REF!</f>
        <v>#REF!</v>
      </c>
      <c r="L44" s="11" t="e">
        <f>#REF!</f>
        <v>#REF!</v>
      </c>
      <c r="M44" s="11" t="e">
        <f>#REF!</f>
        <v>#REF!</v>
      </c>
      <c r="N44" s="11" t="e">
        <f>#REF!</f>
        <v>#REF!</v>
      </c>
      <c r="O44" s="11" t="e">
        <f>#REF!</f>
        <v>#REF!</v>
      </c>
      <c r="P44" s="11" t="e">
        <f>#REF!</f>
        <v>#REF!</v>
      </c>
      <c r="Q44" s="11" t="e">
        <f>#REF!</f>
        <v>#REF!</v>
      </c>
      <c r="R44" s="11" t="e">
        <f>#REF!</f>
        <v>#REF!</v>
      </c>
      <c r="S44" s="11" t="e">
        <f>#REF!</f>
        <v>#REF!</v>
      </c>
      <c r="T44" s="11" t="e">
        <f>#REF!</f>
        <v>#REF!</v>
      </c>
      <c r="U44" s="11" t="e">
        <f>#REF!</f>
        <v>#REF!</v>
      </c>
      <c r="V44" s="11" t="e">
        <f>#REF!</f>
        <v>#REF!</v>
      </c>
      <c r="W44" s="11" t="e">
        <f>#REF!</f>
        <v>#REF!</v>
      </c>
      <c r="X44" s="11" t="e">
        <f>#REF!</f>
        <v>#REF!</v>
      </c>
      <c r="Y44" s="11" t="e">
        <f>#REF!</f>
        <v>#REF!</v>
      </c>
      <c r="Z44" s="11" t="e">
        <f>#REF!</f>
        <v>#REF!</v>
      </c>
      <c r="AA44" s="11" t="e">
        <f>#REF!</f>
        <v>#REF!</v>
      </c>
      <c r="AB44" s="11" t="e">
        <f>#REF!</f>
        <v>#REF!</v>
      </c>
      <c r="AC44" s="11" t="e">
        <f>#REF!</f>
        <v>#REF!</v>
      </c>
      <c r="AD44" s="11" t="e">
        <f>#REF!</f>
        <v>#REF!</v>
      </c>
      <c r="AE44" s="11" t="e">
        <f>#REF!</f>
        <v>#REF!</v>
      </c>
      <c r="AF44" s="11" t="e">
        <f>#REF!</f>
        <v>#REF!</v>
      </c>
      <c r="AG44" s="11" t="e">
        <f>#REF!</f>
        <v>#REF!</v>
      </c>
      <c r="AH44" s="11" t="e">
        <f>#REF!</f>
        <v>#REF!</v>
      </c>
      <c r="AI44" s="11" t="e">
        <f>#REF!</f>
        <v>#REF!</v>
      </c>
      <c r="AJ44" s="11" t="e">
        <f>#REF!</f>
        <v>#REF!</v>
      </c>
      <c r="AK44" s="11" t="e">
        <f>#REF!</f>
        <v>#REF!</v>
      </c>
      <c r="AL44" s="11" t="e">
        <f>#REF!</f>
        <v>#REF!</v>
      </c>
      <c r="AM44" s="11" t="e">
        <f>#REF!</f>
        <v>#REF!</v>
      </c>
      <c r="AN44" s="11" t="e">
        <f>#REF!</f>
        <v>#REF!</v>
      </c>
      <c r="AO44" s="11" t="e">
        <f>#REF!</f>
        <v>#REF!</v>
      </c>
      <c r="AP44" s="11" t="e">
        <f>#REF!</f>
        <v>#REF!</v>
      </c>
      <c r="AQ44" s="11" t="e">
        <f>#REF!</f>
        <v>#REF!</v>
      </c>
      <c r="AR44" s="11" t="e">
        <f>#REF!</f>
        <v>#REF!</v>
      </c>
      <c r="AS44" s="11" t="e">
        <f>#REF!</f>
        <v>#REF!</v>
      </c>
      <c r="AT44" s="11" t="e">
        <f>#REF!</f>
        <v>#REF!</v>
      </c>
      <c r="AU44" s="11" t="e">
        <f>#REF!</f>
        <v>#REF!</v>
      </c>
      <c r="AV44" s="11" t="e">
        <f>#REF!</f>
        <v>#REF!</v>
      </c>
      <c r="AW44" s="11" t="e">
        <f>#REF!</f>
        <v>#REF!</v>
      </c>
      <c r="AX44" s="11" t="e">
        <f>#REF!</f>
        <v>#REF!</v>
      </c>
      <c r="AY44" s="11" t="e">
        <f>#REF!</f>
        <v>#REF!</v>
      </c>
      <c r="AZ44" s="11" t="e">
        <f>#REF!</f>
        <v>#REF!</v>
      </c>
      <c r="BA44" s="11" t="e">
        <f>#REF!</f>
        <v>#REF!</v>
      </c>
      <c r="BB44" s="11" t="e">
        <f>#REF!</f>
        <v>#REF!</v>
      </c>
      <c r="BC44" s="11" t="e">
        <f>#REF!</f>
        <v>#REF!</v>
      </c>
      <c r="BD44" s="11" t="e">
        <f>#REF!</f>
        <v>#REF!</v>
      </c>
      <c r="BE44" s="11" t="e">
        <f>#REF!</f>
        <v>#REF!</v>
      </c>
      <c r="BF44" s="11" t="e">
        <f>#REF!</f>
        <v>#REF!</v>
      </c>
      <c r="BG44" s="11" t="e">
        <f t="shared" si="3"/>
        <v>#REF!</v>
      </c>
      <c r="BH44" s="11" t="e">
        <f t="shared" si="4"/>
        <v>#REF!</v>
      </c>
    </row>
    <row r="45" spans="2:16382" x14ac:dyDescent="0.2">
      <c r="B45" s="13" t="e">
        <f>#REF!</f>
        <v>#REF!</v>
      </c>
      <c r="C45" s="11" t="e">
        <f>#REF!</f>
        <v>#REF!</v>
      </c>
      <c r="D45" s="11" t="e">
        <f>#REF!</f>
        <v>#REF!</v>
      </c>
      <c r="E45" s="11" t="e">
        <f>#REF!</f>
        <v>#REF!</v>
      </c>
      <c r="F45" s="11" t="e">
        <f>#REF!</f>
        <v>#REF!</v>
      </c>
      <c r="G45" s="11" t="e">
        <f>#REF!</f>
        <v>#REF!</v>
      </c>
      <c r="H45" s="11" t="e">
        <f>#REF!</f>
        <v>#REF!</v>
      </c>
      <c r="I45" s="11" t="e">
        <f>#REF!</f>
        <v>#REF!</v>
      </c>
      <c r="J45" s="11" t="e">
        <f>#REF!</f>
        <v>#REF!</v>
      </c>
      <c r="K45" s="11" t="e">
        <f>#REF!</f>
        <v>#REF!</v>
      </c>
      <c r="L45" s="11" t="e">
        <f>#REF!</f>
        <v>#REF!</v>
      </c>
      <c r="M45" s="11" t="e">
        <f>#REF!</f>
        <v>#REF!</v>
      </c>
      <c r="N45" s="11" t="e">
        <f>#REF!</f>
        <v>#REF!</v>
      </c>
      <c r="O45" s="11" t="e">
        <f>#REF!</f>
        <v>#REF!</v>
      </c>
      <c r="P45" s="11" t="e">
        <f>#REF!</f>
        <v>#REF!</v>
      </c>
      <c r="Q45" s="11" t="e">
        <f>#REF!</f>
        <v>#REF!</v>
      </c>
      <c r="R45" s="11" t="e">
        <f>#REF!</f>
        <v>#REF!</v>
      </c>
      <c r="S45" s="11" t="e">
        <f>#REF!</f>
        <v>#REF!</v>
      </c>
      <c r="T45" s="11" t="e">
        <f>#REF!</f>
        <v>#REF!</v>
      </c>
      <c r="U45" s="11" t="e">
        <f>#REF!</f>
        <v>#REF!</v>
      </c>
      <c r="V45" s="11" t="e">
        <f>#REF!</f>
        <v>#REF!</v>
      </c>
      <c r="W45" s="11" t="e">
        <f>#REF!</f>
        <v>#REF!</v>
      </c>
      <c r="X45" s="11" t="e">
        <f>#REF!</f>
        <v>#REF!</v>
      </c>
      <c r="Y45" s="11" t="e">
        <f>#REF!</f>
        <v>#REF!</v>
      </c>
      <c r="Z45" s="11" t="e">
        <f>#REF!</f>
        <v>#REF!</v>
      </c>
      <c r="AA45" s="11" t="e">
        <f>#REF!</f>
        <v>#REF!</v>
      </c>
      <c r="AB45" s="11" t="e">
        <f>#REF!</f>
        <v>#REF!</v>
      </c>
      <c r="AC45" s="11" t="e">
        <f>#REF!</f>
        <v>#REF!</v>
      </c>
      <c r="AD45" s="11" t="e">
        <f>#REF!</f>
        <v>#REF!</v>
      </c>
      <c r="AE45" s="11" t="e">
        <f>#REF!</f>
        <v>#REF!</v>
      </c>
      <c r="AF45" s="11" t="e">
        <f>#REF!</f>
        <v>#REF!</v>
      </c>
      <c r="AG45" s="11" t="e">
        <f>#REF!</f>
        <v>#REF!</v>
      </c>
      <c r="AH45" s="11" t="e">
        <f>#REF!</f>
        <v>#REF!</v>
      </c>
      <c r="AI45" s="11" t="e">
        <f>#REF!</f>
        <v>#REF!</v>
      </c>
      <c r="AJ45" s="11" t="e">
        <f>#REF!</f>
        <v>#REF!</v>
      </c>
      <c r="AK45" s="11" t="e">
        <f>#REF!</f>
        <v>#REF!</v>
      </c>
      <c r="AL45" s="11" t="e">
        <f>#REF!</f>
        <v>#REF!</v>
      </c>
      <c r="AM45" s="11" t="e">
        <f>#REF!</f>
        <v>#REF!</v>
      </c>
      <c r="AN45" s="11" t="e">
        <f>#REF!</f>
        <v>#REF!</v>
      </c>
      <c r="AO45" s="11" t="e">
        <f>#REF!</f>
        <v>#REF!</v>
      </c>
      <c r="AP45" s="11" t="e">
        <f>#REF!</f>
        <v>#REF!</v>
      </c>
      <c r="AQ45" s="11" t="e">
        <f>#REF!</f>
        <v>#REF!</v>
      </c>
      <c r="AR45" s="11" t="e">
        <f>#REF!</f>
        <v>#REF!</v>
      </c>
      <c r="AS45" s="11" t="e">
        <f>#REF!</f>
        <v>#REF!</v>
      </c>
      <c r="AT45" s="11" t="e">
        <f>#REF!</f>
        <v>#REF!</v>
      </c>
      <c r="AU45" s="11" t="e">
        <f>#REF!</f>
        <v>#REF!</v>
      </c>
      <c r="AV45" s="11" t="e">
        <f>#REF!</f>
        <v>#REF!</v>
      </c>
      <c r="AW45" s="11" t="e">
        <f>#REF!</f>
        <v>#REF!</v>
      </c>
      <c r="AX45" s="11" t="e">
        <f>#REF!</f>
        <v>#REF!</v>
      </c>
      <c r="AY45" s="11" t="e">
        <f>#REF!</f>
        <v>#REF!</v>
      </c>
      <c r="AZ45" s="11" t="e">
        <f>#REF!</f>
        <v>#REF!</v>
      </c>
      <c r="BA45" s="11" t="e">
        <f>#REF!</f>
        <v>#REF!</v>
      </c>
      <c r="BB45" s="11" t="e">
        <f>#REF!</f>
        <v>#REF!</v>
      </c>
      <c r="BC45" s="11" t="e">
        <f>#REF!</f>
        <v>#REF!</v>
      </c>
      <c r="BD45" s="11" t="e">
        <f>#REF!</f>
        <v>#REF!</v>
      </c>
      <c r="BE45" s="11" t="e">
        <f>#REF!</f>
        <v>#REF!</v>
      </c>
      <c r="BF45" s="11" t="e">
        <f>#REF!</f>
        <v>#REF!</v>
      </c>
      <c r="BG45" s="11" t="e">
        <f t="shared" si="3"/>
        <v>#REF!</v>
      </c>
      <c r="BH45" s="11" t="e">
        <f t="shared" si="4"/>
        <v>#REF!</v>
      </c>
    </row>
    <row r="46" spans="2:16382" x14ac:dyDescent="0.2">
      <c r="B46" s="13" t="e">
        <f>#REF!</f>
        <v>#REF!</v>
      </c>
      <c r="C46" s="11" t="e">
        <f>#REF!</f>
        <v>#REF!</v>
      </c>
      <c r="D46" s="11" t="e">
        <f>#REF!</f>
        <v>#REF!</v>
      </c>
      <c r="E46" s="11" t="e">
        <f>#REF!</f>
        <v>#REF!</v>
      </c>
      <c r="F46" s="11" t="e">
        <f>#REF!</f>
        <v>#REF!</v>
      </c>
      <c r="G46" s="11" t="e">
        <f>#REF!</f>
        <v>#REF!</v>
      </c>
      <c r="H46" s="11" t="e">
        <f>#REF!</f>
        <v>#REF!</v>
      </c>
      <c r="I46" s="11" t="e">
        <f>#REF!</f>
        <v>#REF!</v>
      </c>
      <c r="J46" s="11" t="e">
        <f>#REF!</f>
        <v>#REF!</v>
      </c>
      <c r="K46" s="11" t="e">
        <f>#REF!</f>
        <v>#REF!</v>
      </c>
      <c r="L46" s="11" t="e">
        <f>#REF!</f>
        <v>#REF!</v>
      </c>
      <c r="M46" s="11" t="e">
        <f>#REF!</f>
        <v>#REF!</v>
      </c>
      <c r="N46" s="11" t="e">
        <f>#REF!</f>
        <v>#REF!</v>
      </c>
      <c r="O46" s="11" t="e">
        <f>#REF!</f>
        <v>#REF!</v>
      </c>
      <c r="P46" s="11" t="e">
        <f>#REF!</f>
        <v>#REF!</v>
      </c>
      <c r="Q46" s="11" t="e">
        <f>#REF!</f>
        <v>#REF!</v>
      </c>
      <c r="R46" s="11" t="e">
        <f>#REF!</f>
        <v>#REF!</v>
      </c>
      <c r="S46" s="11" t="e">
        <f>#REF!</f>
        <v>#REF!</v>
      </c>
      <c r="T46" s="11" t="e">
        <f>#REF!</f>
        <v>#REF!</v>
      </c>
      <c r="U46" s="11" t="e">
        <f>#REF!</f>
        <v>#REF!</v>
      </c>
      <c r="V46" s="11" t="e">
        <f>#REF!</f>
        <v>#REF!</v>
      </c>
      <c r="W46" s="11" t="e">
        <f>#REF!</f>
        <v>#REF!</v>
      </c>
      <c r="X46" s="11" t="e">
        <f>#REF!</f>
        <v>#REF!</v>
      </c>
      <c r="Y46" s="11" t="e">
        <f>#REF!</f>
        <v>#REF!</v>
      </c>
      <c r="Z46" s="11" t="e">
        <f>#REF!</f>
        <v>#REF!</v>
      </c>
      <c r="AA46" s="11" t="e">
        <f>#REF!</f>
        <v>#REF!</v>
      </c>
      <c r="AB46" s="11" t="e">
        <f>#REF!</f>
        <v>#REF!</v>
      </c>
      <c r="AC46" s="11" t="e">
        <f>#REF!</f>
        <v>#REF!</v>
      </c>
      <c r="AD46" s="11" t="e">
        <f>#REF!</f>
        <v>#REF!</v>
      </c>
      <c r="AE46" s="11" t="e">
        <f>#REF!</f>
        <v>#REF!</v>
      </c>
      <c r="AF46" s="11" t="e">
        <f>#REF!</f>
        <v>#REF!</v>
      </c>
      <c r="AG46" s="11" t="e">
        <f>#REF!</f>
        <v>#REF!</v>
      </c>
      <c r="AH46" s="11" t="e">
        <f>#REF!</f>
        <v>#REF!</v>
      </c>
      <c r="AI46" s="11" t="e">
        <f>#REF!</f>
        <v>#REF!</v>
      </c>
      <c r="AJ46" s="11" t="e">
        <f>#REF!</f>
        <v>#REF!</v>
      </c>
      <c r="AK46" s="11" t="e">
        <f>#REF!</f>
        <v>#REF!</v>
      </c>
      <c r="AL46" s="11" t="e">
        <f>#REF!</f>
        <v>#REF!</v>
      </c>
      <c r="AM46" s="11" t="e">
        <f>#REF!</f>
        <v>#REF!</v>
      </c>
      <c r="AN46" s="11" t="e">
        <f>#REF!</f>
        <v>#REF!</v>
      </c>
      <c r="AO46" s="11" t="e">
        <f>#REF!</f>
        <v>#REF!</v>
      </c>
      <c r="AP46" s="11" t="e">
        <f>#REF!</f>
        <v>#REF!</v>
      </c>
      <c r="AQ46" s="11" t="e">
        <f>#REF!</f>
        <v>#REF!</v>
      </c>
      <c r="AR46" s="11" t="e">
        <f>#REF!</f>
        <v>#REF!</v>
      </c>
      <c r="AS46" s="11" t="e">
        <f>#REF!</f>
        <v>#REF!</v>
      </c>
      <c r="AT46" s="11" t="e">
        <f>#REF!</f>
        <v>#REF!</v>
      </c>
      <c r="AU46" s="11" t="e">
        <f>#REF!</f>
        <v>#REF!</v>
      </c>
      <c r="AV46" s="11" t="e">
        <f>#REF!</f>
        <v>#REF!</v>
      </c>
      <c r="AW46" s="11" t="e">
        <f>#REF!</f>
        <v>#REF!</v>
      </c>
      <c r="AX46" s="11" t="e">
        <f>#REF!</f>
        <v>#REF!</v>
      </c>
      <c r="AY46" s="11" t="e">
        <f>#REF!</f>
        <v>#REF!</v>
      </c>
      <c r="AZ46" s="11" t="e">
        <f>#REF!</f>
        <v>#REF!</v>
      </c>
      <c r="BA46" s="11" t="e">
        <f>#REF!</f>
        <v>#REF!</v>
      </c>
      <c r="BB46" s="11" t="e">
        <f>#REF!</f>
        <v>#REF!</v>
      </c>
      <c r="BC46" s="11" t="e">
        <f>#REF!</f>
        <v>#REF!</v>
      </c>
      <c r="BD46" s="11" t="e">
        <f>#REF!</f>
        <v>#REF!</v>
      </c>
      <c r="BE46" s="11" t="e">
        <f>#REF!</f>
        <v>#REF!</v>
      </c>
      <c r="BF46" s="11" t="e">
        <f>#REF!</f>
        <v>#REF!</v>
      </c>
      <c r="BG46" s="11" t="e">
        <f t="shared" si="3"/>
        <v>#REF!</v>
      </c>
      <c r="BH46" s="11" t="e">
        <f t="shared" si="4"/>
        <v>#REF!</v>
      </c>
    </row>
    <row r="47" spans="2:16382" x14ac:dyDescent="0.2">
      <c r="B47" s="13" t="e">
        <f>#REF!</f>
        <v>#REF!</v>
      </c>
      <c r="C47" s="11" t="e">
        <f>#REF!</f>
        <v>#REF!</v>
      </c>
      <c r="D47" s="11" t="e">
        <f>#REF!</f>
        <v>#REF!</v>
      </c>
      <c r="E47" s="11" t="e">
        <f>#REF!</f>
        <v>#REF!</v>
      </c>
      <c r="F47" s="11" t="e">
        <f>#REF!</f>
        <v>#REF!</v>
      </c>
      <c r="G47" s="11" t="e">
        <f>#REF!</f>
        <v>#REF!</v>
      </c>
      <c r="H47" s="11" t="e">
        <f>#REF!</f>
        <v>#REF!</v>
      </c>
      <c r="I47" s="11" t="e">
        <f>#REF!</f>
        <v>#REF!</v>
      </c>
      <c r="J47" s="11" t="e">
        <f>#REF!</f>
        <v>#REF!</v>
      </c>
      <c r="K47" s="11" t="e">
        <f>#REF!</f>
        <v>#REF!</v>
      </c>
      <c r="L47" s="11" t="e">
        <f>#REF!</f>
        <v>#REF!</v>
      </c>
      <c r="M47" s="11" t="e">
        <f>#REF!</f>
        <v>#REF!</v>
      </c>
      <c r="N47" s="11" t="e">
        <f>#REF!</f>
        <v>#REF!</v>
      </c>
      <c r="O47" s="11" t="e">
        <f>#REF!</f>
        <v>#REF!</v>
      </c>
      <c r="P47" s="11" t="e">
        <f>#REF!</f>
        <v>#REF!</v>
      </c>
      <c r="Q47" s="11" t="e">
        <f>#REF!</f>
        <v>#REF!</v>
      </c>
      <c r="R47" s="11" t="e">
        <f>#REF!</f>
        <v>#REF!</v>
      </c>
      <c r="S47" s="11" t="e">
        <f>#REF!</f>
        <v>#REF!</v>
      </c>
      <c r="T47" s="11" t="e">
        <f>#REF!</f>
        <v>#REF!</v>
      </c>
      <c r="U47" s="11" t="e">
        <f>#REF!</f>
        <v>#REF!</v>
      </c>
      <c r="V47" s="11" t="e">
        <f>#REF!</f>
        <v>#REF!</v>
      </c>
      <c r="W47" s="11" t="e">
        <f>#REF!</f>
        <v>#REF!</v>
      </c>
      <c r="X47" s="11" t="e">
        <f>#REF!</f>
        <v>#REF!</v>
      </c>
      <c r="Y47" s="11" t="e">
        <f>#REF!</f>
        <v>#REF!</v>
      </c>
      <c r="Z47" s="11" t="e">
        <f>#REF!</f>
        <v>#REF!</v>
      </c>
      <c r="AA47" s="11" t="e">
        <f>#REF!</f>
        <v>#REF!</v>
      </c>
      <c r="AB47" s="11" t="e">
        <f>#REF!</f>
        <v>#REF!</v>
      </c>
      <c r="AC47" s="11" t="e">
        <f>#REF!</f>
        <v>#REF!</v>
      </c>
      <c r="AD47" s="11" t="e">
        <f>#REF!</f>
        <v>#REF!</v>
      </c>
      <c r="AE47" s="11" t="e">
        <f>#REF!</f>
        <v>#REF!</v>
      </c>
      <c r="AF47" s="11" t="e">
        <f>#REF!</f>
        <v>#REF!</v>
      </c>
      <c r="AG47" s="11" t="e">
        <f>#REF!</f>
        <v>#REF!</v>
      </c>
      <c r="AH47" s="11" t="e">
        <f>#REF!</f>
        <v>#REF!</v>
      </c>
      <c r="AI47" s="11" t="e">
        <f>#REF!</f>
        <v>#REF!</v>
      </c>
      <c r="AJ47" s="11" t="e">
        <f>#REF!</f>
        <v>#REF!</v>
      </c>
      <c r="AK47" s="11" t="e">
        <f>#REF!</f>
        <v>#REF!</v>
      </c>
      <c r="AL47" s="11" t="e">
        <f>#REF!</f>
        <v>#REF!</v>
      </c>
      <c r="AM47" s="11" t="e">
        <f>#REF!</f>
        <v>#REF!</v>
      </c>
      <c r="AN47" s="11" t="e">
        <f>#REF!</f>
        <v>#REF!</v>
      </c>
      <c r="AO47" s="11" t="e">
        <f>#REF!</f>
        <v>#REF!</v>
      </c>
      <c r="AP47" s="11" t="e">
        <f>#REF!</f>
        <v>#REF!</v>
      </c>
      <c r="AQ47" s="11" t="e">
        <f>#REF!</f>
        <v>#REF!</v>
      </c>
      <c r="AR47" s="11" t="e">
        <f>#REF!</f>
        <v>#REF!</v>
      </c>
      <c r="AS47" s="11" t="e">
        <f>#REF!</f>
        <v>#REF!</v>
      </c>
      <c r="AT47" s="11" t="e">
        <f>#REF!</f>
        <v>#REF!</v>
      </c>
      <c r="AU47" s="11" t="e">
        <f>#REF!</f>
        <v>#REF!</v>
      </c>
      <c r="AV47" s="11" t="e">
        <f>#REF!</f>
        <v>#REF!</v>
      </c>
      <c r="AW47" s="11" t="e">
        <f>#REF!</f>
        <v>#REF!</v>
      </c>
      <c r="AX47" s="11" t="e">
        <f>#REF!</f>
        <v>#REF!</v>
      </c>
      <c r="AY47" s="11" t="e">
        <f>#REF!</f>
        <v>#REF!</v>
      </c>
      <c r="AZ47" s="11" t="e">
        <f>#REF!</f>
        <v>#REF!</v>
      </c>
      <c r="BA47" s="11" t="e">
        <f>#REF!</f>
        <v>#REF!</v>
      </c>
      <c r="BB47" s="11" t="e">
        <f>#REF!</f>
        <v>#REF!</v>
      </c>
      <c r="BC47" s="11" t="e">
        <f>#REF!</f>
        <v>#REF!</v>
      </c>
      <c r="BD47" s="11" t="e">
        <f>#REF!</f>
        <v>#REF!</v>
      </c>
      <c r="BE47" s="11" t="e">
        <f>#REF!</f>
        <v>#REF!</v>
      </c>
      <c r="BF47" s="11" t="e">
        <f>#REF!</f>
        <v>#REF!</v>
      </c>
      <c r="BG47" s="11" t="e">
        <f t="shared" si="3"/>
        <v>#REF!</v>
      </c>
      <c r="BH47" s="11" t="e">
        <f t="shared" si="4"/>
        <v>#REF!</v>
      </c>
    </row>
    <row r="48" spans="2:16382" x14ac:dyDescent="0.2">
      <c r="B48" s="13" t="e">
        <f>#REF!</f>
        <v>#REF!</v>
      </c>
      <c r="C48" s="11" t="e">
        <f>#REF!</f>
        <v>#REF!</v>
      </c>
      <c r="D48" s="11" t="e">
        <f>#REF!</f>
        <v>#REF!</v>
      </c>
      <c r="E48" s="11" t="e">
        <f>#REF!</f>
        <v>#REF!</v>
      </c>
      <c r="F48" s="11" t="e">
        <f>#REF!</f>
        <v>#REF!</v>
      </c>
      <c r="G48" s="11" t="e">
        <f>#REF!</f>
        <v>#REF!</v>
      </c>
      <c r="H48" s="11" t="e">
        <f>#REF!</f>
        <v>#REF!</v>
      </c>
      <c r="I48" s="11" t="e">
        <f>#REF!</f>
        <v>#REF!</v>
      </c>
      <c r="J48" s="11" t="e">
        <f>#REF!</f>
        <v>#REF!</v>
      </c>
      <c r="K48" s="11" t="e">
        <f>#REF!</f>
        <v>#REF!</v>
      </c>
      <c r="L48" s="11" t="e">
        <f>#REF!</f>
        <v>#REF!</v>
      </c>
      <c r="M48" s="11" t="e">
        <f>#REF!</f>
        <v>#REF!</v>
      </c>
      <c r="N48" s="11" t="e">
        <f>#REF!</f>
        <v>#REF!</v>
      </c>
      <c r="O48" s="11" t="e">
        <f>#REF!</f>
        <v>#REF!</v>
      </c>
      <c r="P48" s="11" t="e">
        <f>#REF!</f>
        <v>#REF!</v>
      </c>
      <c r="Q48" s="11" t="e">
        <f>#REF!</f>
        <v>#REF!</v>
      </c>
      <c r="R48" s="11" t="e">
        <f>#REF!</f>
        <v>#REF!</v>
      </c>
      <c r="S48" s="11" t="e">
        <f>#REF!</f>
        <v>#REF!</v>
      </c>
      <c r="T48" s="11" t="e">
        <f>#REF!</f>
        <v>#REF!</v>
      </c>
      <c r="U48" s="11" t="e">
        <f>#REF!</f>
        <v>#REF!</v>
      </c>
      <c r="V48" s="11" t="e">
        <f>#REF!</f>
        <v>#REF!</v>
      </c>
      <c r="W48" s="11" t="e">
        <f>#REF!</f>
        <v>#REF!</v>
      </c>
      <c r="X48" s="11" t="e">
        <f>#REF!</f>
        <v>#REF!</v>
      </c>
      <c r="Y48" s="11" t="e">
        <f>#REF!</f>
        <v>#REF!</v>
      </c>
      <c r="Z48" s="11" t="e">
        <f>#REF!</f>
        <v>#REF!</v>
      </c>
      <c r="AA48" s="11" t="e">
        <f>#REF!</f>
        <v>#REF!</v>
      </c>
      <c r="AB48" s="11" t="e">
        <f>#REF!</f>
        <v>#REF!</v>
      </c>
      <c r="AC48" s="11" t="e">
        <f>#REF!</f>
        <v>#REF!</v>
      </c>
      <c r="AD48" s="11" t="e">
        <f>#REF!</f>
        <v>#REF!</v>
      </c>
      <c r="AE48" s="11" t="e">
        <f>#REF!</f>
        <v>#REF!</v>
      </c>
      <c r="AF48" s="11" t="e">
        <f>#REF!</f>
        <v>#REF!</v>
      </c>
      <c r="AG48" s="11" t="e">
        <f>#REF!</f>
        <v>#REF!</v>
      </c>
      <c r="AH48" s="11" t="e">
        <f>#REF!</f>
        <v>#REF!</v>
      </c>
      <c r="AI48" s="11" t="e">
        <f>#REF!</f>
        <v>#REF!</v>
      </c>
      <c r="AJ48" s="11" t="e">
        <f>#REF!</f>
        <v>#REF!</v>
      </c>
      <c r="AK48" s="11" t="e">
        <f>#REF!</f>
        <v>#REF!</v>
      </c>
      <c r="AL48" s="11" t="e">
        <f>#REF!</f>
        <v>#REF!</v>
      </c>
      <c r="AM48" s="11" t="e">
        <f>#REF!</f>
        <v>#REF!</v>
      </c>
      <c r="AN48" s="11" t="e">
        <f>#REF!</f>
        <v>#REF!</v>
      </c>
      <c r="AO48" s="11" t="e">
        <f>#REF!</f>
        <v>#REF!</v>
      </c>
      <c r="AP48" s="11" t="e">
        <f>#REF!</f>
        <v>#REF!</v>
      </c>
      <c r="AQ48" s="11" t="e">
        <f>#REF!</f>
        <v>#REF!</v>
      </c>
      <c r="AR48" s="11" t="e">
        <f>#REF!</f>
        <v>#REF!</v>
      </c>
      <c r="AS48" s="11" t="e">
        <f>#REF!</f>
        <v>#REF!</v>
      </c>
      <c r="AT48" s="11" t="e">
        <f>#REF!</f>
        <v>#REF!</v>
      </c>
      <c r="AU48" s="11" t="e">
        <f>#REF!</f>
        <v>#REF!</v>
      </c>
      <c r="AV48" s="11" t="e">
        <f>#REF!</f>
        <v>#REF!</v>
      </c>
      <c r="AW48" s="11" t="e">
        <f>#REF!</f>
        <v>#REF!</v>
      </c>
      <c r="AX48" s="11" t="e">
        <f>#REF!</f>
        <v>#REF!</v>
      </c>
      <c r="AY48" s="11" t="e">
        <f>#REF!</f>
        <v>#REF!</v>
      </c>
      <c r="AZ48" s="11" t="e">
        <f>#REF!</f>
        <v>#REF!</v>
      </c>
      <c r="BA48" s="11" t="e">
        <f>#REF!</f>
        <v>#REF!</v>
      </c>
      <c r="BB48" s="11" t="e">
        <f>#REF!</f>
        <v>#REF!</v>
      </c>
      <c r="BC48" s="11" t="e">
        <f>#REF!</f>
        <v>#REF!</v>
      </c>
      <c r="BD48" s="11" t="e">
        <f>#REF!</f>
        <v>#REF!</v>
      </c>
      <c r="BE48" s="11" t="e">
        <f>#REF!</f>
        <v>#REF!</v>
      </c>
      <c r="BF48" s="11" t="e">
        <f>#REF!</f>
        <v>#REF!</v>
      </c>
      <c r="BG48" s="11" t="e">
        <f t="shared" si="3"/>
        <v>#REF!</v>
      </c>
      <c r="BH48" s="11" t="e">
        <f t="shared" si="4"/>
        <v>#REF!</v>
      </c>
    </row>
    <row r="49" spans="2:60" x14ac:dyDescent="0.2">
      <c r="B49" s="13" t="e">
        <f>#REF!</f>
        <v>#REF!</v>
      </c>
      <c r="C49" s="11" t="e">
        <f>#REF!</f>
        <v>#REF!</v>
      </c>
      <c r="D49" s="11" t="e">
        <f>#REF!</f>
        <v>#REF!</v>
      </c>
      <c r="E49" s="11" t="e">
        <f>#REF!</f>
        <v>#REF!</v>
      </c>
      <c r="F49" s="11" t="e">
        <f>#REF!</f>
        <v>#REF!</v>
      </c>
      <c r="G49" s="11" t="e">
        <f>#REF!</f>
        <v>#REF!</v>
      </c>
      <c r="H49" s="11" t="e">
        <f>#REF!</f>
        <v>#REF!</v>
      </c>
      <c r="I49" s="11" t="e">
        <f>#REF!</f>
        <v>#REF!</v>
      </c>
      <c r="J49" s="11" t="e">
        <f>#REF!</f>
        <v>#REF!</v>
      </c>
      <c r="K49" s="11" t="e">
        <f>#REF!</f>
        <v>#REF!</v>
      </c>
      <c r="L49" s="11" t="e">
        <f>#REF!</f>
        <v>#REF!</v>
      </c>
      <c r="M49" s="11" t="e">
        <f>#REF!</f>
        <v>#REF!</v>
      </c>
      <c r="N49" s="11" t="e">
        <f>#REF!</f>
        <v>#REF!</v>
      </c>
      <c r="O49" s="11" t="e">
        <f>#REF!</f>
        <v>#REF!</v>
      </c>
      <c r="P49" s="11" t="e">
        <f>#REF!</f>
        <v>#REF!</v>
      </c>
      <c r="Q49" s="11" t="e">
        <f>#REF!</f>
        <v>#REF!</v>
      </c>
      <c r="R49" s="11" t="e">
        <f>#REF!</f>
        <v>#REF!</v>
      </c>
      <c r="S49" s="11" t="e">
        <f>#REF!</f>
        <v>#REF!</v>
      </c>
      <c r="T49" s="11" t="e">
        <f>#REF!</f>
        <v>#REF!</v>
      </c>
      <c r="U49" s="11" t="e">
        <f>#REF!</f>
        <v>#REF!</v>
      </c>
      <c r="V49" s="11" t="e">
        <f>#REF!</f>
        <v>#REF!</v>
      </c>
      <c r="W49" s="11" t="e">
        <f>#REF!</f>
        <v>#REF!</v>
      </c>
      <c r="X49" s="11" t="e">
        <f>#REF!</f>
        <v>#REF!</v>
      </c>
      <c r="Y49" s="11" t="e">
        <f>#REF!</f>
        <v>#REF!</v>
      </c>
      <c r="Z49" s="11" t="e">
        <f>#REF!</f>
        <v>#REF!</v>
      </c>
      <c r="AA49" s="11" t="e">
        <f>#REF!</f>
        <v>#REF!</v>
      </c>
      <c r="AB49" s="11" t="e">
        <f>#REF!</f>
        <v>#REF!</v>
      </c>
      <c r="AC49" s="11" t="e">
        <f>#REF!</f>
        <v>#REF!</v>
      </c>
      <c r="AD49" s="11" t="e">
        <f>#REF!</f>
        <v>#REF!</v>
      </c>
      <c r="AE49" s="11" t="e">
        <f>#REF!</f>
        <v>#REF!</v>
      </c>
      <c r="AF49" s="11" t="e">
        <f>#REF!</f>
        <v>#REF!</v>
      </c>
      <c r="AG49" s="11" t="e">
        <f>#REF!</f>
        <v>#REF!</v>
      </c>
      <c r="AH49" s="11" t="e">
        <f>#REF!</f>
        <v>#REF!</v>
      </c>
      <c r="AI49" s="11" t="e">
        <f>#REF!</f>
        <v>#REF!</v>
      </c>
      <c r="AJ49" s="11" t="e">
        <f>#REF!</f>
        <v>#REF!</v>
      </c>
      <c r="AK49" s="11" t="e">
        <f>#REF!</f>
        <v>#REF!</v>
      </c>
      <c r="AL49" s="11" t="e">
        <f>#REF!</f>
        <v>#REF!</v>
      </c>
      <c r="AM49" s="11" t="e">
        <f>#REF!</f>
        <v>#REF!</v>
      </c>
      <c r="AN49" s="11" t="e">
        <f>#REF!</f>
        <v>#REF!</v>
      </c>
      <c r="AO49" s="11" t="e">
        <f>#REF!</f>
        <v>#REF!</v>
      </c>
      <c r="AP49" s="11" t="e">
        <f>#REF!</f>
        <v>#REF!</v>
      </c>
      <c r="AQ49" s="11" t="e">
        <f>#REF!</f>
        <v>#REF!</v>
      </c>
      <c r="AR49" s="11" t="e">
        <f>#REF!</f>
        <v>#REF!</v>
      </c>
      <c r="AS49" s="11" t="e">
        <f>#REF!</f>
        <v>#REF!</v>
      </c>
      <c r="AT49" s="11" t="e">
        <f>#REF!</f>
        <v>#REF!</v>
      </c>
      <c r="AU49" s="11" t="e">
        <f>#REF!</f>
        <v>#REF!</v>
      </c>
      <c r="AV49" s="11" t="e">
        <f>#REF!</f>
        <v>#REF!</v>
      </c>
      <c r="AW49" s="11" t="e">
        <f>#REF!</f>
        <v>#REF!</v>
      </c>
      <c r="AX49" s="11" t="e">
        <f>#REF!</f>
        <v>#REF!</v>
      </c>
      <c r="AY49" s="11" t="e">
        <f>#REF!</f>
        <v>#REF!</v>
      </c>
      <c r="AZ49" s="11" t="e">
        <f>#REF!</f>
        <v>#REF!</v>
      </c>
      <c r="BA49" s="11" t="e">
        <f>#REF!</f>
        <v>#REF!</v>
      </c>
      <c r="BB49" s="11" t="e">
        <f>#REF!</f>
        <v>#REF!</v>
      </c>
      <c r="BC49" s="11" t="e">
        <f>#REF!</f>
        <v>#REF!</v>
      </c>
      <c r="BD49" s="11" t="e">
        <f>#REF!</f>
        <v>#REF!</v>
      </c>
      <c r="BE49" s="11" t="e">
        <f>#REF!</f>
        <v>#REF!</v>
      </c>
      <c r="BF49" s="11" t="e">
        <f>#REF!</f>
        <v>#REF!</v>
      </c>
      <c r="BG49" s="11" t="e">
        <f t="shared" si="3"/>
        <v>#REF!</v>
      </c>
      <c r="BH49" s="11" t="e">
        <f t="shared" si="4"/>
        <v>#REF!</v>
      </c>
    </row>
    <row r="50" spans="2:60" x14ac:dyDescent="0.2">
      <c r="B50" s="13" t="e">
        <f>#REF!</f>
        <v>#REF!</v>
      </c>
      <c r="C50" s="11" t="e">
        <f>#REF!</f>
        <v>#REF!</v>
      </c>
      <c r="D50" s="11" t="e">
        <f>#REF!</f>
        <v>#REF!</v>
      </c>
      <c r="E50" s="11" t="e">
        <f>#REF!</f>
        <v>#REF!</v>
      </c>
      <c r="F50" s="11" t="e">
        <f>#REF!</f>
        <v>#REF!</v>
      </c>
      <c r="G50" s="11" t="e">
        <f>#REF!</f>
        <v>#REF!</v>
      </c>
      <c r="H50" s="11" t="e">
        <f>#REF!</f>
        <v>#REF!</v>
      </c>
      <c r="I50" s="11" t="e">
        <f>#REF!</f>
        <v>#REF!</v>
      </c>
      <c r="J50" s="11" t="e">
        <f>#REF!</f>
        <v>#REF!</v>
      </c>
      <c r="K50" s="11" t="e">
        <f>#REF!</f>
        <v>#REF!</v>
      </c>
      <c r="L50" s="11" t="e">
        <f>#REF!</f>
        <v>#REF!</v>
      </c>
      <c r="M50" s="11" t="e">
        <f>#REF!</f>
        <v>#REF!</v>
      </c>
      <c r="N50" s="11" t="e">
        <f>#REF!</f>
        <v>#REF!</v>
      </c>
      <c r="O50" s="11" t="e">
        <f>#REF!</f>
        <v>#REF!</v>
      </c>
      <c r="P50" s="11" t="e">
        <f>#REF!</f>
        <v>#REF!</v>
      </c>
      <c r="Q50" s="11" t="e">
        <f>#REF!</f>
        <v>#REF!</v>
      </c>
      <c r="R50" s="11" t="e">
        <f>#REF!</f>
        <v>#REF!</v>
      </c>
      <c r="S50" s="11" t="e">
        <f>#REF!</f>
        <v>#REF!</v>
      </c>
      <c r="T50" s="11" t="e">
        <f>#REF!</f>
        <v>#REF!</v>
      </c>
      <c r="U50" s="11" t="e">
        <f>#REF!</f>
        <v>#REF!</v>
      </c>
      <c r="V50" s="11" t="e">
        <f>#REF!</f>
        <v>#REF!</v>
      </c>
      <c r="W50" s="11" t="e">
        <f>#REF!</f>
        <v>#REF!</v>
      </c>
      <c r="X50" s="11" t="e">
        <f>#REF!</f>
        <v>#REF!</v>
      </c>
      <c r="Y50" s="11" t="e">
        <f>#REF!</f>
        <v>#REF!</v>
      </c>
      <c r="Z50" s="11" t="e">
        <f>#REF!</f>
        <v>#REF!</v>
      </c>
      <c r="AA50" s="11" t="e">
        <f>#REF!</f>
        <v>#REF!</v>
      </c>
      <c r="AB50" s="11" t="e">
        <f>#REF!</f>
        <v>#REF!</v>
      </c>
      <c r="AC50" s="11" t="e">
        <f>#REF!</f>
        <v>#REF!</v>
      </c>
      <c r="AD50" s="11" t="e">
        <f>#REF!</f>
        <v>#REF!</v>
      </c>
      <c r="AE50" s="11" t="e">
        <f>#REF!</f>
        <v>#REF!</v>
      </c>
      <c r="AF50" s="11" t="e">
        <f>#REF!</f>
        <v>#REF!</v>
      </c>
      <c r="AG50" s="11" t="e">
        <f>#REF!</f>
        <v>#REF!</v>
      </c>
      <c r="AH50" s="11" t="e">
        <f>#REF!</f>
        <v>#REF!</v>
      </c>
      <c r="AI50" s="11" t="e">
        <f>#REF!</f>
        <v>#REF!</v>
      </c>
      <c r="AJ50" s="11" t="e">
        <f>#REF!</f>
        <v>#REF!</v>
      </c>
      <c r="AK50" s="11" t="e">
        <f>#REF!</f>
        <v>#REF!</v>
      </c>
      <c r="AL50" s="11" t="e">
        <f>#REF!</f>
        <v>#REF!</v>
      </c>
      <c r="AM50" s="11" t="e">
        <f>#REF!</f>
        <v>#REF!</v>
      </c>
      <c r="AN50" s="11" t="e">
        <f>#REF!</f>
        <v>#REF!</v>
      </c>
      <c r="AO50" s="11" t="e">
        <f>#REF!</f>
        <v>#REF!</v>
      </c>
      <c r="AP50" s="11" t="e">
        <f>#REF!</f>
        <v>#REF!</v>
      </c>
      <c r="AQ50" s="11" t="e">
        <f>#REF!</f>
        <v>#REF!</v>
      </c>
      <c r="AR50" s="11" t="e">
        <f>#REF!</f>
        <v>#REF!</v>
      </c>
      <c r="AS50" s="11" t="e">
        <f>#REF!</f>
        <v>#REF!</v>
      </c>
      <c r="AT50" s="11" t="e">
        <f>#REF!</f>
        <v>#REF!</v>
      </c>
      <c r="AU50" s="11" t="e">
        <f>#REF!</f>
        <v>#REF!</v>
      </c>
      <c r="AV50" s="11" t="e">
        <f>#REF!</f>
        <v>#REF!</v>
      </c>
      <c r="AW50" s="11" t="e">
        <f>#REF!</f>
        <v>#REF!</v>
      </c>
      <c r="AX50" s="11" t="e">
        <f>#REF!</f>
        <v>#REF!</v>
      </c>
      <c r="AY50" s="11" t="e">
        <f>#REF!</f>
        <v>#REF!</v>
      </c>
      <c r="AZ50" s="11" t="e">
        <f>#REF!</f>
        <v>#REF!</v>
      </c>
      <c r="BA50" s="11" t="e">
        <f>#REF!</f>
        <v>#REF!</v>
      </c>
      <c r="BB50" s="11" t="e">
        <f>#REF!</f>
        <v>#REF!</v>
      </c>
      <c r="BC50" s="11" t="e">
        <f>#REF!</f>
        <v>#REF!</v>
      </c>
      <c r="BD50" s="11" t="e">
        <f>#REF!</f>
        <v>#REF!</v>
      </c>
      <c r="BE50" s="11" t="e">
        <f>#REF!</f>
        <v>#REF!</v>
      </c>
      <c r="BF50" s="11" t="e">
        <f>#REF!</f>
        <v>#REF!</v>
      </c>
      <c r="BG50" s="11" t="e">
        <f t="shared" si="3"/>
        <v>#REF!</v>
      </c>
      <c r="BH50" s="11" t="e">
        <f t="shared" si="4"/>
        <v>#REF!</v>
      </c>
    </row>
    <row r="51" spans="2:60" x14ac:dyDescent="0.2">
      <c r="B51" s="13" t="e">
        <f>#REF!</f>
        <v>#REF!</v>
      </c>
      <c r="C51" s="11" t="e">
        <f>#REF!</f>
        <v>#REF!</v>
      </c>
      <c r="D51" s="11" t="e">
        <f>#REF!</f>
        <v>#REF!</v>
      </c>
      <c r="E51" s="11" t="e">
        <f>#REF!</f>
        <v>#REF!</v>
      </c>
      <c r="F51" s="11" t="e">
        <f>#REF!</f>
        <v>#REF!</v>
      </c>
      <c r="G51" s="11" t="e">
        <f>#REF!</f>
        <v>#REF!</v>
      </c>
      <c r="H51" s="11" t="e">
        <f>#REF!</f>
        <v>#REF!</v>
      </c>
      <c r="I51" s="11" t="e">
        <f>#REF!</f>
        <v>#REF!</v>
      </c>
      <c r="J51" s="11" t="e">
        <f>#REF!</f>
        <v>#REF!</v>
      </c>
      <c r="K51" s="11" t="e">
        <f>#REF!</f>
        <v>#REF!</v>
      </c>
      <c r="L51" s="11" t="e">
        <f>#REF!</f>
        <v>#REF!</v>
      </c>
      <c r="M51" s="11" t="e">
        <f>#REF!</f>
        <v>#REF!</v>
      </c>
      <c r="N51" s="11" t="e">
        <f>#REF!</f>
        <v>#REF!</v>
      </c>
      <c r="O51" s="11" t="e">
        <f>#REF!</f>
        <v>#REF!</v>
      </c>
      <c r="P51" s="11" t="e">
        <f>#REF!</f>
        <v>#REF!</v>
      </c>
      <c r="Q51" s="11" t="e">
        <f>#REF!</f>
        <v>#REF!</v>
      </c>
      <c r="R51" s="11" t="e">
        <f>#REF!</f>
        <v>#REF!</v>
      </c>
      <c r="S51" s="11" t="e">
        <f>#REF!</f>
        <v>#REF!</v>
      </c>
      <c r="T51" s="11" t="e">
        <f>#REF!</f>
        <v>#REF!</v>
      </c>
      <c r="U51" s="11" t="e">
        <f>#REF!</f>
        <v>#REF!</v>
      </c>
      <c r="V51" s="11" t="e">
        <f>#REF!</f>
        <v>#REF!</v>
      </c>
      <c r="W51" s="11" t="e">
        <f>#REF!</f>
        <v>#REF!</v>
      </c>
      <c r="X51" s="11" t="e">
        <f>#REF!</f>
        <v>#REF!</v>
      </c>
      <c r="Y51" s="11" t="e">
        <f>#REF!</f>
        <v>#REF!</v>
      </c>
      <c r="Z51" s="11" t="e">
        <f>#REF!</f>
        <v>#REF!</v>
      </c>
      <c r="AA51" s="11" t="e">
        <f>#REF!</f>
        <v>#REF!</v>
      </c>
      <c r="AB51" s="11" t="e">
        <f>#REF!</f>
        <v>#REF!</v>
      </c>
      <c r="AC51" s="11" t="e">
        <f>#REF!</f>
        <v>#REF!</v>
      </c>
      <c r="AD51" s="11" t="e">
        <f>#REF!</f>
        <v>#REF!</v>
      </c>
      <c r="AE51" s="11" t="e">
        <f>#REF!</f>
        <v>#REF!</v>
      </c>
      <c r="AF51" s="11" t="e">
        <f>#REF!</f>
        <v>#REF!</v>
      </c>
      <c r="AG51" s="11" t="e">
        <f>#REF!</f>
        <v>#REF!</v>
      </c>
      <c r="AH51" s="11" t="e">
        <f>#REF!</f>
        <v>#REF!</v>
      </c>
      <c r="AI51" s="11" t="e">
        <f>#REF!</f>
        <v>#REF!</v>
      </c>
      <c r="AJ51" s="11" t="e">
        <f>#REF!</f>
        <v>#REF!</v>
      </c>
      <c r="AK51" s="11" t="e">
        <f>#REF!</f>
        <v>#REF!</v>
      </c>
      <c r="AL51" s="11" t="e">
        <f>#REF!</f>
        <v>#REF!</v>
      </c>
      <c r="AM51" s="11" t="e">
        <f>#REF!</f>
        <v>#REF!</v>
      </c>
      <c r="AN51" s="11" t="e">
        <f>#REF!</f>
        <v>#REF!</v>
      </c>
      <c r="AO51" s="11" t="e">
        <f>#REF!</f>
        <v>#REF!</v>
      </c>
      <c r="AP51" s="11" t="e">
        <f>#REF!</f>
        <v>#REF!</v>
      </c>
      <c r="AQ51" s="11" t="e">
        <f>#REF!</f>
        <v>#REF!</v>
      </c>
      <c r="AR51" s="11" t="e">
        <f>#REF!</f>
        <v>#REF!</v>
      </c>
      <c r="AS51" s="11" t="e">
        <f>#REF!</f>
        <v>#REF!</v>
      </c>
      <c r="AT51" s="11" t="e">
        <f>#REF!</f>
        <v>#REF!</v>
      </c>
      <c r="AU51" s="11" t="e">
        <f>#REF!</f>
        <v>#REF!</v>
      </c>
      <c r="AV51" s="11" t="e">
        <f>#REF!</f>
        <v>#REF!</v>
      </c>
      <c r="AW51" s="11" t="e">
        <f>#REF!</f>
        <v>#REF!</v>
      </c>
      <c r="AX51" s="11" t="e">
        <f>#REF!</f>
        <v>#REF!</v>
      </c>
      <c r="AY51" s="11" t="e">
        <f>#REF!</f>
        <v>#REF!</v>
      </c>
      <c r="AZ51" s="11" t="e">
        <f>#REF!</f>
        <v>#REF!</v>
      </c>
      <c r="BA51" s="11" t="e">
        <f>#REF!</f>
        <v>#REF!</v>
      </c>
      <c r="BB51" s="11" t="e">
        <f>#REF!</f>
        <v>#REF!</v>
      </c>
      <c r="BC51" s="11" t="e">
        <f>#REF!</f>
        <v>#REF!</v>
      </c>
      <c r="BD51" s="11" t="e">
        <f>#REF!</f>
        <v>#REF!</v>
      </c>
      <c r="BE51" s="11" t="e">
        <f>#REF!</f>
        <v>#REF!</v>
      </c>
      <c r="BF51" s="11" t="e">
        <f>#REF!</f>
        <v>#REF!</v>
      </c>
      <c r="BG51" s="11" t="e">
        <f t="shared" si="3"/>
        <v>#REF!</v>
      </c>
      <c r="BH51" s="11" t="e">
        <f t="shared" si="4"/>
        <v>#REF!</v>
      </c>
    </row>
    <row r="52" spans="2:60" x14ac:dyDescent="0.2">
      <c r="B52" s="13" t="e">
        <f>#REF!</f>
        <v>#REF!</v>
      </c>
      <c r="C52" s="11" t="e">
        <f>#REF!</f>
        <v>#REF!</v>
      </c>
      <c r="D52" s="11" t="e">
        <f>#REF!</f>
        <v>#REF!</v>
      </c>
      <c r="E52" s="11" t="e">
        <f>#REF!</f>
        <v>#REF!</v>
      </c>
      <c r="F52" s="11" t="e">
        <f>#REF!</f>
        <v>#REF!</v>
      </c>
      <c r="G52" s="11" t="e">
        <f>#REF!</f>
        <v>#REF!</v>
      </c>
      <c r="H52" s="11" t="e">
        <f>#REF!</f>
        <v>#REF!</v>
      </c>
      <c r="I52" s="11" t="e">
        <f>#REF!</f>
        <v>#REF!</v>
      </c>
      <c r="J52" s="11" t="e">
        <f>#REF!</f>
        <v>#REF!</v>
      </c>
      <c r="K52" s="11" t="e">
        <f>#REF!</f>
        <v>#REF!</v>
      </c>
      <c r="L52" s="11" t="e">
        <f>#REF!</f>
        <v>#REF!</v>
      </c>
      <c r="M52" s="11" t="e">
        <f>#REF!</f>
        <v>#REF!</v>
      </c>
      <c r="N52" s="11" t="e">
        <f>#REF!</f>
        <v>#REF!</v>
      </c>
      <c r="O52" s="11" t="e">
        <f>#REF!</f>
        <v>#REF!</v>
      </c>
      <c r="P52" s="11" t="e">
        <f>#REF!</f>
        <v>#REF!</v>
      </c>
      <c r="Q52" s="11" t="e">
        <f>#REF!</f>
        <v>#REF!</v>
      </c>
      <c r="R52" s="11" t="e">
        <f>#REF!</f>
        <v>#REF!</v>
      </c>
      <c r="S52" s="11" t="e">
        <f>#REF!</f>
        <v>#REF!</v>
      </c>
      <c r="T52" s="11" t="e">
        <f>#REF!</f>
        <v>#REF!</v>
      </c>
      <c r="U52" s="11" t="e">
        <f>#REF!</f>
        <v>#REF!</v>
      </c>
      <c r="V52" s="11" t="e">
        <f>#REF!</f>
        <v>#REF!</v>
      </c>
      <c r="W52" s="11" t="e">
        <f>#REF!</f>
        <v>#REF!</v>
      </c>
      <c r="X52" s="11" t="e">
        <f>#REF!</f>
        <v>#REF!</v>
      </c>
      <c r="Y52" s="11" t="e">
        <f>#REF!</f>
        <v>#REF!</v>
      </c>
      <c r="Z52" s="11" t="e">
        <f>#REF!</f>
        <v>#REF!</v>
      </c>
      <c r="AA52" s="11" t="e">
        <f>#REF!</f>
        <v>#REF!</v>
      </c>
      <c r="AB52" s="11" t="e">
        <f>#REF!</f>
        <v>#REF!</v>
      </c>
      <c r="AC52" s="11" t="e">
        <f>#REF!</f>
        <v>#REF!</v>
      </c>
      <c r="AD52" s="11" t="e">
        <f>#REF!</f>
        <v>#REF!</v>
      </c>
      <c r="AE52" s="11" t="e">
        <f>#REF!</f>
        <v>#REF!</v>
      </c>
      <c r="AF52" s="11" t="e">
        <f>#REF!</f>
        <v>#REF!</v>
      </c>
      <c r="AG52" s="11" t="e">
        <f>#REF!</f>
        <v>#REF!</v>
      </c>
      <c r="AH52" s="11" t="e">
        <f>#REF!</f>
        <v>#REF!</v>
      </c>
      <c r="AI52" s="11" t="e">
        <f>#REF!</f>
        <v>#REF!</v>
      </c>
      <c r="AJ52" s="11" t="e">
        <f>#REF!</f>
        <v>#REF!</v>
      </c>
      <c r="AK52" s="11" t="e">
        <f>#REF!</f>
        <v>#REF!</v>
      </c>
      <c r="AL52" s="11" t="e">
        <f>#REF!</f>
        <v>#REF!</v>
      </c>
      <c r="AM52" s="11" t="e">
        <f>#REF!</f>
        <v>#REF!</v>
      </c>
      <c r="AN52" s="11" t="e">
        <f>#REF!</f>
        <v>#REF!</v>
      </c>
      <c r="AO52" s="11" t="e">
        <f>#REF!</f>
        <v>#REF!</v>
      </c>
      <c r="AP52" s="11" t="e">
        <f>#REF!</f>
        <v>#REF!</v>
      </c>
      <c r="AQ52" s="11" t="e">
        <f>#REF!</f>
        <v>#REF!</v>
      </c>
      <c r="AR52" s="11" t="e">
        <f>#REF!</f>
        <v>#REF!</v>
      </c>
      <c r="AS52" s="11" t="e">
        <f>#REF!</f>
        <v>#REF!</v>
      </c>
      <c r="AT52" s="11" t="e">
        <f>#REF!</f>
        <v>#REF!</v>
      </c>
      <c r="AU52" s="11" t="e">
        <f>#REF!</f>
        <v>#REF!</v>
      </c>
      <c r="AV52" s="11" t="e">
        <f>#REF!</f>
        <v>#REF!</v>
      </c>
      <c r="AW52" s="11" t="e">
        <f>#REF!</f>
        <v>#REF!</v>
      </c>
      <c r="AX52" s="11" t="e">
        <f>#REF!</f>
        <v>#REF!</v>
      </c>
      <c r="AY52" s="11" t="e">
        <f>#REF!</f>
        <v>#REF!</v>
      </c>
      <c r="AZ52" s="11" t="e">
        <f>#REF!</f>
        <v>#REF!</v>
      </c>
      <c r="BA52" s="11" t="e">
        <f>#REF!</f>
        <v>#REF!</v>
      </c>
      <c r="BB52" s="11" t="e">
        <f>#REF!</f>
        <v>#REF!</v>
      </c>
      <c r="BC52" s="11" t="e">
        <f>#REF!</f>
        <v>#REF!</v>
      </c>
      <c r="BD52" s="11" t="e">
        <f>#REF!</f>
        <v>#REF!</v>
      </c>
      <c r="BE52" s="11" t="e">
        <f>#REF!</f>
        <v>#REF!</v>
      </c>
      <c r="BF52" s="11" t="e">
        <f>#REF!</f>
        <v>#REF!</v>
      </c>
      <c r="BG52" s="11" t="e">
        <f t="shared" si="3"/>
        <v>#REF!</v>
      </c>
      <c r="BH52" s="11" t="e">
        <f t="shared" si="4"/>
        <v>#REF!</v>
      </c>
    </row>
    <row r="53" spans="2:60" x14ac:dyDescent="0.2">
      <c r="B53" s="13" t="e">
        <f>#REF!</f>
        <v>#REF!</v>
      </c>
      <c r="C53" s="11" t="e">
        <f>#REF!</f>
        <v>#REF!</v>
      </c>
      <c r="D53" s="11" t="e">
        <f>#REF!</f>
        <v>#REF!</v>
      </c>
      <c r="E53" s="11" t="e">
        <f>#REF!</f>
        <v>#REF!</v>
      </c>
      <c r="F53" s="11" t="e">
        <f>#REF!</f>
        <v>#REF!</v>
      </c>
      <c r="G53" s="11" t="e">
        <f>#REF!</f>
        <v>#REF!</v>
      </c>
      <c r="H53" s="11" t="e">
        <f>#REF!</f>
        <v>#REF!</v>
      </c>
      <c r="I53" s="11" t="e">
        <f>#REF!</f>
        <v>#REF!</v>
      </c>
      <c r="J53" s="11" t="e">
        <f>#REF!</f>
        <v>#REF!</v>
      </c>
      <c r="K53" s="11" t="e">
        <f>#REF!</f>
        <v>#REF!</v>
      </c>
      <c r="L53" s="11" t="e">
        <f>#REF!</f>
        <v>#REF!</v>
      </c>
      <c r="M53" s="11" t="e">
        <f>#REF!</f>
        <v>#REF!</v>
      </c>
      <c r="N53" s="11" t="e">
        <f>#REF!</f>
        <v>#REF!</v>
      </c>
      <c r="O53" s="11" t="e">
        <f>#REF!</f>
        <v>#REF!</v>
      </c>
      <c r="P53" s="11" t="e">
        <f>#REF!</f>
        <v>#REF!</v>
      </c>
      <c r="Q53" s="11" t="e">
        <f>#REF!</f>
        <v>#REF!</v>
      </c>
      <c r="R53" s="11" t="e">
        <f>#REF!</f>
        <v>#REF!</v>
      </c>
      <c r="S53" s="11" t="e">
        <f>#REF!</f>
        <v>#REF!</v>
      </c>
      <c r="T53" s="11" t="e">
        <f>#REF!</f>
        <v>#REF!</v>
      </c>
      <c r="U53" s="11" t="e">
        <f>#REF!</f>
        <v>#REF!</v>
      </c>
      <c r="V53" s="11" t="e">
        <f>#REF!</f>
        <v>#REF!</v>
      </c>
      <c r="W53" s="11" t="e">
        <f>#REF!</f>
        <v>#REF!</v>
      </c>
      <c r="X53" s="11" t="e">
        <f>#REF!</f>
        <v>#REF!</v>
      </c>
      <c r="Y53" s="11" t="e">
        <f>#REF!</f>
        <v>#REF!</v>
      </c>
      <c r="Z53" s="11" t="e">
        <f>#REF!</f>
        <v>#REF!</v>
      </c>
      <c r="AA53" s="11" t="e">
        <f>#REF!</f>
        <v>#REF!</v>
      </c>
      <c r="AB53" s="11" t="e">
        <f>#REF!</f>
        <v>#REF!</v>
      </c>
      <c r="AC53" s="11" t="e">
        <f>#REF!</f>
        <v>#REF!</v>
      </c>
      <c r="AD53" s="11" t="e">
        <f>#REF!</f>
        <v>#REF!</v>
      </c>
      <c r="AE53" s="11" t="e">
        <f>#REF!</f>
        <v>#REF!</v>
      </c>
      <c r="AF53" s="11" t="e">
        <f>#REF!</f>
        <v>#REF!</v>
      </c>
      <c r="AG53" s="11" t="e">
        <f>#REF!</f>
        <v>#REF!</v>
      </c>
      <c r="AH53" s="11" t="e">
        <f>#REF!</f>
        <v>#REF!</v>
      </c>
      <c r="AI53" s="11" t="e">
        <f>#REF!</f>
        <v>#REF!</v>
      </c>
      <c r="AJ53" s="11" t="e">
        <f>#REF!</f>
        <v>#REF!</v>
      </c>
      <c r="AK53" s="11" t="e">
        <f>#REF!</f>
        <v>#REF!</v>
      </c>
      <c r="AL53" s="11" t="e">
        <f>#REF!</f>
        <v>#REF!</v>
      </c>
      <c r="AM53" s="11" t="e">
        <f>#REF!</f>
        <v>#REF!</v>
      </c>
      <c r="AN53" s="11" t="e">
        <f>#REF!</f>
        <v>#REF!</v>
      </c>
      <c r="AO53" s="11" t="e">
        <f>#REF!</f>
        <v>#REF!</v>
      </c>
      <c r="AP53" s="11" t="e">
        <f>#REF!</f>
        <v>#REF!</v>
      </c>
      <c r="AQ53" s="11" t="e">
        <f>#REF!</f>
        <v>#REF!</v>
      </c>
      <c r="AR53" s="11" t="e">
        <f>#REF!</f>
        <v>#REF!</v>
      </c>
      <c r="AS53" s="11" t="e">
        <f>#REF!</f>
        <v>#REF!</v>
      </c>
      <c r="AT53" s="11" t="e">
        <f>#REF!</f>
        <v>#REF!</v>
      </c>
      <c r="AU53" s="11" t="e">
        <f>#REF!</f>
        <v>#REF!</v>
      </c>
      <c r="AV53" s="11" t="e">
        <f>#REF!</f>
        <v>#REF!</v>
      </c>
      <c r="AW53" s="11" t="e">
        <f>#REF!</f>
        <v>#REF!</v>
      </c>
      <c r="AX53" s="11" t="e">
        <f>#REF!</f>
        <v>#REF!</v>
      </c>
      <c r="AY53" s="11" t="e">
        <f>#REF!</f>
        <v>#REF!</v>
      </c>
      <c r="AZ53" s="11" t="e">
        <f>#REF!</f>
        <v>#REF!</v>
      </c>
      <c r="BA53" s="11" t="e">
        <f>#REF!</f>
        <v>#REF!</v>
      </c>
      <c r="BB53" s="11" t="e">
        <f>#REF!</f>
        <v>#REF!</v>
      </c>
      <c r="BC53" s="11" t="e">
        <f>#REF!</f>
        <v>#REF!</v>
      </c>
      <c r="BD53" s="11" t="e">
        <f>#REF!</f>
        <v>#REF!</v>
      </c>
      <c r="BE53" s="11" t="e">
        <f>#REF!</f>
        <v>#REF!</v>
      </c>
      <c r="BF53" s="11" t="e">
        <f>#REF!</f>
        <v>#REF!</v>
      </c>
      <c r="BG53" s="11" t="e">
        <f t="shared" si="3"/>
        <v>#REF!</v>
      </c>
      <c r="BH53" s="11" t="e">
        <f t="shared" si="4"/>
        <v>#REF!</v>
      </c>
    </row>
    <row r="54" spans="2:60" x14ac:dyDescent="0.2">
      <c r="B54" s="13" t="e">
        <f>#REF!</f>
        <v>#REF!</v>
      </c>
      <c r="C54" s="11" t="e">
        <f>#REF!</f>
        <v>#REF!</v>
      </c>
      <c r="D54" s="11" t="e">
        <f>#REF!</f>
        <v>#REF!</v>
      </c>
      <c r="E54" s="11" t="e">
        <f>#REF!</f>
        <v>#REF!</v>
      </c>
      <c r="F54" s="11" t="e">
        <f>#REF!</f>
        <v>#REF!</v>
      </c>
      <c r="G54" s="11" t="e">
        <f>#REF!</f>
        <v>#REF!</v>
      </c>
      <c r="H54" s="11" t="e">
        <f>#REF!</f>
        <v>#REF!</v>
      </c>
      <c r="I54" s="11" t="e">
        <f>#REF!</f>
        <v>#REF!</v>
      </c>
      <c r="J54" s="11" t="e">
        <f>#REF!</f>
        <v>#REF!</v>
      </c>
      <c r="K54" s="11" t="e">
        <f>#REF!</f>
        <v>#REF!</v>
      </c>
      <c r="L54" s="11" t="e">
        <f>#REF!</f>
        <v>#REF!</v>
      </c>
      <c r="M54" s="11" t="e">
        <f>#REF!</f>
        <v>#REF!</v>
      </c>
      <c r="N54" s="11" t="e">
        <f>#REF!</f>
        <v>#REF!</v>
      </c>
      <c r="O54" s="11" t="e">
        <f>#REF!</f>
        <v>#REF!</v>
      </c>
      <c r="P54" s="11" t="e">
        <f>#REF!</f>
        <v>#REF!</v>
      </c>
      <c r="Q54" s="11" t="e">
        <f>#REF!</f>
        <v>#REF!</v>
      </c>
      <c r="R54" s="11" t="e">
        <f>#REF!</f>
        <v>#REF!</v>
      </c>
      <c r="S54" s="11" t="e">
        <f>#REF!</f>
        <v>#REF!</v>
      </c>
      <c r="T54" s="11" t="e">
        <f>#REF!</f>
        <v>#REF!</v>
      </c>
      <c r="U54" s="11" t="e">
        <f>#REF!</f>
        <v>#REF!</v>
      </c>
      <c r="V54" s="11" t="e">
        <f>#REF!</f>
        <v>#REF!</v>
      </c>
      <c r="W54" s="11" t="e">
        <f>#REF!</f>
        <v>#REF!</v>
      </c>
      <c r="X54" s="11" t="e">
        <f>#REF!</f>
        <v>#REF!</v>
      </c>
      <c r="Y54" s="11" t="e">
        <f>#REF!</f>
        <v>#REF!</v>
      </c>
      <c r="Z54" s="11" t="e">
        <f>#REF!</f>
        <v>#REF!</v>
      </c>
      <c r="AA54" s="11" t="e">
        <f>#REF!</f>
        <v>#REF!</v>
      </c>
      <c r="AB54" s="11" t="e">
        <f>#REF!</f>
        <v>#REF!</v>
      </c>
      <c r="AC54" s="11" t="e">
        <f>#REF!</f>
        <v>#REF!</v>
      </c>
      <c r="AD54" s="11" t="e">
        <f>#REF!</f>
        <v>#REF!</v>
      </c>
      <c r="AE54" s="11" t="e">
        <f>#REF!</f>
        <v>#REF!</v>
      </c>
      <c r="AF54" s="11" t="e">
        <f>#REF!</f>
        <v>#REF!</v>
      </c>
      <c r="AG54" s="11" t="e">
        <f>#REF!</f>
        <v>#REF!</v>
      </c>
      <c r="AH54" s="11" t="e">
        <f>#REF!</f>
        <v>#REF!</v>
      </c>
      <c r="AI54" s="11" t="e">
        <f>#REF!</f>
        <v>#REF!</v>
      </c>
      <c r="AJ54" s="11" t="e">
        <f>#REF!</f>
        <v>#REF!</v>
      </c>
      <c r="AK54" s="11" t="e">
        <f>#REF!</f>
        <v>#REF!</v>
      </c>
      <c r="AL54" s="11" t="e">
        <f>#REF!</f>
        <v>#REF!</v>
      </c>
      <c r="AM54" s="11" t="e">
        <f>#REF!</f>
        <v>#REF!</v>
      </c>
      <c r="AN54" s="11" t="e">
        <f>#REF!</f>
        <v>#REF!</v>
      </c>
      <c r="AO54" s="11" t="e">
        <f>#REF!</f>
        <v>#REF!</v>
      </c>
      <c r="AP54" s="11" t="e">
        <f>#REF!</f>
        <v>#REF!</v>
      </c>
      <c r="AQ54" s="11" t="e">
        <f>#REF!</f>
        <v>#REF!</v>
      </c>
      <c r="AR54" s="11" t="e">
        <f>#REF!</f>
        <v>#REF!</v>
      </c>
      <c r="AS54" s="11" t="e">
        <f>#REF!</f>
        <v>#REF!</v>
      </c>
      <c r="AT54" s="11" t="e">
        <f>#REF!</f>
        <v>#REF!</v>
      </c>
      <c r="AU54" s="11" t="e">
        <f>#REF!</f>
        <v>#REF!</v>
      </c>
      <c r="AV54" s="11" t="e">
        <f>#REF!</f>
        <v>#REF!</v>
      </c>
      <c r="AW54" s="11" t="e">
        <f>#REF!</f>
        <v>#REF!</v>
      </c>
      <c r="AX54" s="11" t="e">
        <f>#REF!</f>
        <v>#REF!</v>
      </c>
      <c r="AY54" s="11" t="e">
        <f>#REF!</f>
        <v>#REF!</v>
      </c>
      <c r="AZ54" s="11" t="e">
        <f>#REF!</f>
        <v>#REF!</v>
      </c>
      <c r="BA54" s="11" t="e">
        <f>#REF!</f>
        <v>#REF!</v>
      </c>
      <c r="BB54" s="11" t="e">
        <f>#REF!</f>
        <v>#REF!</v>
      </c>
      <c r="BC54" s="11" t="e">
        <f>#REF!</f>
        <v>#REF!</v>
      </c>
      <c r="BD54" s="11" t="e">
        <f>#REF!</f>
        <v>#REF!</v>
      </c>
      <c r="BE54" s="11" t="e">
        <f>#REF!</f>
        <v>#REF!</v>
      </c>
      <c r="BF54" s="11" t="e">
        <f>#REF!</f>
        <v>#REF!</v>
      </c>
      <c r="BG54" s="11" t="e">
        <f t="shared" si="3"/>
        <v>#REF!</v>
      </c>
      <c r="BH54" s="11" t="e">
        <f t="shared" si="4"/>
        <v>#REF!</v>
      </c>
    </row>
    <row r="55" spans="2:60" x14ac:dyDescent="0.2">
      <c r="B55" s="13" t="e">
        <f>#REF!</f>
        <v>#REF!</v>
      </c>
      <c r="C55" s="11" t="e">
        <f>#REF!</f>
        <v>#REF!</v>
      </c>
      <c r="D55" s="11" t="e">
        <f>#REF!</f>
        <v>#REF!</v>
      </c>
      <c r="E55" s="11" t="e">
        <f>#REF!</f>
        <v>#REF!</v>
      </c>
      <c r="F55" s="11" t="e">
        <f>#REF!</f>
        <v>#REF!</v>
      </c>
      <c r="G55" s="11" t="e">
        <f>#REF!</f>
        <v>#REF!</v>
      </c>
      <c r="H55" s="11" t="e">
        <f>#REF!</f>
        <v>#REF!</v>
      </c>
      <c r="I55" s="11" t="e">
        <f>#REF!</f>
        <v>#REF!</v>
      </c>
      <c r="J55" s="11" t="e">
        <f>#REF!</f>
        <v>#REF!</v>
      </c>
      <c r="K55" s="11" t="e">
        <f>#REF!</f>
        <v>#REF!</v>
      </c>
      <c r="L55" s="11" t="e">
        <f>#REF!</f>
        <v>#REF!</v>
      </c>
      <c r="M55" s="11" t="e">
        <f>#REF!</f>
        <v>#REF!</v>
      </c>
      <c r="N55" s="11" t="e">
        <f>#REF!</f>
        <v>#REF!</v>
      </c>
      <c r="O55" s="11" t="e">
        <f>#REF!</f>
        <v>#REF!</v>
      </c>
      <c r="P55" s="11" t="e">
        <f>#REF!</f>
        <v>#REF!</v>
      </c>
      <c r="Q55" s="11" t="e">
        <f>#REF!</f>
        <v>#REF!</v>
      </c>
      <c r="R55" s="11" t="e">
        <f>#REF!</f>
        <v>#REF!</v>
      </c>
      <c r="S55" s="11" t="e">
        <f>#REF!</f>
        <v>#REF!</v>
      </c>
      <c r="T55" s="11" t="e">
        <f>#REF!</f>
        <v>#REF!</v>
      </c>
      <c r="U55" s="11" t="e">
        <f>#REF!</f>
        <v>#REF!</v>
      </c>
      <c r="V55" s="11" t="e">
        <f>#REF!</f>
        <v>#REF!</v>
      </c>
      <c r="W55" s="11" t="e">
        <f>#REF!</f>
        <v>#REF!</v>
      </c>
      <c r="X55" s="11" t="e">
        <f>#REF!</f>
        <v>#REF!</v>
      </c>
      <c r="Y55" s="11" t="e">
        <f>#REF!</f>
        <v>#REF!</v>
      </c>
      <c r="Z55" s="11" t="e">
        <f>#REF!</f>
        <v>#REF!</v>
      </c>
      <c r="AA55" s="11" t="e">
        <f>#REF!</f>
        <v>#REF!</v>
      </c>
      <c r="AB55" s="11" t="e">
        <f>#REF!</f>
        <v>#REF!</v>
      </c>
      <c r="AC55" s="11" t="e">
        <f>#REF!</f>
        <v>#REF!</v>
      </c>
      <c r="AD55" s="11" t="e">
        <f>#REF!</f>
        <v>#REF!</v>
      </c>
      <c r="AE55" s="11" t="e">
        <f>#REF!</f>
        <v>#REF!</v>
      </c>
      <c r="AF55" s="11" t="e">
        <f>#REF!</f>
        <v>#REF!</v>
      </c>
      <c r="AG55" s="11" t="e">
        <f>#REF!</f>
        <v>#REF!</v>
      </c>
      <c r="AH55" s="11" t="e">
        <f>#REF!</f>
        <v>#REF!</v>
      </c>
      <c r="AI55" s="11" t="e">
        <f>#REF!</f>
        <v>#REF!</v>
      </c>
      <c r="AJ55" s="11" t="e">
        <f>#REF!</f>
        <v>#REF!</v>
      </c>
      <c r="AK55" s="11" t="e">
        <f>#REF!</f>
        <v>#REF!</v>
      </c>
      <c r="AL55" s="11" t="e">
        <f>#REF!</f>
        <v>#REF!</v>
      </c>
      <c r="AM55" s="11" t="e">
        <f>#REF!</f>
        <v>#REF!</v>
      </c>
      <c r="AN55" s="11" t="e">
        <f>#REF!</f>
        <v>#REF!</v>
      </c>
      <c r="AO55" s="11" t="e">
        <f>#REF!</f>
        <v>#REF!</v>
      </c>
      <c r="AP55" s="11" t="e">
        <f>#REF!</f>
        <v>#REF!</v>
      </c>
      <c r="AQ55" s="11" t="e">
        <f>#REF!</f>
        <v>#REF!</v>
      </c>
      <c r="AR55" s="11" t="e">
        <f>#REF!</f>
        <v>#REF!</v>
      </c>
      <c r="AS55" s="11" t="e">
        <f>#REF!</f>
        <v>#REF!</v>
      </c>
      <c r="AT55" s="11" t="e">
        <f>#REF!</f>
        <v>#REF!</v>
      </c>
      <c r="AU55" s="11" t="e">
        <f>#REF!</f>
        <v>#REF!</v>
      </c>
      <c r="AV55" s="11" t="e">
        <f>#REF!</f>
        <v>#REF!</v>
      </c>
      <c r="AW55" s="11" t="e">
        <f>#REF!</f>
        <v>#REF!</v>
      </c>
      <c r="AX55" s="11" t="e">
        <f>#REF!</f>
        <v>#REF!</v>
      </c>
      <c r="AY55" s="11" t="e">
        <f>#REF!</f>
        <v>#REF!</v>
      </c>
      <c r="AZ55" s="11" t="e">
        <f>#REF!</f>
        <v>#REF!</v>
      </c>
      <c r="BA55" s="11" t="e">
        <f>#REF!</f>
        <v>#REF!</v>
      </c>
      <c r="BB55" s="11" t="e">
        <f>#REF!</f>
        <v>#REF!</v>
      </c>
      <c r="BC55" s="11" t="e">
        <f>#REF!</f>
        <v>#REF!</v>
      </c>
      <c r="BD55" s="11" t="e">
        <f>#REF!</f>
        <v>#REF!</v>
      </c>
      <c r="BE55" s="11" t="e">
        <f>#REF!</f>
        <v>#REF!</v>
      </c>
      <c r="BF55" s="11" t="e">
        <f>#REF!</f>
        <v>#REF!</v>
      </c>
      <c r="BG55" s="11" t="e">
        <f t="shared" si="3"/>
        <v>#REF!</v>
      </c>
      <c r="BH55" s="11" t="e">
        <f t="shared" si="4"/>
        <v>#REF!</v>
      </c>
    </row>
    <row r="56" spans="2:60" x14ac:dyDescent="0.2">
      <c r="B56" s="13" t="e">
        <f>#REF!</f>
        <v>#REF!</v>
      </c>
      <c r="C56" s="11" t="e">
        <f>#REF!</f>
        <v>#REF!</v>
      </c>
      <c r="D56" s="11" t="e">
        <f>#REF!</f>
        <v>#REF!</v>
      </c>
      <c r="E56" s="11" t="e">
        <f>#REF!</f>
        <v>#REF!</v>
      </c>
      <c r="F56" s="11" t="e">
        <f>#REF!</f>
        <v>#REF!</v>
      </c>
      <c r="G56" s="11" t="e">
        <f>#REF!</f>
        <v>#REF!</v>
      </c>
      <c r="H56" s="11" t="e">
        <f>#REF!</f>
        <v>#REF!</v>
      </c>
      <c r="I56" s="11" t="e">
        <f>#REF!</f>
        <v>#REF!</v>
      </c>
      <c r="J56" s="11" t="e">
        <f>#REF!</f>
        <v>#REF!</v>
      </c>
      <c r="K56" s="11" t="e">
        <f>#REF!</f>
        <v>#REF!</v>
      </c>
      <c r="L56" s="11" t="e">
        <f>#REF!</f>
        <v>#REF!</v>
      </c>
      <c r="M56" s="11" t="e">
        <f>#REF!</f>
        <v>#REF!</v>
      </c>
      <c r="N56" s="11" t="e">
        <f>#REF!</f>
        <v>#REF!</v>
      </c>
      <c r="O56" s="11" t="e">
        <f>#REF!</f>
        <v>#REF!</v>
      </c>
      <c r="P56" s="11" t="e">
        <f>#REF!</f>
        <v>#REF!</v>
      </c>
      <c r="Q56" s="11" t="e">
        <f>#REF!</f>
        <v>#REF!</v>
      </c>
      <c r="R56" s="11" t="e">
        <f>#REF!</f>
        <v>#REF!</v>
      </c>
      <c r="S56" s="11" t="e">
        <f>#REF!</f>
        <v>#REF!</v>
      </c>
      <c r="T56" s="11" t="e">
        <f>#REF!</f>
        <v>#REF!</v>
      </c>
      <c r="U56" s="11" t="e">
        <f>#REF!</f>
        <v>#REF!</v>
      </c>
      <c r="V56" s="11" t="e">
        <f>#REF!</f>
        <v>#REF!</v>
      </c>
      <c r="W56" s="11" t="e">
        <f>#REF!</f>
        <v>#REF!</v>
      </c>
      <c r="X56" s="11" t="e">
        <f>#REF!</f>
        <v>#REF!</v>
      </c>
      <c r="Y56" s="11" t="e">
        <f>#REF!</f>
        <v>#REF!</v>
      </c>
      <c r="Z56" s="11" t="e">
        <f>#REF!</f>
        <v>#REF!</v>
      </c>
      <c r="AA56" s="11" t="e">
        <f>#REF!</f>
        <v>#REF!</v>
      </c>
      <c r="AB56" s="11" t="e">
        <f>#REF!</f>
        <v>#REF!</v>
      </c>
      <c r="AC56" s="11" t="e">
        <f>#REF!</f>
        <v>#REF!</v>
      </c>
      <c r="AD56" s="11" t="e">
        <f>#REF!</f>
        <v>#REF!</v>
      </c>
      <c r="AE56" s="11" t="e">
        <f>#REF!</f>
        <v>#REF!</v>
      </c>
      <c r="AF56" s="11" t="e">
        <f>#REF!</f>
        <v>#REF!</v>
      </c>
      <c r="AG56" s="11" t="e">
        <f>#REF!</f>
        <v>#REF!</v>
      </c>
      <c r="AH56" s="11" t="e">
        <f>#REF!</f>
        <v>#REF!</v>
      </c>
      <c r="AI56" s="11" t="e">
        <f>#REF!</f>
        <v>#REF!</v>
      </c>
      <c r="AJ56" s="11" t="e">
        <f>#REF!</f>
        <v>#REF!</v>
      </c>
      <c r="AK56" s="11" t="e">
        <f>#REF!</f>
        <v>#REF!</v>
      </c>
      <c r="AL56" s="11" t="e">
        <f>#REF!</f>
        <v>#REF!</v>
      </c>
      <c r="AM56" s="11" t="e">
        <f>#REF!</f>
        <v>#REF!</v>
      </c>
      <c r="AN56" s="11" t="e">
        <f>#REF!</f>
        <v>#REF!</v>
      </c>
      <c r="AO56" s="11" t="e">
        <f>#REF!</f>
        <v>#REF!</v>
      </c>
      <c r="AP56" s="11" t="e">
        <f>#REF!</f>
        <v>#REF!</v>
      </c>
      <c r="AQ56" s="11" t="e">
        <f>#REF!</f>
        <v>#REF!</v>
      </c>
      <c r="AR56" s="11" t="e">
        <f>#REF!</f>
        <v>#REF!</v>
      </c>
      <c r="AS56" s="11" t="e">
        <f>#REF!</f>
        <v>#REF!</v>
      </c>
      <c r="AT56" s="11" t="e">
        <f>#REF!</f>
        <v>#REF!</v>
      </c>
      <c r="AU56" s="11" t="e">
        <f>#REF!</f>
        <v>#REF!</v>
      </c>
      <c r="AV56" s="11" t="e">
        <f>#REF!</f>
        <v>#REF!</v>
      </c>
      <c r="AW56" s="11" t="e">
        <f>#REF!</f>
        <v>#REF!</v>
      </c>
      <c r="AX56" s="11" t="e">
        <f>#REF!</f>
        <v>#REF!</v>
      </c>
      <c r="AY56" s="11" t="e">
        <f>#REF!</f>
        <v>#REF!</v>
      </c>
      <c r="AZ56" s="11" t="e">
        <f>#REF!</f>
        <v>#REF!</v>
      </c>
      <c r="BA56" s="11" t="e">
        <f>#REF!</f>
        <v>#REF!</v>
      </c>
      <c r="BB56" s="11" t="e">
        <f>#REF!</f>
        <v>#REF!</v>
      </c>
      <c r="BC56" s="11" t="e">
        <f>#REF!</f>
        <v>#REF!</v>
      </c>
      <c r="BD56" s="11" t="e">
        <f>#REF!</f>
        <v>#REF!</v>
      </c>
      <c r="BE56" s="11" t="e">
        <f>#REF!</f>
        <v>#REF!</v>
      </c>
      <c r="BF56" s="11" t="e">
        <f>#REF!</f>
        <v>#REF!</v>
      </c>
      <c r="BG56" s="11" t="e">
        <f t="shared" si="3"/>
        <v>#REF!</v>
      </c>
      <c r="BH56" s="11" t="e">
        <f t="shared" si="4"/>
        <v>#REF!</v>
      </c>
    </row>
    <row r="57" spans="2:60" x14ac:dyDescent="0.2">
      <c r="B57" s="13" t="e">
        <f>#REF!</f>
        <v>#REF!</v>
      </c>
      <c r="C57" s="11" t="e">
        <f>#REF!</f>
        <v>#REF!</v>
      </c>
      <c r="D57" s="11" t="e">
        <f>#REF!</f>
        <v>#REF!</v>
      </c>
      <c r="E57" s="11" t="e">
        <f>#REF!</f>
        <v>#REF!</v>
      </c>
      <c r="F57" s="11" t="e">
        <f>#REF!</f>
        <v>#REF!</v>
      </c>
      <c r="G57" s="11" t="e">
        <f>#REF!</f>
        <v>#REF!</v>
      </c>
      <c r="H57" s="11" t="e">
        <f>#REF!</f>
        <v>#REF!</v>
      </c>
      <c r="I57" s="11" t="e">
        <f>#REF!</f>
        <v>#REF!</v>
      </c>
      <c r="J57" s="11" t="e">
        <f>#REF!</f>
        <v>#REF!</v>
      </c>
      <c r="K57" s="11" t="e">
        <f>#REF!</f>
        <v>#REF!</v>
      </c>
      <c r="L57" s="11" t="e">
        <f>#REF!</f>
        <v>#REF!</v>
      </c>
      <c r="M57" s="11" t="e">
        <f>#REF!</f>
        <v>#REF!</v>
      </c>
      <c r="N57" s="11" t="e">
        <f>#REF!</f>
        <v>#REF!</v>
      </c>
      <c r="O57" s="11" t="e">
        <f>#REF!</f>
        <v>#REF!</v>
      </c>
      <c r="P57" s="11" t="e">
        <f>#REF!</f>
        <v>#REF!</v>
      </c>
      <c r="Q57" s="11" t="e">
        <f>#REF!</f>
        <v>#REF!</v>
      </c>
      <c r="R57" s="11" t="e">
        <f>#REF!</f>
        <v>#REF!</v>
      </c>
      <c r="S57" s="11" t="e">
        <f>#REF!</f>
        <v>#REF!</v>
      </c>
      <c r="T57" s="11" t="e">
        <f>#REF!</f>
        <v>#REF!</v>
      </c>
      <c r="U57" s="11" t="e">
        <f>#REF!</f>
        <v>#REF!</v>
      </c>
      <c r="V57" s="11" t="e">
        <f>#REF!</f>
        <v>#REF!</v>
      </c>
      <c r="W57" s="11" t="e">
        <f>#REF!</f>
        <v>#REF!</v>
      </c>
      <c r="X57" s="11" t="e">
        <f>#REF!</f>
        <v>#REF!</v>
      </c>
      <c r="Y57" s="11" t="e">
        <f>#REF!</f>
        <v>#REF!</v>
      </c>
      <c r="Z57" s="11" t="e">
        <f>#REF!</f>
        <v>#REF!</v>
      </c>
      <c r="AA57" s="11" t="e">
        <f>#REF!</f>
        <v>#REF!</v>
      </c>
      <c r="AB57" s="11" t="e">
        <f>#REF!</f>
        <v>#REF!</v>
      </c>
      <c r="AC57" s="11" t="e">
        <f>#REF!</f>
        <v>#REF!</v>
      </c>
      <c r="AD57" s="11" t="e">
        <f>#REF!</f>
        <v>#REF!</v>
      </c>
      <c r="AE57" s="11" t="e">
        <f>#REF!</f>
        <v>#REF!</v>
      </c>
      <c r="AF57" s="11" t="e">
        <f>#REF!</f>
        <v>#REF!</v>
      </c>
      <c r="AG57" s="11" t="e">
        <f>#REF!</f>
        <v>#REF!</v>
      </c>
      <c r="AH57" s="11" t="e">
        <f>#REF!</f>
        <v>#REF!</v>
      </c>
      <c r="AI57" s="11" t="e">
        <f>#REF!</f>
        <v>#REF!</v>
      </c>
      <c r="AJ57" s="11" t="e">
        <f>#REF!</f>
        <v>#REF!</v>
      </c>
      <c r="AK57" s="11" t="e">
        <f>#REF!</f>
        <v>#REF!</v>
      </c>
      <c r="AL57" s="11" t="e">
        <f>#REF!</f>
        <v>#REF!</v>
      </c>
      <c r="AM57" s="11" t="e">
        <f>#REF!</f>
        <v>#REF!</v>
      </c>
      <c r="AN57" s="11" t="e">
        <f>#REF!</f>
        <v>#REF!</v>
      </c>
      <c r="AO57" s="11" t="e">
        <f>#REF!</f>
        <v>#REF!</v>
      </c>
      <c r="AP57" s="11" t="e">
        <f>#REF!</f>
        <v>#REF!</v>
      </c>
      <c r="AQ57" s="11" t="e">
        <f>#REF!</f>
        <v>#REF!</v>
      </c>
      <c r="AR57" s="11" t="e">
        <f>#REF!</f>
        <v>#REF!</v>
      </c>
      <c r="AS57" s="11" t="e">
        <f>#REF!</f>
        <v>#REF!</v>
      </c>
      <c r="AT57" s="11" t="e">
        <f>#REF!</f>
        <v>#REF!</v>
      </c>
      <c r="AU57" s="11" t="e">
        <f>#REF!</f>
        <v>#REF!</v>
      </c>
      <c r="AV57" s="11" t="e">
        <f>#REF!</f>
        <v>#REF!</v>
      </c>
      <c r="AW57" s="11" t="e">
        <f>#REF!</f>
        <v>#REF!</v>
      </c>
      <c r="AX57" s="11" t="e">
        <f>#REF!</f>
        <v>#REF!</v>
      </c>
      <c r="AY57" s="11" t="e">
        <f>#REF!</f>
        <v>#REF!</v>
      </c>
      <c r="AZ57" s="11" t="e">
        <f>#REF!</f>
        <v>#REF!</v>
      </c>
      <c r="BA57" s="11" t="e">
        <f>#REF!</f>
        <v>#REF!</v>
      </c>
      <c r="BB57" s="11" t="e">
        <f>#REF!</f>
        <v>#REF!</v>
      </c>
      <c r="BC57" s="11" t="e">
        <f>#REF!</f>
        <v>#REF!</v>
      </c>
      <c r="BD57" s="11" t="e">
        <f>#REF!</f>
        <v>#REF!</v>
      </c>
      <c r="BE57" s="11" t="e">
        <f>#REF!</f>
        <v>#REF!</v>
      </c>
      <c r="BF57" s="11" t="e">
        <f>#REF!</f>
        <v>#REF!</v>
      </c>
      <c r="BG57" s="11" t="e">
        <f t="shared" si="3"/>
        <v>#REF!</v>
      </c>
      <c r="BH57" s="11" t="e">
        <f t="shared" si="4"/>
        <v>#REF!</v>
      </c>
    </row>
    <row r="58" spans="2:60" x14ac:dyDescent="0.2">
      <c r="B58" s="13" t="e">
        <f>#REF!</f>
        <v>#REF!</v>
      </c>
      <c r="C58" s="11" t="e">
        <f>#REF!</f>
        <v>#REF!</v>
      </c>
      <c r="D58" s="11" t="e">
        <f>#REF!</f>
        <v>#REF!</v>
      </c>
      <c r="E58" s="11" t="e">
        <f>#REF!</f>
        <v>#REF!</v>
      </c>
      <c r="F58" s="11" t="e">
        <f>#REF!</f>
        <v>#REF!</v>
      </c>
      <c r="G58" s="11" t="e">
        <f>#REF!</f>
        <v>#REF!</v>
      </c>
      <c r="H58" s="11" t="e">
        <f>#REF!</f>
        <v>#REF!</v>
      </c>
      <c r="I58" s="11" t="e">
        <f>#REF!</f>
        <v>#REF!</v>
      </c>
      <c r="J58" s="11" t="e">
        <f>#REF!</f>
        <v>#REF!</v>
      </c>
      <c r="K58" s="11" t="e">
        <f>#REF!</f>
        <v>#REF!</v>
      </c>
      <c r="L58" s="11" t="e">
        <f>#REF!</f>
        <v>#REF!</v>
      </c>
      <c r="M58" s="11" t="e">
        <f>#REF!</f>
        <v>#REF!</v>
      </c>
      <c r="N58" s="11" t="e">
        <f>#REF!</f>
        <v>#REF!</v>
      </c>
      <c r="O58" s="11" t="e">
        <f>#REF!</f>
        <v>#REF!</v>
      </c>
      <c r="P58" s="11" t="e">
        <f>#REF!</f>
        <v>#REF!</v>
      </c>
      <c r="Q58" s="11" t="e">
        <f>#REF!</f>
        <v>#REF!</v>
      </c>
      <c r="R58" s="11" t="e">
        <f>#REF!</f>
        <v>#REF!</v>
      </c>
      <c r="S58" s="11" t="e">
        <f>#REF!</f>
        <v>#REF!</v>
      </c>
      <c r="T58" s="11" t="e">
        <f>#REF!</f>
        <v>#REF!</v>
      </c>
      <c r="U58" s="11" t="e">
        <f>#REF!</f>
        <v>#REF!</v>
      </c>
      <c r="V58" s="11" t="e">
        <f>#REF!</f>
        <v>#REF!</v>
      </c>
      <c r="W58" s="11" t="e">
        <f>#REF!</f>
        <v>#REF!</v>
      </c>
      <c r="X58" s="11" t="e">
        <f>#REF!</f>
        <v>#REF!</v>
      </c>
      <c r="Y58" s="11" t="e">
        <f>#REF!</f>
        <v>#REF!</v>
      </c>
      <c r="Z58" s="11" t="e">
        <f>#REF!</f>
        <v>#REF!</v>
      </c>
      <c r="AA58" s="11" t="e">
        <f>#REF!</f>
        <v>#REF!</v>
      </c>
      <c r="AB58" s="11" t="e">
        <f>#REF!</f>
        <v>#REF!</v>
      </c>
      <c r="AC58" s="11" t="e">
        <f>#REF!</f>
        <v>#REF!</v>
      </c>
      <c r="AD58" s="11" t="e">
        <f>#REF!</f>
        <v>#REF!</v>
      </c>
      <c r="AE58" s="11" t="e">
        <f>#REF!</f>
        <v>#REF!</v>
      </c>
      <c r="AF58" s="11" t="e">
        <f>#REF!</f>
        <v>#REF!</v>
      </c>
      <c r="AG58" s="11" t="e">
        <f>#REF!</f>
        <v>#REF!</v>
      </c>
      <c r="AH58" s="11" t="e">
        <f>#REF!</f>
        <v>#REF!</v>
      </c>
      <c r="AI58" s="11" t="e">
        <f>#REF!</f>
        <v>#REF!</v>
      </c>
      <c r="AJ58" s="11" t="e">
        <f>#REF!</f>
        <v>#REF!</v>
      </c>
      <c r="AK58" s="11" t="e">
        <f>#REF!</f>
        <v>#REF!</v>
      </c>
      <c r="AL58" s="11" t="e">
        <f>#REF!</f>
        <v>#REF!</v>
      </c>
      <c r="AM58" s="11" t="e">
        <f>#REF!</f>
        <v>#REF!</v>
      </c>
      <c r="AN58" s="11" t="e">
        <f>#REF!</f>
        <v>#REF!</v>
      </c>
      <c r="AO58" s="11" t="e">
        <f>#REF!</f>
        <v>#REF!</v>
      </c>
      <c r="AP58" s="11" t="e">
        <f>#REF!</f>
        <v>#REF!</v>
      </c>
      <c r="AQ58" s="11" t="e">
        <f>#REF!</f>
        <v>#REF!</v>
      </c>
      <c r="AR58" s="11" t="e">
        <f>#REF!</f>
        <v>#REF!</v>
      </c>
      <c r="AS58" s="11" t="e">
        <f>#REF!</f>
        <v>#REF!</v>
      </c>
      <c r="AT58" s="11" t="e">
        <f>#REF!</f>
        <v>#REF!</v>
      </c>
      <c r="AU58" s="11" t="e">
        <f>#REF!</f>
        <v>#REF!</v>
      </c>
      <c r="AV58" s="11" t="e">
        <f>#REF!</f>
        <v>#REF!</v>
      </c>
      <c r="AW58" s="11" t="e">
        <f>#REF!</f>
        <v>#REF!</v>
      </c>
      <c r="AX58" s="11" t="e">
        <f>#REF!</f>
        <v>#REF!</v>
      </c>
      <c r="AY58" s="11" t="e">
        <f>#REF!</f>
        <v>#REF!</v>
      </c>
      <c r="AZ58" s="11" t="e">
        <f>#REF!</f>
        <v>#REF!</v>
      </c>
      <c r="BA58" s="11" t="e">
        <f>#REF!</f>
        <v>#REF!</v>
      </c>
      <c r="BB58" s="11" t="e">
        <f>#REF!</f>
        <v>#REF!</v>
      </c>
      <c r="BC58" s="11" t="e">
        <f>#REF!</f>
        <v>#REF!</v>
      </c>
      <c r="BD58" s="11" t="e">
        <f>#REF!</f>
        <v>#REF!</v>
      </c>
      <c r="BE58" s="11" t="e">
        <f>#REF!</f>
        <v>#REF!</v>
      </c>
      <c r="BF58" s="11" t="e">
        <f>#REF!</f>
        <v>#REF!</v>
      </c>
      <c r="BG58" s="11" t="e">
        <f t="shared" si="3"/>
        <v>#REF!</v>
      </c>
      <c r="BH58" s="11" t="e">
        <f t="shared" si="4"/>
        <v>#REF!</v>
      </c>
    </row>
    <row r="59" spans="2:60" x14ac:dyDescent="0.2">
      <c r="B59" s="13" t="e">
        <f>#REF!</f>
        <v>#REF!</v>
      </c>
      <c r="C59" s="11" t="e">
        <f>#REF!</f>
        <v>#REF!</v>
      </c>
      <c r="D59" s="11" t="e">
        <f>#REF!</f>
        <v>#REF!</v>
      </c>
      <c r="E59" s="11" t="e">
        <f>#REF!</f>
        <v>#REF!</v>
      </c>
      <c r="F59" s="11" t="e">
        <f>#REF!</f>
        <v>#REF!</v>
      </c>
      <c r="G59" s="11" t="e">
        <f>#REF!</f>
        <v>#REF!</v>
      </c>
      <c r="H59" s="11" t="e">
        <f>#REF!</f>
        <v>#REF!</v>
      </c>
      <c r="I59" s="11" t="e">
        <f>#REF!</f>
        <v>#REF!</v>
      </c>
      <c r="J59" s="11" t="e">
        <f>#REF!</f>
        <v>#REF!</v>
      </c>
      <c r="K59" s="11" t="e">
        <f>#REF!</f>
        <v>#REF!</v>
      </c>
      <c r="L59" s="11" t="e">
        <f>#REF!</f>
        <v>#REF!</v>
      </c>
      <c r="M59" s="11" t="e">
        <f>#REF!</f>
        <v>#REF!</v>
      </c>
      <c r="N59" s="11" t="e">
        <f>#REF!</f>
        <v>#REF!</v>
      </c>
      <c r="O59" s="11" t="e">
        <f>#REF!</f>
        <v>#REF!</v>
      </c>
      <c r="P59" s="11" t="e">
        <f>#REF!</f>
        <v>#REF!</v>
      </c>
      <c r="Q59" s="11" t="e">
        <f>#REF!</f>
        <v>#REF!</v>
      </c>
      <c r="R59" s="11" t="e">
        <f>#REF!</f>
        <v>#REF!</v>
      </c>
      <c r="S59" s="11" t="e">
        <f>#REF!</f>
        <v>#REF!</v>
      </c>
      <c r="T59" s="11" t="e">
        <f>#REF!</f>
        <v>#REF!</v>
      </c>
      <c r="U59" s="11" t="e">
        <f>#REF!</f>
        <v>#REF!</v>
      </c>
      <c r="V59" s="11" t="e">
        <f>#REF!</f>
        <v>#REF!</v>
      </c>
      <c r="W59" s="11" t="e">
        <f>#REF!</f>
        <v>#REF!</v>
      </c>
      <c r="X59" s="11" t="e">
        <f>#REF!</f>
        <v>#REF!</v>
      </c>
      <c r="Y59" s="11" t="e">
        <f>#REF!</f>
        <v>#REF!</v>
      </c>
      <c r="Z59" s="11" t="e">
        <f>#REF!</f>
        <v>#REF!</v>
      </c>
      <c r="AA59" s="11" t="e">
        <f>#REF!</f>
        <v>#REF!</v>
      </c>
      <c r="AB59" s="11" t="e">
        <f>#REF!</f>
        <v>#REF!</v>
      </c>
      <c r="AC59" s="11" t="e">
        <f>#REF!</f>
        <v>#REF!</v>
      </c>
      <c r="AD59" s="11" t="e">
        <f>#REF!</f>
        <v>#REF!</v>
      </c>
      <c r="AE59" s="11" t="e">
        <f>#REF!</f>
        <v>#REF!</v>
      </c>
      <c r="AF59" s="11" t="e">
        <f>#REF!</f>
        <v>#REF!</v>
      </c>
      <c r="AG59" s="11" t="e">
        <f>#REF!</f>
        <v>#REF!</v>
      </c>
      <c r="AH59" s="11" t="e">
        <f>#REF!</f>
        <v>#REF!</v>
      </c>
      <c r="AI59" s="11" t="e">
        <f>#REF!</f>
        <v>#REF!</v>
      </c>
      <c r="AJ59" s="11" t="e">
        <f>#REF!</f>
        <v>#REF!</v>
      </c>
      <c r="AK59" s="11" t="e">
        <f>#REF!</f>
        <v>#REF!</v>
      </c>
      <c r="AL59" s="11" t="e">
        <f>#REF!</f>
        <v>#REF!</v>
      </c>
      <c r="AM59" s="11" t="e">
        <f>#REF!</f>
        <v>#REF!</v>
      </c>
      <c r="AN59" s="11" t="e">
        <f>#REF!</f>
        <v>#REF!</v>
      </c>
      <c r="AO59" s="11" t="e">
        <f>#REF!</f>
        <v>#REF!</v>
      </c>
      <c r="AP59" s="11" t="e">
        <f>#REF!</f>
        <v>#REF!</v>
      </c>
      <c r="AQ59" s="11" t="e">
        <f>#REF!</f>
        <v>#REF!</v>
      </c>
      <c r="AR59" s="11" t="e">
        <f>#REF!</f>
        <v>#REF!</v>
      </c>
      <c r="AS59" s="11" t="e">
        <f>#REF!</f>
        <v>#REF!</v>
      </c>
      <c r="AT59" s="11" t="e">
        <f>#REF!</f>
        <v>#REF!</v>
      </c>
      <c r="AU59" s="11" t="e">
        <f>#REF!</f>
        <v>#REF!</v>
      </c>
      <c r="AV59" s="11" t="e">
        <f>#REF!</f>
        <v>#REF!</v>
      </c>
      <c r="AW59" s="11" t="e">
        <f>#REF!</f>
        <v>#REF!</v>
      </c>
      <c r="AX59" s="11" t="e">
        <f>#REF!</f>
        <v>#REF!</v>
      </c>
      <c r="AY59" s="11" t="e">
        <f>#REF!</f>
        <v>#REF!</v>
      </c>
      <c r="AZ59" s="11" t="e">
        <f>#REF!</f>
        <v>#REF!</v>
      </c>
      <c r="BA59" s="11" t="e">
        <f>#REF!</f>
        <v>#REF!</v>
      </c>
      <c r="BB59" s="11" t="e">
        <f>#REF!</f>
        <v>#REF!</v>
      </c>
      <c r="BC59" s="11" t="e">
        <f>#REF!</f>
        <v>#REF!</v>
      </c>
      <c r="BD59" s="11" t="e">
        <f>#REF!</f>
        <v>#REF!</v>
      </c>
      <c r="BE59" s="11" t="e">
        <f>#REF!</f>
        <v>#REF!</v>
      </c>
      <c r="BF59" s="11" t="e">
        <f>#REF!</f>
        <v>#REF!</v>
      </c>
      <c r="BG59" s="11" t="e">
        <f t="shared" si="3"/>
        <v>#REF!</v>
      </c>
      <c r="BH59" s="11" t="e">
        <f t="shared" si="4"/>
        <v>#REF!</v>
      </c>
    </row>
    <row r="60" spans="2:60" x14ac:dyDescent="0.2">
      <c r="B60" s="13" t="e">
        <f>#REF!</f>
        <v>#REF!</v>
      </c>
      <c r="C60" s="11" t="e">
        <f>#REF!</f>
        <v>#REF!</v>
      </c>
      <c r="D60" s="11" t="e">
        <f>#REF!</f>
        <v>#REF!</v>
      </c>
      <c r="E60" s="11" t="e">
        <f>#REF!</f>
        <v>#REF!</v>
      </c>
      <c r="F60" s="11" t="e">
        <f>#REF!</f>
        <v>#REF!</v>
      </c>
      <c r="G60" s="11" t="e">
        <f>#REF!</f>
        <v>#REF!</v>
      </c>
      <c r="H60" s="11" t="e">
        <f>#REF!</f>
        <v>#REF!</v>
      </c>
      <c r="I60" s="11" t="e">
        <f>#REF!</f>
        <v>#REF!</v>
      </c>
      <c r="J60" s="11" t="e">
        <f>#REF!</f>
        <v>#REF!</v>
      </c>
      <c r="K60" s="11" t="e">
        <f>#REF!</f>
        <v>#REF!</v>
      </c>
      <c r="L60" s="11" t="e">
        <f>#REF!</f>
        <v>#REF!</v>
      </c>
      <c r="M60" s="11" t="e">
        <f>#REF!</f>
        <v>#REF!</v>
      </c>
      <c r="N60" s="11" t="e">
        <f>#REF!</f>
        <v>#REF!</v>
      </c>
      <c r="O60" s="11" t="e">
        <f>#REF!</f>
        <v>#REF!</v>
      </c>
      <c r="P60" s="11" t="e">
        <f>#REF!</f>
        <v>#REF!</v>
      </c>
      <c r="Q60" s="11" t="e">
        <f>#REF!</f>
        <v>#REF!</v>
      </c>
      <c r="R60" s="11" t="e">
        <f>#REF!</f>
        <v>#REF!</v>
      </c>
      <c r="S60" s="11" t="e">
        <f>#REF!</f>
        <v>#REF!</v>
      </c>
      <c r="T60" s="11" t="e">
        <f>#REF!</f>
        <v>#REF!</v>
      </c>
      <c r="U60" s="11" t="e">
        <f>#REF!</f>
        <v>#REF!</v>
      </c>
      <c r="V60" s="11" t="e">
        <f>#REF!</f>
        <v>#REF!</v>
      </c>
      <c r="W60" s="11" t="e">
        <f>#REF!</f>
        <v>#REF!</v>
      </c>
      <c r="X60" s="11" t="e">
        <f>#REF!</f>
        <v>#REF!</v>
      </c>
      <c r="Y60" s="11" t="e">
        <f>#REF!</f>
        <v>#REF!</v>
      </c>
      <c r="Z60" s="11" t="e">
        <f>#REF!</f>
        <v>#REF!</v>
      </c>
      <c r="AA60" s="11" t="e">
        <f>#REF!</f>
        <v>#REF!</v>
      </c>
      <c r="AB60" s="11" t="e">
        <f>#REF!</f>
        <v>#REF!</v>
      </c>
      <c r="AC60" s="11" t="e">
        <f>#REF!</f>
        <v>#REF!</v>
      </c>
      <c r="AD60" s="11" t="e">
        <f>#REF!</f>
        <v>#REF!</v>
      </c>
      <c r="AE60" s="11" t="e">
        <f>#REF!</f>
        <v>#REF!</v>
      </c>
      <c r="AF60" s="11" t="e">
        <f>#REF!</f>
        <v>#REF!</v>
      </c>
      <c r="AG60" s="11" t="e">
        <f>#REF!</f>
        <v>#REF!</v>
      </c>
      <c r="AH60" s="11" t="e">
        <f>#REF!</f>
        <v>#REF!</v>
      </c>
      <c r="AI60" s="11" t="e">
        <f>#REF!</f>
        <v>#REF!</v>
      </c>
      <c r="AJ60" s="11" t="e">
        <f>#REF!</f>
        <v>#REF!</v>
      </c>
      <c r="AK60" s="11" t="e">
        <f>#REF!</f>
        <v>#REF!</v>
      </c>
      <c r="AL60" s="11" t="e">
        <f>#REF!</f>
        <v>#REF!</v>
      </c>
      <c r="AM60" s="11" t="e">
        <f>#REF!</f>
        <v>#REF!</v>
      </c>
      <c r="AN60" s="11" t="e">
        <f>#REF!</f>
        <v>#REF!</v>
      </c>
      <c r="AO60" s="11" t="e">
        <f>#REF!</f>
        <v>#REF!</v>
      </c>
      <c r="AP60" s="11" t="e">
        <f>#REF!</f>
        <v>#REF!</v>
      </c>
      <c r="AQ60" s="11" t="e">
        <f>#REF!</f>
        <v>#REF!</v>
      </c>
      <c r="AR60" s="11" t="e">
        <f>#REF!</f>
        <v>#REF!</v>
      </c>
      <c r="AS60" s="11" t="e">
        <f>#REF!</f>
        <v>#REF!</v>
      </c>
      <c r="AT60" s="11" t="e">
        <f>#REF!</f>
        <v>#REF!</v>
      </c>
      <c r="AU60" s="11" t="e">
        <f>#REF!</f>
        <v>#REF!</v>
      </c>
      <c r="AV60" s="11" t="e">
        <f>#REF!</f>
        <v>#REF!</v>
      </c>
      <c r="AW60" s="11" t="e">
        <f>#REF!</f>
        <v>#REF!</v>
      </c>
      <c r="AX60" s="11" t="e">
        <f>#REF!</f>
        <v>#REF!</v>
      </c>
      <c r="AY60" s="11" t="e">
        <f>#REF!</f>
        <v>#REF!</v>
      </c>
      <c r="AZ60" s="11" t="e">
        <f>#REF!</f>
        <v>#REF!</v>
      </c>
      <c r="BA60" s="11" t="e">
        <f>#REF!</f>
        <v>#REF!</v>
      </c>
      <c r="BB60" s="11" t="e">
        <f>#REF!</f>
        <v>#REF!</v>
      </c>
      <c r="BC60" s="11" t="e">
        <f>#REF!</f>
        <v>#REF!</v>
      </c>
      <c r="BD60" s="11" t="e">
        <f>#REF!</f>
        <v>#REF!</v>
      </c>
      <c r="BE60" s="11" t="e">
        <f>#REF!</f>
        <v>#REF!</v>
      </c>
      <c r="BF60" s="11" t="e">
        <f>#REF!</f>
        <v>#REF!</v>
      </c>
      <c r="BG60" s="11" t="e">
        <f t="shared" si="3"/>
        <v>#REF!</v>
      </c>
      <c r="BH60" s="11" t="e">
        <f t="shared" si="4"/>
        <v>#REF!</v>
      </c>
    </row>
    <row r="61" spans="2:60" x14ac:dyDescent="0.2">
      <c r="B61" s="13" t="e">
        <f>#REF!</f>
        <v>#REF!</v>
      </c>
      <c r="C61" s="11" t="e">
        <f>#REF!</f>
        <v>#REF!</v>
      </c>
      <c r="D61" s="11" t="e">
        <f>#REF!</f>
        <v>#REF!</v>
      </c>
      <c r="E61" s="11" t="e">
        <f>#REF!</f>
        <v>#REF!</v>
      </c>
      <c r="F61" s="11" t="e">
        <f>#REF!</f>
        <v>#REF!</v>
      </c>
      <c r="G61" s="11" t="e">
        <f>#REF!</f>
        <v>#REF!</v>
      </c>
      <c r="H61" s="11" t="e">
        <f>#REF!</f>
        <v>#REF!</v>
      </c>
      <c r="I61" s="11" t="e">
        <f>#REF!</f>
        <v>#REF!</v>
      </c>
      <c r="J61" s="11" t="e">
        <f>#REF!</f>
        <v>#REF!</v>
      </c>
      <c r="K61" s="11" t="e">
        <f>#REF!</f>
        <v>#REF!</v>
      </c>
      <c r="L61" s="11" t="e">
        <f>#REF!</f>
        <v>#REF!</v>
      </c>
      <c r="M61" s="11" t="e">
        <f>#REF!</f>
        <v>#REF!</v>
      </c>
      <c r="N61" s="11" t="e">
        <f>#REF!</f>
        <v>#REF!</v>
      </c>
      <c r="O61" s="11" t="e">
        <f>#REF!</f>
        <v>#REF!</v>
      </c>
      <c r="P61" s="11" t="e">
        <f>#REF!</f>
        <v>#REF!</v>
      </c>
      <c r="Q61" s="11" t="e">
        <f>#REF!</f>
        <v>#REF!</v>
      </c>
      <c r="R61" s="11" t="e">
        <f>#REF!</f>
        <v>#REF!</v>
      </c>
      <c r="S61" s="11" t="e">
        <f>#REF!</f>
        <v>#REF!</v>
      </c>
      <c r="T61" s="11" t="e">
        <f>#REF!</f>
        <v>#REF!</v>
      </c>
      <c r="U61" s="11" t="e">
        <f>#REF!</f>
        <v>#REF!</v>
      </c>
      <c r="V61" s="11" t="e">
        <f>#REF!</f>
        <v>#REF!</v>
      </c>
      <c r="W61" s="11" t="e">
        <f>#REF!</f>
        <v>#REF!</v>
      </c>
      <c r="X61" s="11" t="e">
        <f>#REF!</f>
        <v>#REF!</v>
      </c>
      <c r="Y61" s="11" t="e">
        <f>#REF!</f>
        <v>#REF!</v>
      </c>
      <c r="Z61" s="11" t="e">
        <f>#REF!</f>
        <v>#REF!</v>
      </c>
      <c r="AA61" s="11" t="e">
        <f>#REF!</f>
        <v>#REF!</v>
      </c>
      <c r="AB61" s="11" t="e">
        <f>#REF!</f>
        <v>#REF!</v>
      </c>
      <c r="AC61" s="11" t="e">
        <f>#REF!</f>
        <v>#REF!</v>
      </c>
      <c r="AD61" s="11" t="e">
        <f>#REF!</f>
        <v>#REF!</v>
      </c>
      <c r="AE61" s="11" t="e">
        <f>#REF!</f>
        <v>#REF!</v>
      </c>
      <c r="AF61" s="11" t="e">
        <f>#REF!</f>
        <v>#REF!</v>
      </c>
      <c r="AG61" s="11" t="e">
        <f>#REF!</f>
        <v>#REF!</v>
      </c>
      <c r="AH61" s="11" t="e">
        <f>#REF!</f>
        <v>#REF!</v>
      </c>
      <c r="AI61" s="11" t="e">
        <f>#REF!</f>
        <v>#REF!</v>
      </c>
      <c r="AJ61" s="11" t="e">
        <f>#REF!</f>
        <v>#REF!</v>
      </c>
      <c r="AK61" s="11" t="e">
        <f>#REF!</f>
        <v>#REF!</v>
      </c>
      <c r="AL61" s="11" t="e">
        <f>#REF!</f>
        <v>#REF!</v>
      </c>
      <c r="AM61" s="11" t="e">
        <f>#REF!</f>
        <v>#REF!</v>
      </c>
      <c r="AN61" s="11" t="e">
        <f>#REF!</f>
        <v>#REF!</v>
      </c>
      <c r="AO61" s="11" t="e">
        <f>#REF!</f>
        <v>#REF!</v>
      </c>
      <c r="AP61" s="11" t="e">
        <f>#REF!</f>
        <v>#REF!</v>
      </c>
      <c r="AQ61" s="11" t="e">
        <f>#REF!</f>
        <v>#REF!</v>
      </c>
      <c r="AR61" s="11" t="e">
        <f>#REF!</f>
        <v>#REF!</v>
      </c>
      <c r="AS61" s="11" t="e">
        <f>#REF!</f>
        <v>#REF!</v>
      </c>
      <c r="AT61" s="11" t="e">
        <f>#REF!</f>
        <v>#REF!</v>
      </c>
      <c r="AU61" s="11" t="e">
        <f>#REF!</f>
        <v>#REF!</v>
      </c>
      <c r="AV61" s="11" t="e">
        <f>#REF!</f>
        <v>#REF!</v>
      </c>
      <c r="AW61" s="11" t="e">
        <f>#REF!</f>
        <v>#REF!</v>
      </c>
      <c r="AX61" s="11" t="e">
        <f>#REF!</f>
        <v>#REF!</v>
      </c>
      <c r="AY61" s="11" t="e">
        <f>#REF!</f>
        <v>#REF!</v>
      </c>
      <c r="AZ61" s="11" t="e">
        <f>#REF!</f>
        <v>#REF!</v>
      </c>
      <c r="BA61" s="11" t="e">
        <f>#REF!</f>
        <v>#REF!</v>
      </c>
      <c r="BB61" s="11" t="e">
        <f>#REF!</f>
        <v>#REF!</v>
      </c>
      <c r="BC61" s="11" t="e">
        <f>#REF!</f>
        <v>#REF!</v>
      </c>
      <c r="BD61" s="11" t="e">
        <f>#REF!</f>
        <v>#REF!</v>
      </c>
      <c r="BE61" s="11" t="e">
        <f>#REF!</f>
        <v>#REF!</v>
      </c>
      <c r="BF61" s="11" t="e">
        <f>#REF!</f>
        <v>#REF!</v>
      </c>
      <c r="BG61" s="11" t="e">
        <f t="shared" si="3"/>
        <v>#REF!</v>
      </c>
      <c r="BH61" s="11" t="e">
        <f t="shared" si="4"/>
        <v>#REF!</v>
      </c>
    </row>
    <row r="62" spans="2:60" x14ac:dyDescent="0.2">
      <c r="B62" s="13" t="e">
        <f>#REF!</f>
        <v>#REF!</v>
      </c>
      <c r="C62" s="11" t="e">
        <f>#REF!</f>
        <v>#REF!</v>
      </c>
      <c r="D62" s="11" t="e">
        <f>#REF!</f>
        <v>#REF!</v>
      </c>
      <c r="E62" s="11" t="e">
        <f>#REF!</f>
        <v>#REF!</v>
      </c>
      <c r="F62" s="11" t="e">
        <f>#REF!</f>
        <v>#REF!</v>
      </c>
      <c r="G62" s="11" t="e">
        <f>#REF!</f>
        <v>#REF!</v>
      </c>
      <c r="H62" s="11" t="e">
        <f>#REF!</f>
        <v>#REF!</v>
      </c>
      <c r="I62" s="11" t="e">
        <f>#REF!</f>
        <v>#REF!</v>
      </c>
      <c r="J62" s="11" t="e">
        <f>#REF!</f>
        <v>#REF!</v>
      </c>
      <c r="K62" s="11" t="e">
        <f>#REF!</f>
        <v>#REF!</v>
      </c>
      <c r="L62" s="11" t="e">
        <f>#REF!</f>
        <v>#REF!</v>
      </c>
      <c r="M62" s="11" t="e">
        <f>#REF!</f>
        <v>#REF!</v>
      </c>
      <c r="N62" s="11" t="e">
        <f>#REF!</f>
        <v>#REF!</v>
      </c>
      <c r="O62" s="11" t="e">
        <f>#REF!</f>
        <v>#REF!</v>
      </c>
      <c r="P62" s="11" t="e">
        <f>#REF!</f>
        <v>#REF!</v>
      </c>
      <c r="Q62" s="11" t="e">
        <f>#REF!</f>
        <v>#REF!</v>
      </c>
      <c r="R62" s="11" t="e">
        <f>#REF!</f>
        <v>#REF!</v>
      </c>
      <c r="S62" s="11" t="e">
        <f>#REF!</f>
        <v>#REF!</v>
      </c>
      <c r="T62" s="11" t="e">
        <f>#REF!</f>
        <v>#REF!</v>
      </c>
      <c r="U62" s="11" t="e">
        <f>#REF!</f>
        <v>#REF!</v>
      </c>
      <c r="V62" s="11" t="e">
        <f>#REF!</f>
        <v>#REF!</v>
      </c>
      <c r="W62" s="11" t="e">
        <f>#REF!</f>
        <v>#REF!</v>
      </c>
      <c r="X62" s="11" t="e">
        <f>#REF!</f>
        <v>#REF!</v>
      </c>
      <c r="Y62" s="11" t="e">
        <f>#REF!</f>
        <v>#REF!</v>
      </c>
      <c r="Z62" s="11" t="e">
        <f>#REF!</f>
        <v>#REF!</v>
      </c>
      <c r="AA62" s="11" t="e">
        <f>#REF!</f>
        <v>#REF!</v>
      </c>
      <c r="AB62" s="11" t="e">
        <f>#REF!</f>
        <v>#REF!</v>
      </c>
      <c r="AC62" s="11" t="e">
        <f>#REF!</f>
        <v>#REF!</v>
      </c>
      <c r="AD62" s="11" t="e">
        <f>#REF!</f>
        <v>#REF!</v>
      </c>
      <c r="AE62" s="11" t="e">
        <f>#REF!</f>
        <v>#REF!</v>
      </c>
      <c r="AF62" s="11" t="e">
        <f>#REF!</f>
        <v>#REF!</v>
      </c>
      <c r="AG62" s="11" t="e">
        <f>#REF!</f>
        <v>#REF!</v>
      </c>
      <c r="AH62" s="11" t="e">
        <f>#REF!</f>
        <v>#REF!</v>
      </c>
      <c r="AI62" s="11" t="e">
        <f>#REF!</f>
        <v>#REF!</v>
      </c>
      <c r="AJ62" s="11" t="e">
        <f>#REF!</f>
        <v>#REF!</v>
      </c>
      <c r="AK62" s="11" t="e">
        <f>#REF!</f>
        <v>#REF!</v>
      </c>
      <c r="AL62" s="11" t="e">
        <f>#REF!</f>
        <v>#REF!</v>
      </c>
      <c r="AM62" s="11" t="e">
        <f>#REF!</f>
        <v>#REF!</v>
      </c>
      <c r="AN62" s="11" t="e">
        <f>#REF!</f>
        <v>#REF!</v>
      </c>
      <c r="AO62" s="11" t="e">
        <f>#REF!</f>
        <v>#REF!</v>
      </c>
      <c r="AP62" s="11" t="e">
        <f>#REF!</f>
        <v>#REF!</v>
      </c>
      <c r="AQ62" s="11" t="e">
        <f>#REF!</f>
        <v>#REF!</v>
      </c>
      <c r="AR62" s="11" t="e">
        <f>#REF!</f>
        <v>#REF!</v>
      </c>
      <c r="AS62" s="11" t="e">
        <f>#REF!</f>
        <v>#REF!</v>
      </c>
      <c r="AT62" s="11" t="e">
        <f>#REF!</f>
        <v>#REF!</v>
      </c>
      <c r="AU62" s="11" t="e">
        <f>#REF!</f>
        <v>#REF!</v>
      </c>
      <c r="AV62" s="11" t="e">
        <f>#REF!</f>
        <v>#REF!</v>
      </c>
      <c r="AW62" s="11" t="e">
        <f>#REF!</f>
        <v>#REF!</v>
      </c>
      <c r="AX62" s="11" t="e">
        <f>#REF!</f>
        <v>#REF!</v>
      </c>
      <c r="AY62" s="11" t="e">
        <f>#REF!</f>
        <v>#REF!</v>
      </c>
      <c r="AZ62" s="11" t="e">
        <f>#REF!</f>
        <v>#REF!</v>
      </c>
      <c r="BA62" s="11" t="e">
        <f>#REF!</f>
        <v>#REF!</v>
      </c>
      <c r="BB62" s="11" t="e">
        <f>#REF!</f>
        <v>#REF!</v>
      </c>
      <c r="BC62" s="11" t="e">
        <f>#REF!</f>
        <v>#REF!</v>
      </c>
      <c r="BD62" s="11" t="e">
        <f>#REF!</f>
        <v>#REF!</v>
      </c>
      <c r="BE62" s="11" t="e">
        <f>#REF!</f>
        <v>#REF!</v>
      </c>
      <c r="BF62" s="11" t="e">
        <f>#REF!</f>
        <v>#REF!</v>
      </c>
      <c r="BG62" s="11" t="e">
        <f t="shared" si="3"/>
        <v>#REF!</v>
      </c>
      <c r="BH62" s="11" t="e">
        <f t="shared" si="4"/>
        <v>#REF!</v>
      </c>
    </row>
    <row r="63" spans="2:60" x14ac:dyDescent="0.2">
      <c r="B63" s="13" t="e">
        <f>#REF!</f>
        <v>#REF!</v>
      </c>
      <c r="C63" s="11" t="e">
        <f>#REF!</f>
        <v>#REF!</v>
      </c>
      <c r="D63" s="11" t="e">
        <f>#REF!</f>
        <v>#REF!</v>
      </c>
      <c r="E63" s="11" t="e">
        <f>#REF!</f>
        <v>#REF!</v>
      </c>
      <c r="F63" s="11" t="e">
        <f>#REF!</f>
        <v>#REF!</v>
      </c>
      <c r="G63" s="11" t="e">
        <f>#REF!</f>
        <v>#REF!</v>
      </c>
      <c r="H63" s="11" t="e">
        <f>#REF!</f>
        <v>#REF!</v>
      </c>
      <c r="I63" s="11" t="e">
        <f>#REF!</f>
        <v>#REF!</v>
      </c>
      <c r="J63" s="11" t="e">
        <f>#REF!</f>
        <v>#REF!</v>
      </c>
      <c r="K63" s="11" t="e">
        <f>#REF!</f>
        <v>#REF!</v>
      </c>
      <c r="L63" s="11" t="e">
        <f>#REF!</f>
        <v>#REF!</v>
      </c>
      <c r="M63" s="11" t="e">
        <f>#REF!</f>
        <v>#REF!</v>
      </c>
      <c r="N63" s="11" t="e">
        <f>#REF!</f>
        <v>#REF!</v>
      </c>
      <c r="O63" s="11" t="e">
        <f>#REF!</f>
        <v>#REF!</v>
      </c>
      <c r="P63" s="11" t="e">
        <f>#REF!</f>
        <v>#REF!</v>
      </c>
      <c r="Q63" s="11" t="e">
        <f>#REF!</f>
        <v>#REF!</v>
      </c>
      <c r="R63" s="11" t="e">
        <f>#REF!</f>
        <v>#REF!</v>
      </c>
      <c r="S63" s="11" t="e">
        <f>#REF!</f>
        <v>#REF!</v>
      </c>
      <c r="T63" s="11" t="e">
        <f>#REF!</f>
        <v>#REF!</v>
      </c>
      <c r="U63" s="11" t="e">
        <f>#REF!</f>
        <v>#REF!</v>
      </c>
      <c r="V63" s="11" t="e">
        <f>#REF!</f>
        <v>#REF!</v>
      </c>
      <c r="W63" s="11" t="e">
        <f>#REF!</f>
        <v>#REF!</v>
      </c>
      <c r="X63" s="11" t="e">
        <f>#REF!</f>
        <v>#REF!</v>
      </c>
      <c r="Y63" s="11" t="e">
        <f>#REF!</f>
        <v>#REF!</v>
      </c>
      <c r="Z63" s="11" t="e">
        <f>#REF!</f>
        <v>#REF!</v>
      </c>
      <c r="AA63" s="11" t="e">
        <f>#REF!</f>
        <v>#REF!</v>
      </c>
      <c r="AB63" s="11" t="e">
        <f>#REF!</f>
        <v>#REF!</v>
      </c>
      <c r="AC63" s="11" t="e">
        <f>#REF!</f>
        <v>#REF!</v>
      </c>
      <c r="AD63" s="11" t="e">
        <f>#REF!</f>
        <v>#REF!</v>
      </c>
      <c r="AE63" s="11" t="e">
        <f>#REF!</f>
        <v>#REF!</v>
      </c>
      <c r="AF63" s="11" t="e">
        <f>#REF!</f>
        <v>#REF!</v>
      </c>
      <c r="AG63" s="11" t="e">
        <f>#REF!</f>
        <v>#REF!</v>
      </c>
      <c r="AH63" s="11" t="e">
        <f>#REF!</f>
        <v>#REF!</v>
      </c>
      <c r="AI63" s="11" t="e">
        <f>#REF!</f>
        <v>#REF!</v>
      </c>
      <c r="AJ63" s="11" t="e">
        <f>#REF!</f>
        <v>#REF!</v>
      </c>
      <c r="AK63" s="11" t="e">
        <f>#REF!</f>
        <v>#REF!</v>
      </c>
      <c r="AL63" s="11" t="e">
        <f>#REF!</f>
        <v>#REF!</v>
      </c>
      <c r="AM63" s="11" t="e">
        <f>#REF!</f>
        <v>#REF!</v>
      </c>
      <c r="AN63" s="11" t="e">
        <f>#REF!</f>
        <v>#REF!</v>
      </c>
      <c r="AO63" s="11" t="e">
        <f>#REF!</f>
        <v>#REF!</v>
      </c>
      <c r="AP63" s="11" t="e">
        <f>#REF!</f>
        <v>#REF!</v>
      </c>
      <c r="AQ63" s="11" t="e">
        <f>#REF!</f>
        <v>#REF!</v>
      </c>
      <c r="AR63" s="11" t="e">
        <f>#REF!</f>
        <v>#REF!</v>
      </c>
      <c r="AS63" s="11" t="e">
        <f>#REF!</f>
        <v>#REF!</v>
      </c>
      <c r="AT63" s="11" t="e">
        <f>#REF!</f>
        <v>#REF!</v>
      </c>
      <c r="AU63" s="11" t="e">
        <f>#REF!</f>
        <v>#REF!</v>
      </c>
      <c r="AV63" s="11" t="e">
        <f>#REF!</f>
        <v>#REF!</v>
      </c>
      <c r="AW63" s="11" t="e">
        <f>#REF!</f>
        <v>#REF!</v>
      </c>
      <c r="AX63" s="11" t="e">
        <f>#REF!</f>
        <v>#REF!</v>
      </c>
      <c r="AY63" s="11" t="e">
        <f>#REF!</f>
        <v>#REF!</v>
      </c>
      <c r="AZ63" s="11" t="e">
        <f>#REF!</f>
        <v>#REF!</v>
      </c>
      <c r="BA63" s="11" t="e">
        <f>#REF!</f>
        <v>#REF!</v>
      </c>
      <c r="BB63" s="11" t="e">
        <f>#REF!</f>
        <v>#REF!</v>
      </c>
      <c r="BC63" s="11" t="e">
        <f>#REF!</f>
        <v>#REF!</v>
      </c>
      <c r="BD63" s="11" t="e">
        <f>#REF!</f>
        <v>#REF!</v>
      </c>
      <c r="BE63" s="11" t="e">
        <f>#REF!</f>
        <v>#REF!</v>
      </c>
      <c r="BF63" s="11" t="e">
        <f>#REF!</f>
        <v>#REF!</v>
      </c>
      <c r="BG63" s="11" t="e">
        <f t="shared" si="3"/>
        <v>#REF!</v>
      </c>
      <c r="BH63" s="11" t="e">
        <f t="shared" si="4"/>
        <v>#REF!</v>
      </c>
    </row>
    <row r="64" spans="2:60" x14ac:dyDescent="0.2">
      <c r="B64" s="13" t="e">
        <f>#REF!</f>
        <v>#REF!</v>
      </c>
      <c r="C64" s="11" t="e">
        <f>#REF!</f>
        <v>#REF!</v>
      </c>
      <c r="D64" s="11" t="e">
        <f>#REF!</f>
        <v>#REF!</v>
      </c>
      <c r="E64" s="11" t="e">
        <f>#REF!</f>
        <v>#REF!</v>
      </c>
      <c r="F64" s="11" t="e">
        <f>#REF!</f>
        <v>#REF!</v>
      </c>
      <c r="G64" s="11" t="e">
        <f>#REF!</f>
        <v>#REF!</v>
      </c>
      <c r="H64" s="11" t="e">
        <f>#REF!</f>
        <v>#REF!</v>
      </c>
      <c r="I64" s="11" t="e">
        <f>#REF!</f>
        <v>#REF!</v>
      </c>
      <c r="J64" s="11" t="e">
        <f>#REF!</f>
        <v>#REF!</v>
      </c>
      <c r="K64" s="11" t="e">
        <f>#REF!</f>
        <v>#REF!</v>
      </c>
      <c r="L64" s="11" t="e">
        <f>#REF!</f>
        <v>#REF!</v>
      </c>
      <c r="M64" s="11" t="e">
        <f>#REF!</f>
        <v>#REF!</v>
      </c>
      <c r="N64" s="11" t="e">
        <f>#REF!</f>
        <v>#REF!</v>
      </c>
      <c r="O64" s="11" t="e">
        <f>#REF!</f>
        <v>#REF!</v>
      </c>
      <c r="P64" s="11" t="e">
        <f>#REF!</f>
        <v>#REF!</v>
      </c>
      <c r="Q64" s="11" t="e">
        <f>#REF!</f>
        <v>#REF!</v>
      </c>
      <c r="R64" s="11" t="e">
        <f>#REF!</f>
        <v>#REF!</v>
      </c>
      <c r="S64" s="11" t="e">
        <f>#REF!</f>
        <v>#REF!</v>
      </c>
      <c r="T64" s="11" t="e">
        <f>#REF!</f>
        <v>#REF!</v>
      </c>
      <c r="U64" s="11" t="e">
        <f>#REF!</f>
        <v>#REF!</v>
      </c>
      <c r="V64" s="11" t="e">
        <f>#REF!</f>
        <v>#REF!</v>
      </c>
      <c r="W64" s="11" t="e">
        <f>#REF!</f>
        <v>#REF!</v>
      </c>
      <c r="X64" s="11" t="e">
        <f>#REF!</f>
        <v>#REF!</v>
      </c>
      <c r="Y64" s="11" t="e">
        <f>#REF!</f>
        <v>#REF!</v>
      </c>
      <c r="Z64" s="11" t="e">
        <f>#REF!</f>
        <v>#REF!</v>
      </c>
      <c r="AA64" s="11" t="e">
        <f>#REF!</f>
        <v>#REF!</v>
      </c>
      <c r="AB64" s="11" t="e">
        <f>#REF!</f>
        <v>#REF!</v>
      </c>
      <c r="AC64" s="11" t="e">
        <f>#REF!</f>
        <v>#REF!</v>
      </c>
      <c r="AD64" s="11" t="e">
        <f>#REF!</f>
        <v>#REF!</v>
      </c>
      <c r="AE64" s="11" t="e">
        <f>#REF!</f>
        <v>#REF!</v>
      </c>
      <c r="AF64" s="11" t="e">
        <f>#REF!</f>
        <v>#REF!</v>
      </c>
      <c r="AG64" s="11" t="e">
        <f>#REF!</f>
        <v>#REF!</v>
      </c>
      <c r="AH64" s="11" t="e">
        <f>#REF!</f>
        <v>#REF!</v>
      </c>
      <c r="AI64" s="11" t="e">
        <f>#REF!</f>
        <v>#REF!</v>
      </c>
      <c r="AJ64" s="11" t="e">
        <f>#REF!</f>
        <v>#REF!</v>
      </c>
      <c r="AK64" s="11" t="e">
        <f>#REF!</f>
        <v>#REF!</v>
      </c>
      <c r="AL64" s="11" t="e">
        <f>#REF!</f>
        <v>#REF!</v>
      </c>
      <c r="AM64" s="11" t="e">
        <f>#REF!</f>
        <v>#REF!</v>
      </c>
      <c r="AN64" s="11" t="e">
        <f>#REF!</f>
        <v>#REF!</v>
      </c>
      <c r="AO64" s="11" t="e">
        <f>#REF!</f>
        <v>#REF!</v>
      </c>
      <c r="AP64" s="11" t="e">
        <f>#REF!</f>
        <v>#REF!</v>
      </c>
      <c r="AQ64" s="11" t="e">
        <f>#REF!</f>
        <v>#REF!</v>
      </c>
      <c r="AR64" s="11" t="e">
        <f>#REF!</f>
        <v>#REF!</v>
      </c>
      <c r="AS64" s="11" t="e">
        <f>#REF!</f>
        <v>#REF!</v>
      </c>
      <c r="AT64" s="11" t="e">
        <f>#REF!</f>
        <v>#REF!</v>
      </c>
      <c r="AU64" s="11" t="e">
        <f>#REF!</f>
        <v>#REF!</v>
      </c>
      <c r="AV64" s="11" t="e">
        <f>#REF!</f>
        <v>#REF!</v>
      </c>
      <c r="AW64" s="11" t="e">
        <f>#REF!</f>
        <v>#REF!</v>
      </c>
      <c r="AX64" s="11" t="e">
        <f>#REF!</f>
        <v>#REF!</v>
      </c>
      <c r="AY64" s="11" t="e">
        <f>#REF!</f>
        <v>#REF!</v>
      </c>
      <c r="AZ64" s="11" t="e">
        <f>#REF!</f>
        <v>#REF!</v>
      </c>
      <c r="BA64" s="11" t="e">
        <f>#REF!</f>
        <v>#REF!</v>
      </c>
      <c r="BB64" s="11" t="e">
        <f>#REF!</f>
        <v>#REF!</v>
      </c>
      <c r="BC64" s="11" t="e">
        <f>#REF!</f>
        <v>#REF!</v>
      </c>
      <c r="BD64" s="11" t="e">
        <f>#REF!</f>
        <v>#REF!</v>
      </c>
      <c r="BE64" s="11" t="e">
        <f>#REF!</f>
        <v>#REF!</v>
      </c>
      <c r="BF64" s="11" t="e">
        <f>#REF!</f>
        <v>#REF!</v>
      </c>
      <c r="BG64" s="11" t="e">
        <f t="shared" si="3"/>
        <v>#REF!</v>
      </c>
      <c r="BH64" s="11" t="e">
        <f t="shared" si="4"/>
        <v>#REF!</v>
      </c>
    </row>
    <row r="65" spans="2:60" x14ac:dyDescent="0.2">
      <c r="B65" s="13" t="e">
        <f>#REF!</f>
        <v>#REF!</v>
      </c>
      <c r="C65" s="11" t="e">
        <f>#REF!</f>
        <v>#REF!</v>
      </c>
      <c r="D65" s="11" t="e">
        <f>#REF!</f>
        <v>#REF!</v>
      </c>
      <c r="E65" s="11" t="e">
        <f>#REF!</f>
        <v>#REF!</v>
      </c>
      <c r="F65" s="11" t="e">
        <f>#REF!</f>
        <v>#REF!</v>
      </c>
      <c r="G65" s="11" t="e">
        <f>#REF!</f>
        <v>#REF!</v>
      </c>
      <c r="H65" s="11" t="e">
        <f>#REF!</f>
        <v>#REF!</v>
      </c>
      <c r="I65" s="11" t="e">
        <f>#REF!</f>
        <v>#REF!</v>
      </c>
      <c r="J65" s="11" t="e">
        <f>#REF!</f>
        <v>#REF!</v>
      </c>
      <c r="K65" s="11" t="e">
        <f>#REF!</f>
        <v>#REF!</v>
      </c>
      <c r="L65" s="11" t="e">
        <f>#REF!</f>
        <v>#REF!</v>
      </c>
      <c r="M65" s="11" t="e">
        <f>#REF!</f>
        <v>#REF!</v>
      </c>
      <c r="N65" s="11" t="e">
        <f>#REF!</f>
        <v>#REF!</v>
      </c>
      <c r="O65" s="11" t="e">
        <f>#REF!</f>
        <v>#REF!</v>
      </c>
      <c r="P65" s="11" t="e">
        <f>#REF!</f>
        <v>#REF!</v>
      </c>
      <c r="Q65" s="11" t="e">
        <f>#REF!</f>
        <v>#REF!</v>
      </c>
      <c r="R65" s="11" t="e">
        <f>#REF!</f>
        <v>#REF!</v>
      </c>
      <c r="S65" s="11" t="e">
        <f>#REF!</f>
        <v>#REF!</v>
      </c>
      <c r="T65" s="11" t="e">
        <f>#REF!</f>
        <v>#REF!</v>
      </c>
      <c r="U65" s="11" t="e">
        <f>#REF!</f>
        <v>#REF!</v>
      </c>
      <c r="V65" s="11" t="e">
        <f>#REF!</f>
        <v>#REF!</v>
      </c>
      <c r="W65" s="11" t="e">
        <f>#REF!</f>
        <v>#REF!</v>
      </c>
      <c r="X65" s="11" t="e">
        <f>#REF!</f>
        <v>#REF!</v>
      </c>
      <c r="Y65" s="11" t="e">
        <f>#REF!</f>
        <v>#REF!</v>
      </c>
      <c r="Z65" s="11" t="e">
        <f>#REF!</f>
        <v>#REF!</v>
      </c>
      <c r="AA65" s="11" t="e">
        <f>#REF!</f>
        <v>#REF!</v>
      </c>
      <c r="AB65" s="11" t="e">
        <f>#REF!</f>
        <v>#REF!</v>
      </c>
      <c r="AC65" s="11" t="e">
        <f>#REF!</f>
        <v>#REF!</v>
      </c>
      <c r="AD65" s="11" t="e">
        <f>#REF!</f>
        <v>#REF!</v>
      </c>
      <c r="AE65" s="11" t="e">
        <f>#REF!</f>
        <v>#REF!</v>
      </c>
      <c r="AF65" s="11" t="e">
        <f>#REF!</f>
        <v>#REF!</v>
      </c>
      <c r="AG65" s="11" t="e">
        <f>#REF!</f>
        <v>#REF!</v>
      </c>
      <c r="AH65" s="11" t="e">
        <f>#REF!</f>
        <v>#REF!</v>
      </c>
      <c r="AI65" s="11" t="e">
        <f>#REF!</f>
        <v>#REF!</v>
      </c>
      <c r="AJ65" s="11" t="e">
        <f>#REF!</f>
        <v>#REF!</v>
      </c>
      <c r="AK65" s="11" t="e">
        <f>#REF!</f>
        <v>#REF!</v>
      </c>
      <c r="AL65" s="11" t="e">
        <f>#REF!</f>
        <v>#REF!</v>
      </c>
      <c r="AM65" s="11" t="e">
        <f>#REF!</f>
        <v>#REF!</v>
      </c>
      <c r="AN65" s="11" t="e">
        <f>#REF!</f>
        <v>#REF!</v>
      </c>
      <c r="AO65" s="11" t="e">
        <f>#REF!</f>
        <v>#REF!</v>
      </c>
      <c r="AP65" s="11" t="e">
        <f>#REF!</f>
        <v>#REF!</v>
      </c>
      <c r="AQ65" s="11" t="e">
        <f>#REF!</f>
        <v>#REF!</v>
      </c>
      <c r="AR65" s="11" t="e">
        <f>#REF!</f>
        <v>#REF!</v>
      </c>
      <c r="AS65" s="11" t="e">
        <f>#REF!</f>
        <v>#REF!</v>
      </c>
      <c r="AT65" s="11" t="e">
        <f>#REF!</f>
        <v>#REF!</v>
      </c>
      <c r="AU65" s="11" t="e">
        <f>#REF!</f>
        <v>#REF!</v>
      </c>
      <c r="AV65" s="11" t="e">
        <f>#REF!</f>
        <v>#REF!</v>
      </c>
      <c r="AW65" s="11" t="e">
        <f>#REF!</f>
        <v>#REF!</v>
      </c>
      <c r="AX65" s="11" t="e">
        <f>#REF!</f>
        <v>#REF!</v>
      </c>
      <c r="AY65" s="11" t="e">
        <f>#REF!</f>
        <v>#REF!</v>
      </c>
      <c r="AZ65" s="11" t="e">
        <f>#REF!</f>
        <v>#REF!</v>
      </c>
      <c r="BA65" s="11" t="e">
        <f>#REF!</f>
        <v>#REF!</v>
      </c>
      <c r="BB65" s="11" t="e">
        <f>#REF!</f>
        <v>#REF!</v>
      </c>
      <c r="BC65" s="11" t="e">
        <f>#REF!</f>
        <v>#REF!</v>
      </c>
      <c r="BD65" s="11" t="e">
        <f>#REF!</f>
        <v>#REF!</v>
      </c>
      <c r="BE65" s="11" t="e">
        <f>#REF!</f>
        <v>#REF!</v>
      </c>
      <c r="BF65" s="11" t="e">
        <f>#REF!</f>
        <v>#REF!</v>
      </c>
      <c r="BG65" s="11" t="e">
        <f t="shared" si="3"/>
        <v>#REF!</v>
      </c>
      <c r="BH65" s="11" t="e">
        <f t="shared" si="4"/>
        <v>#REF!</v>
      </c>
    </row>
    <row r="66" spans="2:60" x14ac:dyDescent="0.2">
      <c r="B66" s="13" t="e">
        <f>#REF!</f>
        <v>#REF!</v>
      </c>
      <c r="C66" s="11" t="e">
        <f>#REF!</f>
        <v>#REF!</v>
      </c>
      <c r="D66" s="11" t="e">
        <f>#REF!</f>
        <v>#REF!</v>
      </c>
      <c r="E66" s="11" t="e">
        <f>#REF!</f>
        <v>#REF!</v>
      </c>
      <c r="F66" s="11" t="e">
        <f>#REF!</f>
        <v>#REF!</v>
      </c>
      <c r="G66" s="11" t="e">
        <f>#REF!</f>
        <v>#REF!</v>
      </c>
      <c r="H66" s="11" t="e">
        <f>#REF!</f>
        <v>#REF!</v>
      </c>
      <c r="I66" s="11" t="e">
        <f>#REF!</f>
        <v>#REF!</v>
      </c>
      <c r="J66" s="11" t="e">
        <f>#REF!</f>
        <v>#REF!</v>
      </c>
      <c r="K66" s="11" t="e">
        <f>#REF!</f>
        <v>#REF!</v>
      </c>
      <c r="L66" s="11" t="e">
        <f>#REF!</f>
        <v>#REF!</v>
      </c>
      <c r="M66" s="11" t="e">
        <f>#REF!</f>
        <v>#REF!</v>
      </c>
      <c r="N66" s="11" t="e">
        <f>#REF!</f>
        <v>#REF!</v>
      </c>
      <c r="O66" s="11" t="e">
        <f>#REF!</f>
        <v>#REF!</v>
      </c>
      <c r="P66" s="11" t="e">
        <f>#REF!</f>
        <v>#REF!</v>
      </c>
      <c r="Q66" s="11" t="e">
        <f>#REF!</f>
        <v>#REF!</v>
      </c>
      <c r="R66" s="11" t="e">
        <f>#REF!</f>
        <v>#REF!</v>
      </c>
      <c r="S66" s="11" t="e">
        <f>#REF!</f>
        <v>#REF!</v>
      </c>
      <c r="T66" s="11" t="e">
        <f>#REF!</f>
        <v>#REF!</v>
      </c>
      <c r="U66" s="11" t="e">
        <f>#REF!</f>
        <v>#REF!</v>
      </c>
      <c r="V66" s="11" t="e">
        <f>#REF!</f>
        <v>#REF!</v>
      </c>
      <c r="W66" s="11" t="e">
        <f>#REF!</f>
        <v>#REF!</v>
      </c>
      <c r="X66" s="11" t="e">
        <f>#REF!</f>
        <v>#REF!</v>
      </c>
      <c r="Y66" s="11" t="e">
        <f>#REF!</f>
        <v>#REF!</v>
      </c>
      <c r="Z66" s="11" t="e">
        <f>#REF!</f>
        <v>#REF!</v>
      </c>
      <c r="AA66" s="11" t="e">
        <f>#REF!</f>
        <v>#REF!</v>
      </c>
      <c r="AB66" s="11" t="e">
        <f>#REF!</f>
        <v>#REF!</v>
      </c>
      <c r="AC66" s="11" t="e">
        <f>#REF!</f>
        <v>#REF!</v>
      </c>
      <c r="AD66" s="11" t="e">
        <f>#REF!</f>
        <v>#REF!</v>
      </c>
      <c r="AE66" s="11" t="e">
        <f>#REF!</f>
        <v>#REF!</v>
      </c>
      <c r="AF66" s="11" t="e">
        <f>#REF!</f>
        <v>#REF!</v>
      </c>
      <c r="AG66" s="11" t="e">
        <f>#REF!</f>
        <v>#REF!</v>
      </c>
      <c r="AH66" s="11" t="e">
        <f>#REF!</f>
        <v>#REF!</v>
      </c>
      <c r="AI66" s="11" t="e">
        <f>#REF!</f>
        <v>#REF!</v>
      </c>
      <c r="AJ66" s="11" t="e">
        <f>#REF!</f>
        <v>#REF!</v>
      </c>
      <c r="AK66" s="11" t="e">
        <f>#REF!</f>
        <v>#REF!</v>
      </c>
      <c r="AL66" s="11" t="e">
        <f>#REF!</f>
        <v>#REF!</v>
      </c>
      <c r="AM66" s="11" t="e">
        <f>#REF!</f>
        <v>#REF!</v>
      </c>
      <c r="AN66" s="11" t="e">
        <f>#REF!</f>
        <v>#REF!</v>
      </c>
      <c r="AO66" s="11" t="e">
        <f>#REF!</f>
        <v>#REF!</v>
      </c>
      <c r="AP66" s="11" t="e">
        <f>#REF!</f>
        <v>#REF!</v>
      </c>
      <c r="AQ66" s="11" t="e">
        <f>#REF!</f>
        <v>#REF!</v>
      </c>
      <c r="AR66" s="11" t="e">
        <f>#REF!</f>
        <v>#REF!</v>
      </c>
      <c r="AS66" s="11" t="e">
        <f>#REF!</f>
        <v>#REF!</v>
      </c>
      <c r="AT66" s="11" t="e">
        <f>#REF!</f>
        <v>#REF!</v>
      </c>
      <c r="AU66" s="11" t="e">
        <f>#REF!</f>
        <v>#REF!</v>
      </c>
      <c r="AV66" s="11" t="e">
        <f>#REF!</f>
        <v>#REF!</v>
      </c>
      <c r="AW66" s="11" t="e">
        <f>#REF!</f>
        <v>#REF!</v>
      </c>
      <c r="AX66" s="11" t="e">
        <f>#REF!</f>
        <v>#REF!</v>
      </c>
      <c r="AY66" s="11" t="e">
        <f>#REF!</f>
        <v>#REF!</v>
      </c>
      <c r="AZ66" s="11" t="e">
        <f>#REF!</f>
        <v>#REF!</v>
      </c>
      <c r="BA66" s="11" t="e">
        <f>#REF!</f>
        <v>#REF!</v>
      </c>
      <c r="BB66" s="11" t="e">
        <f>#REF!</f>
        <v>#REF!</v>
      </c>
      <c r="BC66" s="11" t="e">
        <f>#REF!</f>
        <v>#REF!</v>
      </c>
      <c r="BD66" s="11" t="e">
        <f>#REF!</f>
        <v>#REF!</v>
      </c>
      <c r="BE66" s="11" t="e">
        <f>#REF!</f>
        <v>#REF!</v>
      </c>
      <c r="BF66" s="11" t="e">
        <f>#REF!</f>
        <v>#REF!</v>
      </c>
      <c r="BG66" s="11" t="e">
        <f t="shared" si="3"/>
        <v>#REF!</v>
      </c>
      <c r="BH66" s="11" t="e">
        <f t="shared" si="4"/>
        <v>#REF!</v>
      </c>
    </row>
    <row r="67" spans="2:60" x14ac:dyDescent="0.2">
      <c r="B67" s="13" t="e">
        <f>#REF!</f>
        <v>#REF!</v>
      </c>
      <c r="C67" s="11" t="e">
        <f>#REF!</f>
        <v>#REF!</v>
      </c>
      <c r="D67" s="11" t="e">
        <f>#REF!</f>
        <v>#REF!</v>
      </c>
      <c r="E67" s="11" t="e">
        <f>#REF!</f>
        <v>#REF!</v>
      </c>
      <c r="F67" s="11" t="e">
        <f>#REF!</f>
        <v>#REF!</v>
      </c>
      <c r="G67" s="11" t="e">
        <f>#REF!</f>
        <v>#REF!</v>
      </c>
      <c r="H67" s="11" t="e">
        <f>#REF!</f>
        <v>#REF!</v>
      </c>
      <c r="I67" s="11" t="e">
        <f>#REF!</f>
        <v>#REF!</v>
      </c>
      <c r="J67" s="11" t="e">
        <f>#REF!</f>
        <v>#REF!</v>
      </c>
      <c r="K67" s="11" t="e">
        <f>#REF!</f>
        <v>#REF!</v>
      </c>
      <c r="L67" s="11" t="e">
        <f>#REF!</f>
        <v>#REF!</v>
      </c>
      <c r="M67" s="11" t="e">
        <f>#REF!</f>
        <v>#REF!</v>
      </c>
      <c r="N67" s="11" t="e">
        <f>#REF!</f>
        <v>#REF!</v>
      </c>
      <c r="O67" s="11" t="e">
        <f>#REF!</f>
        <v>#REF!</v>
      </c>
      <c r="P67" s="11" t="e">
        <f>#REF!</f>
        <v>#REF!</v>
      </c>
      <c r="Q67" s="11" t="e">
        <f>#REF!</f>
        <v>#REF!</v>
      </c>
      <c r="R67" s="11" t="e">
        <f>#REF!</f>
        <v>#REF!</v>
      </c>
      <c r="S67" s="11" t="e">
        <f>#REF!</f>
        <v>#REF!</v>
      </c>
      <c r="T67" s="11" t="e">
        <f>#REF!</f>
        <v>#REF!</v>
      </c>
      <c r="U67" s="11" t="e">
        <f>#REF!</f>
        <v>#REF!</v>
      </c>
      <c r="V67" s="11" t="e">
        <f>#REF!</f>
        <v>#REF!</v>
      </c>
      <c r="W67" s="11" t="e">
        <f>#REF!</f>
        <v>#REF!</v>
      </c>
      <c r="X67" s="11" t="e">
        <f>#REF!</f>
        <v>#REF!</v>
      </c>
      <c r="Y67" s="11" t="e">
        <f>#REF!</f>
        <v>#REF!</v>
      </c>
      <c r="Z67" s="11" t="e">
        <f>#REF!</f>
        <v>#REF!</v>
      </c>
      <c r="AA67" s="11" t="e">
        <f>#REF!</f>
        <v>#REF!</v>
      </c>
      <c r="AB67" s="11" t="e">
        <f>#REF!</f>
        <v>#REF!</v>
      </c>
      <c r="AC67" s="11" t="e">
        <f>#REF!</f>
        <v>#REF!</v>
      </c>
      <c r="AD67" s="11" t="e">
        <f>#REF!</f>
        <v>#REF!</v>
      </c>
      <c r="AE67" s="11" t="e">
        <f>#REF!</f>
        <v>#REF!</v>
      </c>
      <c r="AF67" s="11" t="e">
        <f>#REF!</f>
        <v>#REF!</v>
      </c>
      <c r="AG67" s="11" t="e">
        <f>#REF!</f>
        <v>#REF!</v>
      </c>
      <c r="AH67" s="11" t="e">
        <f>#REF!</f>
        <v>#REF!</v>
      </c>
      <c r="AI67" s="11" t="e">
        <f>#REF!</f>
        <v>#REF!</v>
      </c>
      <c r="AJ67" s="11" t="e">
        <f>#REF!</f>
        <v>#REF!</v>
      </c>
      <c r="AK67" s="11" t="e">
        <f>#REF!</f>
        <v>#REF!</v>
      </c>
      <c r="AL67" s="11" t="e">
        <f>#REF!</f>
        <v>#REF!</v>
      </c>
      <c r="AM67" s="11" t="e">
        <f>#REF!</f>
        <v>#REF!</v>
      </c>
      <c r="AN67" s="11" t="e">
        <f>#REF!</f>
        <v>#REF!</v>
      </c>
      <c r="AO67" s="11" t="e">
        <f>#REF!</f>
        <v>#REF!</v>
      </c>
      <c r="AP67" s="11" t="e">
        <f>#REF!</f>
        <v>#REF!</v>
      </c>
      <c r="AQ67" s="11" t="e">
        <f>#REF!</f>
        <v>#REF!</v>
      </c>
      <c r="AR67" s="11" t="e">
        <f>#REF!</f>
        <v>#REF!</v>
      </c>
      <c r="AS67" s="11" t="e">
        <f>#REF!</f>
        <v>#REF!</v>
      </c>
      <c r="AT67" s="11" t="e">
        <f>#REF!</f>
        <v>#REF!</v>
      </c>
      <c r="AU67" s="11" t="e">
        <f>#REF!</f>
        <v>#REF!</v>
      </c>
      <c r="AV67" s="11" t="e">
        <f>#REF!</f>
        <v>#REF!</v>
      </c>
      <c r="AW67" s="11" t="e">
        <f>#REF!</f>
        <v>#REF!</v>
      </c>
      <c r="AX67" s="11" t="e">
        <f>#REF!</f>
        <v>#REF!</v>
      </c>
      <c r="AY67" s="11" t="e">
        <f>#REF!</f>
        <v>#REF!</v>
      </c>
      <c r="AZ67" s="11" t="e">
        <f>#REF!</f>
        <v>#REF!</v>
      </c>
      <c r="BA67" s="11" t="e">
        <f>#REF!</f>
        <v>#REF!</v>
      </c>
      <c r="BB67" s="11" t="e">
        <f>#REF!</f>
        <v>#REF!</v>
      </c>
      <c r="BC67" s="11" t="e">
        <f>#REF!</f>
        <v>#REF!</v>
      </c>
      <c r="BD67" s="11" t="e">
        <f>#REF!</f>
        <v>#REF!</v>
      </c>
      <c r="BE67" s="11" t="e">
        <f>#REF!</f>
        <v>#REF!</v>
      </c>
      <c r="BF67" s="11" t="e">
        <f>#REF!</f>
        <v>#REF!</v>
      </c>
      <c r="BG67" s="11" t="e">
        <f t="shared" si="3"/>
        <v>#REF!</v>
      </c>
      <c r="BH67" s="11" t="e">
        <f t="shared" si="4"/>
        <v>#REF!</v>
      </c>
    </row>
    <row r="68" spans="2:60" x14ac:dyDescent="0.2">
      <c r="B68" s="13" t="e">
        <f>#REF!</f>
        <v>#REF!</v>
      </c>
      <c r="C68" s="11" t="e">
        <f>#REF!</f>
        <v>#REF!</v>
      </c>
      <c r="D68" s="11" t="e">
        <f>#REF!</f>
        <v>#REF!</v>
      </c>
      <c r="E68" s="11" t="e">
        <f>#REF!</f>
        <v>#REF!</v>
      </c>
      <c r="F68" s="11" t="e">
        <f>#REF!</f>
        <v>#REF!</v>
      </c>
      <c r="G68" s="11" t="e">
        <f>#REF!</f>
        <v>#REF!</v>
      </c>
      <c r="H68" s="11" t="e">
        <f>#REF!</f>
        <v>#REF!</v>
      </c>
      <c r="I68" s="11" t="e">
        <f>#REF!</f>
        <v>#REF!</v>
      </c>
      <c r="J68" s="11" t="e">
        <f>#REF!</f>
        <v>#REF!</v>
      </c>
      <c r="K68" s="11" t="e">
        <f>#REF!</f>
        <v>#REF!</v>
      </c>
      <c r="L68" s="11" t="e">
        <f>#REF!</f>
        <v>#REF!</v>
      </c>
      <c r="M68" s="11" t="e">
        <f>#REF!</f>
        <v>#REF!</v>
      </c>
      <c r="N68" s="11" t="e">
        <f>#REF!</f>
        <v>#REF!</v>
      </c>
      <c r="O68" s="11" t="e">
        <f>#REF!</f>
        <v>#REF!</v>
      </c>
      <c r="P68" s="11" t="e">
        <f>#REF!</f>
        <v>#REF!</v>
      </c>
      <c r="Q68" s="11" t="e">
        <f>#REF!</f>
        <v>#REF!</v>
      </c>
      <c r="R68" s="11" t="e">
        <f>#REF!</f>
        <v>#REF!</v>
      </c>
      <c r="S68" s="11" t="e">
        <f>#REF!</f>
        <v>#REF!</v>
      </c>
      <c r="T68" s="11" t="e">
        <f>#REF!</f>
        <v>#REF!</v>
      </c>
      <c r="U68" s="11" t="e">
        <f>#REF!</f>
        <v>#REF!</v>
      </c>
      <c r="V68" s="11" t="e">
        <f>#REF!</f>
        <v>#REF!</v>
      </c>
      <c r="W68" s="11" t="e">
        <f>#REF!</f>
        <v>#REF!</v>
      </c>
      <c r="X68" s="11" t="e">
        <f>#REF!</f>
        <v>#REF!</v>
      </c>
      <c r="Y68" s="11" t="e">
        <f>#REF!</f>
        <v>#REF!</v>
      </c>
      <c r="Z68" s="11" t="e">
        <f>#REF!</f>
        <v>#REF!</v>
      </c>
      <c r="AA68" s="11" t="e">
        <f>#REF!</f>
        <v>#REF!</v>
      </c>
      <c r="AB68" s="11" t="e">
        <f>#REF!</f>
        <v>#REF!</v>
      </c>
      <c r="AC68" s="11" t="e">
        <f>#REF!</f>
        <v>#REF!</v>
      </c>
      <c r="AD68" s="11" t="e">
        <f>#REF!</f>
        <v>#REF!</v>
      </c>
      <c r="AE68" s="11" t="e">
        <f>#REF!</f>
        <v>#REF!</v>
      </c>
      <c r="AF68" s="11" t="e">
        <f>#REF!</f>
        <v>#REF!</v>
      </c>
      <c r="AG68" s="11" t="e">
        <f>#REF!</f>
        <v>#REF!</v>
      </c>
      <c r="AH68" s="11" t="e">
        <f>#REF!</f>
        <v>#REF!</v>
      </c>
      <c r="AI68" s="11" t="e">
        <f>#REF!</f>
        <v>#REF!</v>
      </c>
      <c r="AJ68" s="11" t="e">
        <f>#REF!</f>
        <v>#REF!</v>
      </c>
      <c r="AK68" s="11" t="e">
        <f>#REF!</f>
        <v>#REF!</v>
      </c>
      <c r="AL68" s="11" t="e">
        <f>#REF!</f>
        <v>#REF!</v>
      </c>
      <c r="AM68" s="11" t="e">
        <f>#REF!</f>
        <v>#REF!</v>
      </c>
      <c r="AN68" s="11" t="e">
        <f>#REF!</f>
        <v>#REF!</v>
      </c>
      <c r="AO68" s="11" t="e">
        <f>#REF!</f>
        <v>#REF!</v>
      </c>
      <c r="AP68" s="11" t="e">
        <f>#REF!</f>
        <v>#REF!</v>
      </c>
      <c r="AQ68" s="11" t="e">
        <f>#REF!</f>
        <v>#REF!</v>
      </c>
      <c r="AR68" s="11" t="e">
        <f>#REF!</f>
        <v>#REF!</v>
      </c>
      <c r="AS68" s="11" t="e">
        <f>#REF!</f>
        <v>#REF!</v>
      </c>
      <c r="AT68" s="11" t="e">
        <f>#REF!</f>
        <v>#REF!</v>
      </c>
      <c r="AU68" s="11" t="e">
        <f>#REF!</f>
        <v>#REF!</v>
      </c>
      <c r="AV68" s="11" t="e">
        <f>#REF!</f>
        <v>#REF!</v>
      </c>
      <c r="AW68" s="11" t="e">
        <f>#REF!</f>
        <v>#REF!</v>
      </c>
      <c r="AX68" s="11" t="e">
        <f>#REF!</f>
        <v>#REF!</v>
      </c>
      <c r="AY68" s="11" t="e">
        <f>#REF!</f>
        <v>#REF!</v>
      </c>
      <c r="AZ68" s="11" t="e">
        <f>#REF!</f>
        <v>#REF!</v>
      </c>
      <c r="BA68" s="11" t="e">
        <f>#REF!</f>
        <v>#REF!</v>
      </c>
      <c r="BB68" s="11" t="e">
        <f>#REF!</f>
        <v>#REF!</v>
      </c>
      <c r="BC68" s="11" t="e">
        <f>#REF!</f>
        <v>#REF!</v>
      </c>
      <c r="BD68" s="11" t="e">
        <f>#REF!</f>
        <v>#REF!</v>
      </c>
      <c r="BE68" s="11" t="e">
        <f>#REF!</f>
        <v>#REF!</v>
      </c>
      <c r="BF68" s="11" t="e">
        <f>#REF!</f>
        <v>#REF!</v>
      </c>
      <c r="BG68" s="11" t="e">
        <f t="shared" si="3"/>
        <v>#REF!</v>
      </c>
      <c r="BH68" s="11" t="e">
        <f t="shared" si="4"/>
        <v>#REF!</v>
      </c>
    </row>
    <row r="69" spans="2:60" x14ac:dyDescent="0.2">
      <c r="B69" s="13" t="e">
        <f>#REF!</f>
        <v>#REF!</v>
      </c>
      <c r="C69" s="11" t="e">
        <f>#REF!</f>
        <v>#REF!</v>
      </c>
      <c r="D69" s="11" t="e">
        <f>#REF!</f>
        <v>#REF!</v>
      </c>
      <c r="E69" s="11" t="e">
        <f>#REF!</f>
        <v>#REF!</v>
      </c>
      <c r="F69" s="11" t="e">
        <f>#REF!</f>
        <v>#REF!</v>
      </c>
      <c r="G69" s="11" t="e">
        <f>#REF!</f>
        <v>#REF!</v>
      </c>
      <c r="H69" s="11" t="e">
        <f>#REF!</f>
        <v>#REF!</v>
      </c>
      <c r="I69" s="11" t="e">
        <f>#REF!</f>
        <v>#REF!</v>
      </c>
      <c r="J69" s="11" t="e">
        <f>#REF!</f>
        <v>#REF!</v>
      </c>
      <c r="K69" s="11" t="e">
        <f>#REF!</f>
        <v>#REF!</v>
      </c>
      <c r="L69" s="11" t="e">
        <f>#REF!</f>
        <v>#REF!</v>
      </c>
      <c r="M69" s="11" t="e">
        <f>#REF!</f>
        <v>#REF!</v>
      </c>
      <c r="N69" s="11" t="e">
        <f>#REF!</f>
        <v>#REF!</v>
      </c>
      <c r="O69" s="11" t="e">
        <f>#REF!</f>
        <v>#REF!</v>
      </c>
      <c r="P69" s="11" t="e">
        <f>#REF!</f>
        <v>#REF!</v>
      </c>
      <c r="Q69" s="11" t="e">
        <f>#REF!</f>
        <v>#REF!</v>
      </c>
      <c r="R69" s="11" t="e">
        <f>#REF!</f>
        <v>#REF!</v>
      </c>
      <c r="S69" s="11" t="e">
        <f>#REF!</f>
        <v>#REF!</v>
      </c>
      <c r="T69" s="11" t="e">
        <f>#REF!</f>
        <v>#REF!</v>
      </c>
      <c r="U69" s="11" t="e">
        <f>#REF!</f>
        <v>#REF!</v>
      </c>
      <c r="V69" s="11" t="e">
        <f>#REF!</f>
        <v>#REF!</v>
      </c>
      <c r="W69" s="11" t="e">
        <f>#REF!</f>
        <v>#REF!</v>
      </c>
      <c r="X69" s="11" t="e">
        <f>#REF!</f>
        <v>#REF!</v>
      </c>
      <c r="Y69" s="11" t="e">
        <f>#REF!</f>
        <v>#REF!</v>
      </c>
      <c r="Z69" s="11" t="e">
        <f>#REF!</f>
        <v>#REF!</v>
      </c>
      <c r="AA69" s="11" t="e">
        <f>#REF!</f>
        <v>#REF!</v>
      </c>
      <c r="AB69" s="11" t="e">
        <f>#REF!</f>
        <v>#REF!</v>
      </c>
      <c r="AC69" s="11" t="e">
        <f>#REF!</f>
        <v>#REF!</v>
      </c>
      <c r="AD69" s="11" t="e">
        <f>#REF!</f>
        <v>#REF!</v>
      </c>
      <c r="AE69" s="11" t="e">
        <f>#REF!</f>
        <v>#REF!</v>
      </c>
      <c r="AF69" s="11" t="e">
        <f>#REF!</f>
        <v>#REF!</v>
      </c>
      <c r="AG69" s="11" t="e">
        <f>#REF!</f>
        <v>#REF!</v>
      </c>
      <c r="AH69" s="11" t="e">
        <f>#REF!</f>
        <v>#REF!</v>
      </c>
      <c r="AI69" s="11" t="e">
        <f>#REF!</f>
        <v>#REF!</v>
      </c>
      <c r="AJ69" s="11" t="e">
        <f>#REF!</f>
        <v>#REF!</v>
      </c>
      <c r="AK69" s="11" t="e">
        <f>#REF!</f>
        <v>#REF!</v>
      </c>
      <c r="AL69" s="11" t="e">
        <f>#REF!</f>
        <v>#REF!</v>
      </c>
      <c r="AM69" s="11" t="e">
        <f>#REF!</f>
        <v>#REF!</v>
      </c>
      <c r="AN69" s="11" t="e">
        <f>#REF!</f>
        <v>#REF!</v>
      </c>
      <c r="AO69" s="11" t="e">
        <f>#REF!</f>
        <v>#REF!</v>
      </c>
      <c r="AP69" s="11" t="e">
        <f>#REF!</f>
        <v>#REF!</v>
      </c>
      <c r="AQ69" s="11" t="e">
        <f>#REF!</f>
        <v>#REF!</v>
      </c>
      <c r="AR69" s="11" t="e">
        <f>#REF!</f>
        <v>#REF!</v>
      </c>
      <c r="AS69" s="11" t="e">
        <f>#REF!</f>
        <v>#REF!</v>
      </c>
      <c r="AT69" s="11" t="e">
        <f>#REF!</f>
        <v>#REF!</v>
      </c>
      <c r="AU69" s="11" t="e">
        <f>#REF!</f>
        <v>#REF!</v>
      </c>
      <c r="AV69" s="11" t="e">
        <f>#REF!</f>
        <v>#REF!</v>
      </c>
      <c r="AW69" s="11" t="e">
        <f>#REF!</f>
        <v>#REF!</v>
      </c>
      <c r="AX69" s="11" t="e">
        <f>#REF!</f>
        <v>#REF!</v>
      </c>
      <c r="AY69" s="11" t="e">
        <f>#REF!</f>
        <v>#REF!</v>
      </c>
      <c r="AZ69" s="11" t="e">
        <f>#REF!</f>
        <v>#REF!</v>
      </c>
      <c r="BA69" s="11" t="e">
        <f>#REF!</f>
        <v>#REF!</v>
      </c>
      <c r="BB69" s="11" t="e">
        <f>#REF!</f>
        <v>#REF!</v>
      </c>
      <c r="BC69" s="11" t="e">
        <f>#REF!</f>
        <v>#REF!</v>
      </c>
      <c r="BD69" s="11" t="e">
        <f>#REF!</f>
        <v>#REF!</v>
      </c>
      <c r="BE69" s="11" t="e">
        <f>#REF!</f>
        <v>#REF!</v>
      </c>
      <c r="BF69" s="11" t="e">
        <f>#REF!</f>
        <v>#REF!</v>
      </c>
      <c r="BG69" s="11" t="e">
        <f t="shared" si="3"/>
        <v>#REF!</v>
      </c>
      <c r="BH69" s="11" t="e">
        <f t="shared" si="4"/>
        <v>#REF!</v>
      </c>
    </row>
    <row r="70" spans="2:60" x14ac:dyDescent="0.2">
      <c r="B70" s="13" t="e">
        <f>#REF!</f>
        <v>#REF!</v>
      </c>
      <c r="C70" s="11" t="e">
        <f>#REF!</f>
        <v>#REF!</v>
      </c>
      <c r="D70" s="11" t="e">
        <f>#REF!</f>
        <v>#REF!</v>
      </c>
      <c r="E70" s="11" t="e">
        <f>#REF!</f>
        <v>#REF!</v>
      </c>
      <c r="F70" s="11" t="e">
        <f>#REF!</f>
        <v>#REF!</v>
      </c>
      <c r="G70" s="11" t="e">
        <f>#REF!</f>
        <v>#REF!</v>
      </c>
      <c r="H70" s="11" t="e">
        <f>#REF!</f>
        <v>#REF!</v>
      </c>
      <c r="I70" s="11" t="e">
        <f>#REF!</f>
        <v>#REF!</v>
      </c>
      <c r="J70" s="11" t="e">
        <f>#REF!</f>
        <v>#REF!</v>
      </c>
      <c r="K70" s="11" t="e">
        <f>#REF!</f>
        <v>#REF!</v>
      </c>
      <c r="L70" s="11" t="e">
        <f>#REF!</f>
        <v>#REF!</v>
      </c>
      <c r="M70" s="11" t="e">
        <f>#REF!</f>
        <v>#REF!</v>
      </c>
      <c r="N70" s="11" t="e">
        <f>#REF!</f>
        <v>#REF!</v>
      </c>
      <c r="O70" s="11" t="e">
        <f>#REF!</f>
        <v>#REF!</v>
      </c>
      <c r="P70" s="11" t="e">
        <f>#REF!</f>
        <v>#REF!</v>
      </c>
      <c r="Q70" s="11" t="e">
        <f>#REF!</f>
        <v>#REF!</v>
      </c>
      <c r="R70" s="11" t="e">
        <f>#REF!</f>
        <v>#REF!</v>
      </c>
      <c r="S70" s="11" t="e">
        <f>#REF!</f>
        <v>#REF!</v>
      </c>
      <c r="T70" s="11" t="e">
        <f>#REF!</f>
        <v>#REF!</v>
      </c>
      <c r="U70" s="11" t="e">
        <f>#REF!</f>
        <v>#REF!</v>
      </c>
      <c r="V70" s="11" t="e">
        <f>#REF!</f>
        <v>#REF!</v>
      </c>
      <c r="W70" s="11" t="e">
        <f>#REF!</f>
        <v>#REF!</v>
      </c>
      <c r="X70" s="11" t="e">
        <f>#REF!</f>
        <v>#REF!</v>
      </c>
      <c r="Y70" s="11" t="e">
        <f>#REF!</f>
        <v>#REF!</v>
      </c>
      <c r="Z70" s="11" t="e">
        <f>#REF!</f>
        <v>#REF!</v>
      </c>
      <c r="AA70" s="11" t="e">
        <f>#REF!</f>
        <v>#REF!</v>
      </c>
      <c r="AB70" s="11" t="e">
        <f>#REF!</f>
        <v>#REF!</v>
      </c>
      <c r="AC70" s="11" t="e">
        <f>#REF!</f>
        <v>#REF!</v>
      </c>
      <c r="AD70" s="11" t="e">
        <f>#REF!</f>
        <v>#REF!</v>
      </c>
      <c r="AE70" s="11" t="e">
        <f>#REF!</f>
        <v>#REF!</v>
      </c>
      <c r="AF70" s="11" t="e">
        <f>#REF!</f>
        <v>#REF!</v>
      </c>
      <c r="AG70" s="11" t="e">
        <f>#REF!</f>
        <v>#REF!</v>
      </c>
      <c r="AH70" s="11" t="e">
        <f>#REF!</f>
        <v>#REF!</v>
      </c>
      <c r="AI70" s="11" t="e">
        <f>#REF!</f>
        <v>#REF!</v>
      </c>
      <c r="AJ70" s="11" t="e">
        <f>#REF!</f>
        <v>#REF!</v>
      </c>
      <c r="AK70" s="11" t="e">
        <f>#REF!</f>
        <v>#REF!</v>
      </c>
      <c r="AL70" s="11" t="e">
        <f>#REF!</f>
        <v>#REF!</v>
      </c>
      <c r="AM70" s="11" t="e">
        <f>#REF!</f>
        <v>#REF!</v>
      </c>
      <c r="AN70" s="11" t="e">
        <f>#REF!</f>
        <v>#REF!</v>
      </c>
      <c r="AO70" s="11" t="e">
        <f>#REF!</f>
        <v>#REF!</v>
      </c>
      <c r="AP70" s="11" t="e">
        <f>#REF!</f>
        <v>#REF!</v>
      </c>
      <c r="AQ70" s="11" t="e">
        <f>#REF!</f>
        <v>#REF!</v>
      </c>
      <c r="AR70" s="11" t="e">
        <f>#REF!</f>
        <v>#REF!</v>
      </c>
      <c r="AS70" s="11" t="e">
        <f>#REF!</f>
        <v>#REF!</v>
      </c>
      <c r="AT70" s="11" t="e">
        <f>#REF!</f>
        <v>#REF!</v>
      </c>
      <c r="AU70" s="11" t="e">
        <f>#REF!</f>
        <v>#REF!</v>
      </c>
      <c r="AV70" s="11" t="e">
        <f>#REF!</f>
        <v>#REF!</v>
      </c>
      <c r="AW70" s="11" t="e">
        <f>#REF!</f>
        <v>#REF!</v>
      </c>
      <c r="AX70" s="11" t="e">
        <f>#REF!</f>
        <v>#REF!</v>
      </c>
      <c r="AY70" s="11" t="e">
        <f>#REF!</f>
        <v>#REF!</v>
      </c>
      <c r="AZ70" s="11" t="e">
        <f>#REF!</f>
        <v>#REF!</v>
      </c>
      <c r="BA70" s="11" t="e">
        <f>#REF!</f>
        <v>#REF!</v>
      </c>
      <c r="BB70" s="11" t="e">
        <f>#REF!</f>
        <v>#REF!</v>
      </c>
      <c r="BC70" s="11" t="e">
        <f>#REF!</f>
        <v>#REF!</v>
      </c>
      <c r="BD70" s="11" t="e">
        <f>#REF!</f>
        <v>#REF!</v>
      </c>
      <c r="BE70" s="11" t="e">
        <f>#REF!</f>
        <v>#REF!</v>
      </c>
      <c r="BF70" s="11" t="e">
        <f>#REF!</f>
        <v>#REF!</v>
      </c>
      <c r="BG70" s="11" t="e">
        <f t="shared" si="3"/>
        <v>#REF!</v>
      </c>
      <c r="BH70" s="11" t="e">
        <f t="shared" si="4"/>
        <v>#REF!</v>
      </c>
    </row>
    <row r="71" spans="2:60" x14ac:dyDescent="0.2">
      <c r="B71" s="13" t="e">
        <f>#REF!</f>
        <v>#REF!</v>
      </c>
      <c r="C71" s="11" t="e">
        <f>#REF!</f>
        <v>#REF!</v>
      </c>
      <c r="D71" s="11" t="e">
        <f>#REF!</f>
        <v>#REF!</v>
      </c>
      <c r="E71" s="11" t="e">
        <f>#REF!</f>
        <v>#REF!</v>
      </c>
      <c r="F71" s="11" t="e">
        <f>#REF!</f>
        <v>#REF!</v>
      </c>
      <c r="G71" s="11" t="e">
        <f>#REF!</f>
        <v>#REF!</v>
      </c>
      <c r="H71" s="11" t="e">
        <f>#REF!</f>
        <v>#REF!</v>
      </c>
      <c r="I71" s="11" t="e">
        <f>#REF!</f>
        <v>#REF!</v>
      </c>
      <c r="J71" s="11" t="e">
        <f>#REF!</f>
        <v>#REF!</v>
      </c>
      <c r="K71" s="11" t="e">
        <f>#REF!</f>
        <v>#REF!</v>
      </c>
      <c r="L71" s="11" t="e">
        <f>#REF!</f>
        <v>#REF!</v>
      </c>
      <c r="M71" s="11" t="e">
        <f>#REF!</f>
        <v>#REF!</v>
      </c>
      <c r="N71" s="11" t="e">
        <f>#REF!</f>
        <v>#REF!</v>
      </c>
      <c r="O71" s="11" t="e">
        <f>#REF!</f>
        <v>#REF!</v>
      </c>
      <c r="P71" s="11" t="e">
        <f>#REF!</f>
        <v>#REF!</v>
      </c>
      <c r="Q71" s="11" t="e">
        <f>#REF!</f>
        <v>#REF!</v>
      </c>
      <c r="R71" s="11" t="e">
        <f>#REF!</f>
        <v>#REF!</v>
      </c>
      <c r="S71" s="11" t="e">
        <f>#REF!</f>
        <v>#REF!</v>
      </c>
      <c r="T71" s="11" t="e">
        <f>#REF!</f>
        <v>#REF!</v>
      </c>
      <c r="U71" s="11" t="e">
        <f>#REF!</f>
        <v>#REF!</v>
      </c>
      <c r="V71" s="11" t="e">
        <f>#REF!</f>
        <v>#REF!</v>
      </c>
      <c r="W71" s="11" t="e">
        <f>#REF!</f>
        <v>#REF!</v>
      </c>
      <c r="X71" s="11" t="e">
        <f>#REF!</f>
        <v>#REF!</v>
      </c>
      <c r="Y71" s="11" t="e">
        <f>#REF!</f>
        <v>#REF!</v>
      </c>
      <c r="Z71" s="11" t="e">
        <f>#REF!</f>
        <v>#REF!</v>
      </c>
      <c r="AA71" s="11" t="e">
        <f>#REF!</f>
        <v>#REF!</v>
      </c>
      <c r="AB71" s="11" t="e">
        <f>#REF!</f>
        <v>#REF!</v>
      </c>
      <c r="AC71" s="11" t="e">
        <f>#REF!</f>
        <v>#REF!</v>
      </c>
      <c r="AD71" s="11" t="e">
        <f>#REF!</f>
        <v>#REF!</v>
      </c>
      <c r="AE71" s="11" t="e">
        <f>#REF!</f>
        <v>#REF!</v>
      </c>
      <c r="AF71" s="11" t="e">
        <f>#REF!</f>
        <v>#REF!</v>
      </c>
      <c r="AG71" s="11" t="e">
        <f>#REF!</f>
        <v>#REF!</v>
      </c>
      <c r="AH71" s="11" t="e">
        <f>#REF!</f>
        <v>#REF!</v>
      </c>
      <c r="AI71" s="11" t="e">
        <f>#REF!</f>
        <v>#REF!</v>
      </c>
      <c r="AJ71" s="11" t="e">
        <f>#REF!</f>
        <v>#REF!</v>
      </c>
      <c r="AK71" s="11" t="e">
        <f>#REF!</f>
        <v>#REF!</v>
      </c>
      <c r="AL71" s="11" t="e">
        <f>#REF!</f>
        <v>#REF!</v>
      </c>
      <c r="AM71" s="11" t="e">
        <f>#REF!</f>
        <v>#REF!</v>
      </c>
      <c r="AN71" s="11" t="e">
        <f>#REF!</f>
        <v>#REF!</v>
      </c>
      <c r="AO71" s="11" t="e">
        <f>#REF!</f>
        <v>#REF!</v>
      </c>
      <c r="AP71" s="11" t="e">
        <f>#REF!</f>
        <v>#REF!</v>
      </c>
      <c r="AQ71" s="11" t="e">
        <f>#REF!</f>
        <v>#REF!</v>
      </c>
      <c r="AR71" s="11" t="e">
        <f>#REF!</f>
        <v>#REF!</v>
      </c>
      <c r="AS71" s="11" t="e">
        <f>#REF!</f>
        <v>#REF!</v>
      </c>
      <c r="AT71" s="11" t="e">
        <f>#REF!</f>
        <v>#REF!</v>
      </c>
      <c r="AU71" s="11" t="e">
        <f>#REF!</f>
        <v>#REF!</v>
      </c>
      <c r="AV71" s="11" t="e">
        <f>#REF!</f>
        <v>#REF!</v>
      </c>
      <c r="AW71" s="11" t="e">
        <f>#REF!</f>
        <v>#REF!</v>
      </c>
      <c r="AX71" s="11" t="e">
        <f>#REF!</f>
        <v>#REF!</v>
      </c>
      <c r="AY71" s="11" t="e">
        <f>#REF!</f>
        <v>#REF!</v>
      </c>
      <c r="AZ71" s="11" t="e">
        <f>#REF!</f>
        <v>#REF!</v>
      </c>
      <c r="BA71" s="11" t="e">
        <f>#REF!</f>
        <v>#REF!</v>
      </c>
      <c r="BB71" s="11" t="e">
        <f>#REF!</f>
        <v>#REF!</v>
      </c>
      <c r="BC71" s="11" t="e">
        <f>#REF!</f>
        <v>#REF!</v>
      </c>
      <c r="BD71" s="11" t="e">
        <f>#REF!</f>
        <v>#REF!</v>
      </c>
      <c r="BE71" s="11" t="e">
        <f>#REF!</f>
        <v>#REF!</v>
      </c>
      <c r="BF71" s="11" t="e">
        <f>#REF!</f>
        <v>#REF!</v>
      </c>
      <c r="BG71" s="11" t="e">
        <f t="shared" si="3"/>
        <v>#REF!</v>
      </c>
      <c r="BH71" s="11" t="e">
        <f t="shared" si="4"/>
        <v>#REF!</v>
      </c>
    </row>
    <row r="72" spans="2:60" x14ac:dyDescent="0.2">
      <c r="B72" s="13" t="e">
        <f>#REF!</f>
        <v>#REF!</v>
      </c>
      <c r="C72" s="11" t="e">
        <f>#REF!</f>
        <v>#REF!</v>
      </c>
      <c r="D72" s="11" t="e">
        <f>#REF!</f>
        <v>#REF!</v>
      </c>
      <c r="E72" s="11" t="e">
        <f>#REF!</f>
        <v>#REF!</v>
      </c>
      <c r="F72" s="11" t="e">
        <f>#REF!</f>
        <v>#REF!</v>
      </c>
      <c r="G72" s="11" t="e">
        <f>#REF!</f>
        <v>#REF!</v>
      </c>
      <c r="H72" s="11" t="e">
        <f>#REF!</f>
        <v>#REF!</v>
      </c>
      <c r="I72" s="11" t="e">
        <f>#REF!</f>
        <v>#REF!</v>
      </c>
      <c r="J72" s="11" t="e">
        <f>#REF!</f>
        <v>#REF!</v>
      </c>
      <c r="K72" s="11" t="e">
        <f>#REF!</f>
        <v>#REF!</v>
      </c>
      <c r="L72" s="11" t="e">
        <f>#REF!</f>
        <v>#REF!</v>
      </c>
      <c r="M72" s="11" t="e">
        <f>#REF!</f>
        <v>#REF!</v>
      </c>
      <c r="N72" s="11" t="e">
        <f>#REF!</f>
        <v>#REF!</v>
      </c>
      <c r="O72" s="11" t="e">
        <f>#REF!</f>
        <v>#REF!</v>
      </c>
      <c r="P72" s="11" t="e">
        <f>#REF!</f>
        <v>#REF!</v>
      </c>
      <c r="Q72" s="11" t="e">
        <f>#REF!</f>
        <v>#REF!</v>
      </c>
      <c r="R72" s="11" t="e">
        <f>#REF!</f>
        <v>#REF!</v>
      </c>
      <c r="S72" s="11" t="e">
        <f>#REF!</f>
        <v>#REF!</v>
      </c>
      <c r="T72" s="11" t="e">
        <f>#REF!</f>
        <v>#REF!</v>
      </c>
      <c r="U72" s="11" t="e">
        <f>#REF!</f>
        <v>#REF!</v>
      </c>
      <c r="V72" s="11" t="e">
        <f>#REF!</f>
        <v>#REF!</v>
      </c>
      <c r="W72" s="11" t="e">
        <f>#REF!</f>
        <v>#REF!</v>
      </c>
      <c r="X72" s="11" t="e">
        <f>#REF!</f>
        <v>#REF!</v>
      </c>
      <c r="Y72" s="11" t="e">
        <f>#REF!</f>
        <v>#REF!</v>
      </c>
      <c r="Z72" s="11" t="e">
        <f>#REF!</f>
        <v>#REF!</v>
      </c>
      <c r="AA72" s="11" t="e">
        <f>#REF!</f>
        <v>#REF!</v>
      </c>
      <c r="AB72" s="11" t="e">
        <f>#REF!</f>
        <v>#REF!</v>
      </c>
      <c r="AC72" s="11" t="e">
        <f>#REF!</f>
        <v>#REF!</v>
      </c>
      <c r="AD72" s="11" t="e">
        <f>#REF!</f>
        <v>#REF!</v>
      </c>
      <c r="AE72" s="11" t="e">
        <f>#REF!</f>
        <v>#REF!</v>
      </c>
      <c r="AF72" s="11" t="e">
        <f>#REF!</f>
        <v>#REF!</v>
      </c>
      <c r="AG72" s="11" t="e">
        <f>#REF!</f>
        <v>#REF!</v>
      </c>
      <c r="AH72" s="11" t="e">
        <f>#REF!</f>
        <v>#REF!</v>
      </c>
      <c r="AI72" s="11" t="e">
        <f>#REF!</f>
        <v>#REF!</v>
      </c>
      <c r="AJ72" s="11" t="e">
        <f>#REF!</f>
        <v>#REF!</v>
      </c>
      <c r="AK72" s="11" t="e">
        <f>#REF!</f>
        <v>#REF!</v>
      </c>
      <c r="AL72" s="11" t="e">
        <f>#REF!</f>
        <v>#REF!</v>
      </c>
      <c r="AM72" s="11" t="e">
        <f>#REF!</f>
        <v>#REF!</v>
      </c>
      <c r="AN72" s="11" t="e">
        <f>#REF!</f>
        <v>#REF!</v>
      </c>
      <c r="AO72" s="11" t="e">
        <f>#REF!</f>
        <v>#REF!</v>
      </c>
      <c r="AP72" s="11" t="e">
        <f>#REF!</f>
        <v>#REF!</v>
      </c>
      <c r="AQ72" s="11" t="e">
        <f>#REF!</f>
        <v>#REF!</v>
      </c>
      <c r="AR72" s="11" t="e">
        <f>#REF!</f>
        <v>#REF!</v>
      </c>
      <c r="AS72" s="11" t="e">
        <f>#REF!</f>
        <v>#REF!</v>
      </c>
      <c r="AT72" s="11" t="e">
        <f>#REF!</f>
        <v>#REF!</v>
      </c>
      <c r="AU72" s="11" t="e">
        <f>#REF!</f>
        <v>#REF!</v>
      </c>
      <c r="AV72" s="11" t="e">
        <f>#REF!</f>
        <v>#REF!</v>
      </c>
      <c r="AW72" s="11" t="e">
        <f>#REF!</f>
        <v>#REF!</v>
      </c>
      <c r="AX72" s="11" t="e">
        <f>#REF!</f>
        <v>#REF!</v>
      </c>
      <c r="AY72" s="11" t="e">
        <f>#REF!</f>
        <v>#REF!</v>
      </c>
      <c r="AZ72" s="11" t="e">
        <f>#REF!</f>
        <v>#REF!</v>
      </c>
      <c r="BA72" s="11" t="e">
        <f>#REF!</f>
        <v>#REF!</v>
      </c>
      <c r="BB72" s="11" t="e">
        <f>#REF!</f>
        <v>#REF!</v>
      </c>
      <c r="BC72" s="11" t="e">
        <f>#REF!</f>
        <v>#REF!</v>
      </c>
      <c r="BD72" s="11" t="e">
        <f>#REF!</f>
        <v>#REF!</v>
      </c>
      <c r="BE72" s="11" t="e">
        <f>#REF!</f>
        <v>#REF!</v>
      </c>
      <c r="BF72" s="11" t="e">
        <f>#REF!</f>
        <v>#REF!</v>
      </c>
      <c r="BG72" s="11" t="e">
        <f t="shared" si="3"/>
        <v>#REF!</v>
      </c>
      <c r="BH72" s="11" t="e">
        <f t="shared" si="4"/>
        <v>#REF!</v>
      </c>
    </row>
    <row r="73" spans="2:60" x14ac:dyDescent="0.2">
      <c r="B73" s="13" t="s">
        <v>2</v>
      </c>
      <c r="C73" s="11" t="e">
        <f>SUM(C42:C72)</f>
        <v>#REF!</v>
      </c>
      <c r="D73" s="11" t="e">
        <f t="shared" ref="D73:BH73" si="5">SUM(D42:D72)</f>
        <v>#REF!</v>
      </c>
      <c r="E73" s="11" t="e">
        <f t="shared" si="5"/>
        <v>#REF!</v>
      </c>
      <c r="F73" s="11" t="e">
        <f t="shared" si="5"/>
        <v>#REF!</v>
      </c>
      <c r="G73" s="11" t="e">
        <f t="shared" si="5"/>
        <v>#REF!</v>
      </c>
      <c r="H73" s="11" t="e">
        <f t="shared" si="5"/>
        <v>#REF!</v>
      </c>
      <c r="I73" s="11" t="e">
        <f t="shared" si="5"/>
        <v>#REF!</v>
      </c>
      <c r="J73" s="11" t="e">
        <f t="shared" si="5"/>
        <v>#REF!</v>
      </c>
      <c r="K73" s="11" t="e">
        <f t="shared" si="5"/>
        <v>#REF!</v>
      </c>
      <c r="L73" s="11" t="e">
        <f t="shared" si="5"/>
        <v>#REF!</v>
      </c>
      <c r="M73" s="11" t="e">
        <f t="shared" si="5"/>
        <v>#REF!</v>
      </c>
      <c r="N73" s="11" t="e">
        <f t="shared" si="5"/>
        <v>#REF!</v>
      </c>
      <c r="O73" s="11" t="e">
        <f t="shared" si="5"/>
        <v>#REF!</v>
      </c>
      <c r="P73" s="11" t="e">
        <f t="shared" si="5"/>
        <v>#REF!</v>
      </c>
      <c r="Q73" s="11" t="e">
        <f t="shared" si="5"/>
        <v>#REF!</v>
      </c>
      <c r="R73" s="11" t="e">
        <f t="shared" si="5"/>
        <v>#REF!</v>
      </c>
      <c r="S73" s="11" t="e">
        <f t="shared" si="5"/>
        <v>#REF!</v>
      </c>
      <c r="T73" s="11" t="e">
        <f t="shared" si="5"/>
        <v>#REF!</v>
      </c>
      <c r="U73" s="11" t="e">
        <f t="shared" si="5"/>
        <v>#REF!</v>
      </c>
      <c r="V73" s="11" t="e">
        <f t="shared" si="5"/>
        <v>#REF!</v>
      </c>
      <c r="W73" s="11" t="e">
        <f t="shared" si="5"/>
        <v>#REF!</v>
      </c>
      <c r="X73" s="11" t="e">
        <f t="shared" si="5"/>
        <v>#REF!</v>
      </c>
      <c r="Y73" s="11" t="e">
        <f t="shared" si="5"/>
        <v>#REF!</v>
      </c>
      <c r="Z73" s="11" t="e">
        <f t="shared" si="5"/>
        <v>#REF!</v>
      </c>
      <c r="AA73" s="11" t="e">
        <f t="shared" si="5"/>
        <v>#REF!</v>
      </c>
      <c r="AB73" s="11" t="e">
        <f t="shared" si="5"/>
        <v>#REF!</v>
      </c>
      <c r="AC73" s="11" t="e">
        <f t="shared" si="5"/>
        <v>#REF!</v>
      </c>
      <c r="AD73" s="11" t="e">
        <f t="shared" si="5"/>
        <v>#REF!</v>
      </c>
      <c r="AE73" s="11" t="e">
        <f t="shared" si="5"/>
        <v>#REF!</v>
      </c>
      <c r="AF73" s="11" t="e">
        <f t="shared" si="5"/>
        <v>#REF!</v>
      </c>
      <c r="AG73" s="11" t="e">
        <f t="shared" si="5"/>
        <v>#REF!</v>
      </c>
      <c r="AH73" s="11" t="e">
        <f t="shared" si="5"/>
        <v>#REF!</v>
      </c>
      <c r="AI73" s="11" t="e">
        <f t="shared" si="5"/>
        <v>#REF!</v>
      </c>
      <c r="AJ73" s="11" t="e">
        <f t="shared" si="5"/>
        <v>#REF!</v>
      </c>
      <c r="AK73" s="11" t="e">
        <f t="shared" si="5"/>
        <v>#REF!</v>
      </c>
      <c r="AL73" s="11" t="e">
        <f t="shared" si="5"/>
        <v>#REF!</v>
      </c>
      <c r="AM73" s="11" t="e">
        <f t="shared" si="5"/>
        <v>#REF!</v>
      </c>
      <c r="AN73" s="11" t="e">
        <f t="shared" si="5"/>
        <v>#REF!</v>
      </c>
      <c r="AO73" s="11" t="e">
        <f t="shared" si="5"/>
        <v>#REF!</v>
      </c>
      <c r="AP73" s="11" t="e">
        <f t="shared" si="5"/>
        <v>#REF!</v>
      </c>
      <c r="AQ73" s="11" t="e">
        <f t="shared" si="5"/>
        <v>#REF!</v>
      </c>
      <c r="AR73" s="11" t="e">
        <f t="shared" si="5"/>
        <v>#REF!</v>
      </c>
      <c r="AS73" s="11" t="e">
        <f t="shared" si="5"/>
        <v>#REF!</v>
      </c>
      <c r="AT73" s="11" t="e">
        <f t="shared" si="5"/>
        <v>#REF!</v>
      </c>
      <c r="AU73" s="11" t="e">
        <f t="shared" si="5"/>
        <v>#REF!</v>
      </c>
      <c r="AV73" s="11" t="e">
        <f t="shared" si="5"/>
        <v>#REF!</v>
      </c>
      <c r="AW73" s="11" t="e">
        <f t="shared" si="5"/>
        <v>#REF!</v>
      </c>
      <c r="AX73" s="11" t="e">
        <f t="shared" si="5"/>
        <v>#REF!</v>
      </c>
      <c r="AY73" s="11" t="e">
        <f t="shared" si="5"/>
        <v>#REF!</v>
      </c>
      <c r="AZ73" s="11" t="e">
        <f t="shared" si="5"/>
        <v>#REF!</v>
      </c>
      <c r="BA73" s="11" t="e">
        <f t="shared" si="5"/>
        <v>#REF!</v>
      </c>
      <c r="BB73" s="11" t="e">
        <f t="shared" si="5"/>
        <v>#REF!</v>
      </c>
      <c r="BC73" s="11" t="e">
        <f t="shared" si="5"/>
        <v>#REF!</v>
      </c>
      <c r="BD73" s="11" t="e">
        <f t="shared" si="5"/>
        <v>#REF!</v>
      </c>
      <c r="BE73" s="11" t="e">
        <f t="shared" si="5"/>
        <v>#REF!</v>
      </c>
      <c r="BF73" s="11" t="e">
        <f t="shared" si="5"/>
        <v>#REF!</v>
      </c>
      <c r="BG73" s="11" t="e">
        <f t="shared" si="5"/>
        <v>#REF!</v>
      </c>
      <c r="BH73" s="11" t="e">
        <f t="shared" si="5"/>
        <v>#REF!</v>
      </c>
    </row>
  </sheetData>
  <mergeCells count="58"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Y3:AZ3"/>
    <mergeCell ref="BA3:BB3"/>
    <mergeCell ref="BC3:BD3"/>
    <mergeCell ref="BE3:BF3"/>
    <mergeCell ref="BG3:BH3"/>
    <mergeCell ref="C40:D40"/>
    <mergeCell ref="E40:F40"/>
    <mergeCell ref="G40:H40"/>
    <mergeCell ref="I40:J40"/>
    <mergeCell ref="K40:L40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7" workbookViewId="0">
      <selection activeCell="B9" sqref="B9"/>
    </sheetView>
  </sheetViews>
  <sheetFormatPr defaultColWidth="9.140625" defaultRowHeight="12.75" x14ac:dyDescent="0.2"/>
  <cols>
    <col min="1" max="1" width="3.5703125" style="4" hidden="1" customWidth="1"/>
    <col min="2" max="2" width="9.85546875" style="4" customWidth="1"/>
    <col min="3" max="33" width="9.7109375" style="4" customWidth="1"/>
    <col min="34" max="16384" width="9.140625" style="4"/>
  </cols>
  <sheetData>
    <row r="2" spans="1:34" ht="25.5" customHeight="1" x14ac:dyDescent="0.2">
      <c r="B2" s="14"/>
      <c r="C2" s="15"/>
      <c r="D2" s="16"/>
      <c r="E2" s="17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4" ht="24.75" customHeight="1" x14ac:dyDescent="0.2">
      <c r="B3" s="14"/>
      <c r="C3" s="17"/>
      <c r="D3" s="19"/>
      <c r="E3" s="17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4" ht="13.5" customHeight="1" x14ac:dyDescent="0.2"/>
    <row r="7" spans="1:34" ht="26.25" customHeight="1" x14ac:dyDescent="0.2">
      <c r="B7" s="20" t="s">
        <v>32</v>
      </c>
    </row>
    <row r="8" spans="1:34" ht="18.75" x14ac:dyDescent="0.2">
      <c r="B8" s="21" t="s">
        <v>45</v>
      </c>
    </row>
    <row r="9" spans="1:34" ht="20.25" x14ac:dyDescent="0.2">
      <c r="B9" s="20" t="s">
        <v>46</v>
      </c>
      <c r="C9" s="22"/>
      <c r="D9" s="22"/>
      <c r="E9" s="22"/>
      <c r="F9" s="22"/>
      <c r="G9" s="22"/>
    </row>
    <row r="11" spans="1:34" x14ac:dyDescent="0.2">
      <c r="B11" s="29"/>
      <c r="C11" s="10">
        <f>[1]Sheet1!C4</f>
        <v>42064</v>
      </c>
      <c r="D11" s="10">
        <f>[1]Sheet1!D4</f>
        <v>42065</v>
      </c>
      <c r="E11" s="10">
        <f>[1]Sheet1!E4</f>
        <v>42066</v>
      </c>
      <c r="F11" s="10">
        <f>[1]Sheet1!F4</f>
        <v>42067</v>
      </c>
      <c r="G11" s="10">
        <f>[1]Sheet1!G4</f>
        <v>42068</v>
      </c>
      <c r="H11" s="10">
        <f>[1]Sheet1!H4</f>
        <v>42069</v>
      </c>
      <c r="I11" s="10">
        <f>[1]Sheet1!I4</f>
        <v>42070</v>
      </c>
      <c r="J11" s="10">
        <f>[1]Sheet1!J4</f>
        <v>42071</v>
      </c>
      <c r="K11" s="10">
        <f>[1]Sheet1!K4</f>
        <v>42072</v>
      </c>
      <c r="L11" s="10">
        <f>[1]Sheet1!L4</f>
        <v>42073</v>
      </c>
      <c r="M11" s="10">
        <f>[1]Sheet1!M4</f>
        <v>42074</v>
      </c>
      <c r="N11" s="10">
        <f>[1]Sheet1!N4</f>
        <v>42075</v>
      </c>
      <c r="O11" s="10">
        <f>[1]Sheet1!O4</f>
        <v>42076</v>
      </c>
      <c r="P11" s="10">
        <f>[1]Sheet1!P4</f>
        <v>42077</v>
      </c>
      <c r="Q11" s="10">
        <f>[1]Sheet1!Q4</f>
        <v>42078</v>
      </c>
      <c r="R11" s="10">
        <f>[1]Sheet1!R4</f>
        <v>42079</v>
      </c>
      <c r="S11" s="10">
        <f>[1]Sheet1!S4</f>
        <v>42080</v>
      </c>
      <c r="T11" s="10">
        <f>[1]Sheet1!T4</f>
        <v>42081</v>
      </c>
      <c r="U11" s="10">
        <f>[1]Sheet1!U4</f>
        <v>42082</v>
      </c>
      <c r="V11" s="10">
        <f>[1]Sheet1!V4</f>
        <v>42083</v>
      </c>
      <c r="W11" s="10">
        <f>[1]Sheet1!W4</f>
        <v>42084</v>
      </c>
      <c r="X11" s="10">
        <f>[1]Sheet1!X4</f>
        <v>42085</v>
      </c>
      <c r="Y11" s="10">
        <f>[1]Sheet1!Y4</f>
        <v>42086</v>
      </c>
      <c r="Z11" s="10">
        <f>[1]Sheet1!Z4</f>
        <v>42087</v>
      </c>
      <c r="AA11" s="10">
        <f>[1]Sheet1!AA4</f>
        <v>42088</v>
      </c>
      <c r="AB11" s="10">
        <f>[1]Sheet1!AB4</f>
        <v>42089</v>
      </c>
      <c r="AC11" s="10">
        <f>[1]Sheet1!AC4</f>
        <v>42090</v>
      </c>
      <c r="AD11" s="10">
        <f>[1]Sheet1!AD4</f>
        <v>42091</v>
      </c>
      <c r="AE11" s="10">
        <f>[1]Sheet1!AE4</f>
        <v>42092</v>
      </c>
      <c r="AF11" s="10">
        <f>[1]Sheet1!AF4</f>
        <v>42093</v>
      </c>
      <c r="AG11" s="10">
        <f>[1]Sheet1!AG4</f>
        <v>42094</v>
      </c>
      <c r="AH11" s="29"/>
    </row>
    <row r="12" spans="1:34" s="7" customFormat="1" ht="20.100000000000001" customHeight="1" x14ac:dyDescent="0.2">
      <c r="B12" s="30" t="s">
        <v>44</v>
      </c>
      <c r="C12" s="6">
        <f>[2]RESUMEN!$B$7</f>
        <v>42064</v>
      </c>
      <c r="D12" s="6">
        <f>[3]RESUMEN!$B$7</f>
        <v>42065</v>
      </c>
      <c r="E12" s="6">
        <f>[4]RESUMEN!$B$7</f>
        <v>42066</v>
      </c>
      <c r="F12" s="6">
        <f>[5]RESUMEN!$B$7</f>
        <v>42067</v>
      </c>
      <c r="G12" s="6">
        <f>[6]RESUMEN!$B$7</f>
        <v>42068</v>
      </c>
      <c r="H12" s="6">
        <f>[7]RESUMEN!$B$7</f>
        <v>42069</v>
      </c>
      <c r="I12" s="6">
        <f>[8]RESUMEN!$B$7</f>
        <v>42070</v>
      </c>
      <c r="J12" s="6">
        <f>[9]RESUMEN!$B$7</f>
        <v>42071</v>
      </c>
      <c r="K12" s="6">
        <f>[10]RESUMEN!$B$7</f>
        <v>42072</v>
      </c>
      <c r="L12" s="6">
        <f>[11]RESUMEN!$B$7</f>
        <v>42073</v>
      </c>
      <c r="M12" s="6">
        <f>[12]RESUMEN!$B$7</f>
        <v>42074</v>
      </c>
      <c r="N12" s="6">
        <f>[13]RESUMEN!$B$7</f>
        <v>42075</v>
      </c>
      <c r="O12" s="6">
        <f>[14]RESUMEN!$B$7</f>
        <v>42076</v>
      </c>
      <c r="P12" s="6">
        <f>[15]RESUMEN!$B$7</f>
        <v>42077</v>
      </c>
      <c r="Q12" s="6">
        <f>[16]RESUMEN!$B$7</f>
        <v>42078</v>
      </c>
      <c r="R12" s="6">
        <f>[17]RESUMEN!$B$7</f>
        <v>42079</v>
      </c>
      <c r="S12" s="6">
        <f>[18]RESUMEN!$B$7</f>
        <v>42080</v>
      </c>
      <c r="T12" s="6">
        <f>[19]RESUMEN!$B$7</f>
        <v>42081</v>
      </c>
      <c r="U12" s="6">
        <f>[20]RESUMEN!$B$7</f>
        <v>42082</v>
      </c>
      <c r="V12" s="6">
        <f>[21]RESUMEN!$B$7</f>
        <v>42083</v>
      </c>
      <c r="W12" s="6">
        <f>[22]RESUMEN!$B$7</f>
        <v>42084</v>
      </c>
      <c r="X12" s="6">
        <f>[23]RESUMEN!$B$7</f>
        <v>42085</v>
      </c>
      <c r="Y12" s="6">
        <f>[24]RESUMEN!$B$7</f>
        <v>42086</v>
      </c>
      <c r="Z12" s="6">
        <f>[25]RESUMEN!$B$7</f>
        <v>42087</v>
      </c>
      <c r="AA12" s="6">
        <f>[26]RESUMEN!$B$7</f>
        <v>42088</v>
      </c>
      <c r="AB12" s="6">
        <f>[27]RESUMEN!$B$7</f>
        <v>42089</v>
      </c>
      <c r="AC12" s="6">
        <f>[28]RESUMEN!$B$7</f>
        <v>42090</v>
      </c>
      <c r="AD12" s="6">
        <f>[29]RESUMEN!$B$7</f>
        <v>42091</v>
      </c>
      <c r="AE12" s="6">
        <f>[30]RESUMEN!$B$7</f>
        <v>42092</v>
      </c>
      <c r="AF12" s="6">
        <f>[31]RESUMEN!$B$7</f>
        <v>42093</v>
      </c>
      <c r="AG12" s="6">
        <f>[32]RESUMEN!$B$7</f>
        <v>42094</v>
      </c>
      <c r="AH12" s="30" t="s">
        <v>44</v>
      </c>
    </row>
    <row r="13" spans="1:34" ht="20.100000000000001" customHeight="1" x14ac:dyDescent="0.2">
      <c r="A13" s="28"/>
      <c r="B13" s="31">
        <v>4.1666666666666664E-2</v>
      </c>
      <c r="C13" s="3">
        <f>+'[2]PCA-PCF'!$C12</f>
        <v>94.463278333332994</v>
      </c>
      <c r="D13" s="3">
        <f>+'[3]PCA-PCF'!$C12</f>
        <v>93.128</v>
      </c>
      <c r="E13" s="3">
        <f>+'[4]PCA-PCF'!$C12</f>
        <v>93.128</v>
      </c>
      <c r="F13" s="3">
        <f>+'[5]PCA-PCF'!$C12</f>
        <v>93.128</v>
      </c>
      <c r="G13" s="3">
        <f>+'[6]PCA-PCF'!$C12</f>
        <v>93.128</v>
      </c>
      <c r="H13" s="3">
        <f>+'[7]PCA-PCF'!$C12</f>
        <v>93.128</v>
      </c>
      <c r="I13" s="3">
        <f>+'[8]PCA-PCF'!$C12</f>
        <v>95.722173333333004</v>
      </c>
      <c r="J13" s="3">
        <f>+'[9]PCA-PCF'!$C12</f>
        <v>93.128</v>
      </c>
      <c r="K13" s="3">
        <f>+'[10]PCA-PCF'!$C12</f>
        <v>93.549930000000003</v>
      </c>
      <c r="L13" s="3">
        <f>+'[11]PCA-PCF'!$C12</f>
        <v>93.16</v>
      </c>
      <c r="M13" s="3">
        <f>+'[12]PCA-PCF'!$C12</f>
        <v>93.16</v>
      </c>
      <c r="N13" s="3">
        <f>+'[13]PCA-PCF'!$C12</f>
        <v>93.243663333333004</v>
      </c>
      <c r="O13" s="3">
        <f>+'[14]PCA-PCF'!$C12</f>
        <v>93.186336666667003</v>
      </c>
      <c r="P13" s="3">
        <f>+'[15]PCA-PCF'!$C12</f>
        <v>93.16</v>
      </c>
      <c r="Q13" s="3">
        <f>+'[16]PCA-PCF'!$C12</f>
        <v>94.415561666667003</v>
      </c>
      <c r="R13" s="3">
        <f>+'[17]PCA-PCF'!$C12</f>
        <v>89.507888333333</v>
      </c>
      <c r="S13" s="3">
        <f>+'[18]PCA-PCF'!$C12</f>
        <v>89.530190000000005</v>
      </c>
      <c r="T13" s="3">
        <f>+'[19]PCA-PCF'!$C12</f>
        <v>88.313419999999994</v>
      </c>
      <c r="U13" s="3">
        <f>+'[20]PCA-PCF'!$C12</f>
        <v>88.362430000000003</v>
      </c>
      <c r="V13" s="3">
        <f>+'[21]PCA-PCF'!$C12</f>
        <v>89.392961666667006</v>
      </c>
      <c r="W13" s="3">
        <f>+'[22]PCA-PCF'!$C12</f>
        <v>90.816906666666995</v>
      </c>
      <c r="X13" s="3">
        <f>+'[23]PCA-PCF'!$C12</f>
        <v>90.162676666666997</v>
      </c>
      <c r="Y13" s="3">
        <f>+'[24]PCA-PCF'!$C12</f>
        <v>85.622311666667002</v>
      </c>
      <c r="Z13" s="3">
        <f>+'[25]PCA-PCF'!$C12</f>
        <v>84.951260000000005</v>
      </c>
      <c r="AA13" s="3">
        <f>+'[26]PCA-PCF'!$C12</f>
        <v>85.321301666666997</v>
      </c>
      <c r="AB13" s="3">
        <f>+'[27]PCA-PCF'!$C12</f>
        <v>86.088499999999996</v>
      </c>
      <c r="AC13" s="3">
        <f>+'[28]PCA-PCF'!$C12</f>
        <v>86.088499999999996</v>
      </c>
      <c r="AD13" s="3">
        <f>+'[29]PCA-PCF'!$C12</f>
        <v>86.088499999999996</v>
      </c>
      <c r="AE13" s="3">
        <f>+'[30]PCA-PCF'!$C12</f>
        <v>84.968231666666995</v>
      </c>
      <c r="AF13" s="3">
        <f>+'[31]PCA-PCF'!$C12</f>
        <v>85.412901666666997</v>
      </c>
      <c r="AG13" s="3">
        <f>+'[32]PCA-PCF'!$C12</f>
        <v>85.903168333332999</v>
      </c>
      <c r="AH13" s="31">
        <v>4.1666666666666664E-2</v>
      </c>
    </row>
    <row r="14" spans="1:34" ht="20.100000000000001" customHeight="1" x14ac:dyDescent="0.2">
      <c r="A14" s="28"/>
      <c r="B14" s="31">
        <v>8.3333333333333301E-2</v>
      </c>
      <c r="C14" s="3">
        <f>+'[2]PCA-PCF'!$C13</f>
        <v>94.431899999999999</v>
      </c>
      <c r="D14" s="3">
        <f>+'[3]PCA-PCF'!$C13</f>
        <v>93.128</v>
      </c>
      <c r="E14" s="3">
        <f>+'[4]PCA-PCF'!$C13</f>
        <v>93.128</v>
      </c>
      <c r="F14" s="3">
        <f>+'[5]PCA-PCF'!$C13</f>
        <v>93.128</v>
      </c>
      <c r="G14" s="3">
        <f>+'[6]PCA-PCF'!$C13</f>
        <v>93.128</v>
      </c>
      <c r="H14" s="3">
        <f>+'[7]PCA-PCF'!$C13</f>
        <v>93.144835</v>
      </c>
      <c r="I14" s="3">
        <f>+'[8]PCA-PCF'!$C13</f>
        <v>100.13034166666699</v>
      </c>
      <c r="J14" s="3">
        <f>+'[9]PCA-PCF'!$C13</f>
        <v>92.717281666667006</v>
      </c>
      <c r="K14" s="3">
        <f>+'[10]PCA-PCF'!$C13</f>
        <v>93.838700000000003</v>
      </c>
      <c r="L14" s="3">
        <f>+'[11]PCA-PCF'!$C13</f>
        <v>93.16</v>
      </c>
      <c r="M14" s="3">
        <f>+'[12]PCA-PCF'!$C13</f>
        <v>93.16</v>
      </c>
      <c r="N14" s="3">
        <f>+'[13]PCA-PCF'!$C13</f>
        <v>93.252196666667004</v>
      </c>
      <c r="O14" s="3">
        <f>+'[14]PCA-PCF'!$C13</f>
        <v>93.163740000000004</v>
      </c>
      <c r="P14" s="3">
        <f>+'[15]PCA-PCF'!$C13</f>
        <v>93.16</v>
      </c>
      <c r="Q14" s="3">
        <f>+'[16]PCA-PCF'!$C13</f>
        <v>94.350899999999996</v>
      </c>
      <c r="R14" s="3">
        <f>+'[17]PCA-PCF'!$C13</f>
        <v>89.488733333333002</v>
      </c>
      <c r="S14" s="3">
        <f>+'[18]PCA-PCF'!$C13</f>
        <v>89.468905000000007</v>
      </c>
      <c r="T14" s="3">
        <f>+'[19]PCA-PCF'!$C13</f>
        <v>88.721891666667005</v>
      </c>
      <c r="U14" s="3">
        <f>+'[20]PCA-PCF'!$C13</f>
        <v>88.598126666667</v>
      </c>
      <c r="V14" s="3">
        <f>+'[21]PCA-PCF'!$C13</f>
        <v>90.218000000000004</v>
      </c>
      <c r="W14" s="3">
        <f>+'[22]PCA-PCF'!$C13</f>
        <v>90.413666666666998</v>
      </c>
      <c r="X14" s="3">
        <f>+'[23]PCA-PCF'!$C13</f>
        <v>89.302833333332998</v>
      </c>
      <c r="Y14" s="3">
        <f>+'[24]PCA-PCF'!$C13</f>
        <v>85.191113333333007</v>
      </c>
      <c r="Z14" s="3">
        <f>+'[25]PCA-PCF'!$C13</f>
        <v>85.006438333332994</v>
      </c>
      <c r="AA14" s="3">
        <f>+'[26]PCA-PCF'!$C13</f>
        <v>85.293064999999999</v>
      </c>
      <c r="AB14" s="3">
        <f>+'[27]PCA-PCF'!$C13</f>
        <v>86.088499999999996</v>
      </c>
      <c r="AC14" s="3">
        <f>+'[28]PCA-PCF'!$C13</f>
        <v>86.088499999999996</v>
      </c>
      <c r="AD14" s="3">
        <f>+'[29]PCA-PCF'!$C13</f>
        <v>86.088499999999996</v>
      </c>
      <c r="AE14" s="3">
        <f>+'[30]PCA-PCF'!$C13</f>
        <v>84.885318333333004</v>
      </c>
      <c r="AF14" s="3">
        <f>+'[31]PCA-PCF'!$C13</f>
        <v>85.627248333333</v>
      </c>
      <c r="AG14" s="3">
        <f>+'[32]PCA-PCF'!$C13</f>
        <v>86.267696666667007</v>
      </c>
      <c r="AH14" s="31">
        <v>8.3333333333333301E-2</v>
      </c>
    </row>
    <row r="15" spans="1:34" ht="20.100000000000001" customHeight="1" x14ac:dyDescent="0.2">
      <c r="A15" s="28"/>
      <c r="B15" s="31">
        <v>0.125</v>
      </c>
      <c r="C15" s="3">
        <f>+'[2]PCA-PCF'!$C14</f>
        <v>94.431899999999999</v>
      </c>
      <c r="D15" s="3">
        <f>+'[3]PCA-PCF'!$C14</f>
        <v>93.128</v>
      </c>
      <c r="E15" s="3">
        <f>+'[4]PCA-PCF'!$C14</f>
        <v>93.128</v>
      </c>
      <c r="F15" s="3">
        <f>+'[5]PCA-PCF'!$C14</f>
        <v>93.160153333333</v>
      </c>
      <c r="G15" s="3">
        <f>+'[6]PCA-PCF'!$C14</f>
        <v>93.128</v>
      </c>
      <c r="H15" s="3">
        <f>+'[7]PCA-PCF'!$C14</f>
        <v>93.128</v>
      </c>
      <c r="I15" s="3">
        <f>+'[8]PCA-PCF'!$C14</f>
        <v>97.470583333332996</v>
      </c>
      <c r="J15" s="3">
        <f>+'[9]PCA-PCF'!$C14</f>
        <v>92.314588333333006</v>
      </c>
      <c r="K15" s="3">
        <f>+'[10]PCA-PCF'!$C14</f>
        <v>93.838700000000003</v>
      </c>
      <c r="L15" s="3">
        <f>+'[11]PCA-PCF'!$C14</f>
        <v>93.16</v>
      </c>
      <c r="M15" s="3">
        <f>+'[12]PCA-PCF'!$C14</f>
        <v>93.16</v>
      </c>
      <c r="N15" s="3">
        <f>+'[13]PCA-PCF'!$C14</f>
        <v>93.16</v>
      </c>
      <c r="O15" s="3">
        <f>+'[14]PCA-PCF'!$C14</f>
        <v>93.16</v>
      </c>
      <c r="P15" s="3">
        <f>+'[15]PCA-PCF'!$C14</f>
        <v>93.247001666667003</v>
      </c>
      <c r="Q15" s="3">
        <f>+'[16]PCA-PCF'!$C14</f>
        <v>94.926741666666999</v>
      </c>
      <c r="R15" s="3">
        <f>+'[17]PCA-PCF'!$C14</f>
        <v>89.411860000000004</v>
      </c>
      <c r="S15" s="3">
        <f>+'[18]PCA-PCF'!$C14</f>
        <v>89.486496666666994</v>
      </c>
      <c r="T15" s="3">
        <f>+'[19]PCA-PCF'!$C14</f>
        <v>88.741093333332998</v>
      </c>
      <c r="U15" s="3">
        <f>+'[20]PCA-PCF'!$C14</f>
        <v>88.948676666666998</v>
      </c>
      <c r="V15" s="3">
        <f>+'[21]PCA-PCF'!$C14</f>
        <v>90.131540000000001</v>
      </c>
      <c r="W15" s="3">
        <f>+'[22]PCA-PCF'!$C14</f>
        <v>89.281171666667007</v>
      </c>
      <c r="X15" s="3">
        <f>+'[23]PCA-PCF'!$C14</f>
        <v>89.333945</v>
      </c>
      <c r="Y15" s="3">
        <f>+'[24]PCA-PCF'!$C14</f>
        <v>84.821188333332998</v>
      </c>
      <c r="Z15" s="3">
        <f>+'[25]PCA-PCF'!$C14</f>
        <v>84.870975000000001</v>
      </c>
      <c r="AA15" s="3">
        <f>+'[26]PCA-PCF'!$C14</f>
        <v>85.184878333333003</v>
      </c>
      <c r="AB15" s="3">
        <f>+'[27]PCA-PCF'!$C14</f>
        <v>86.088499999999996</v>
      </c>
      <c r="AC15" s="3">
        <f>+'[28]PCA-PCF'!$C14</f>
        <v>86.088499999999996</v>
      </c>
      <c r="AD15" s="3">
        <f>+'[29]PCA-PCF'!$C14</f>
        <v>86.088499999999996</v>
      </c>
      <c r="AE15" s="3">
        <f>+'[30]PCA-PCF'!$C14</f>
        <v>85.199578333332994</v>
      </c>
      <c r="AF15" s="3">
        <f>+'[31]PCA-PCF'!$C14</f>
        <v>85.943823333333</v>
      </c>
      <c r="AG15" s="3">
        <f>+'[32]PCA-PCF'!$C14</f>
        <v>86.018921666666998</v>
      </c>
      <c r="AH15" s="31">
        <v>0.125</v>
      </c>
    </row>
    <row r="16" spans="1:34" ht="20.100000000000001" customHeight="1" x14ac:dyDescent="0.2">
      <c r="A16" s="28"/>
      <c r="B16" s="31">
        <v>0.16666666666666699</v>
      </c>
      <c r="C16" s="3">
        <f>+'[2]PCA-PCF'!$C15</f>
        <v>94.58426</v>
      </c>
      <c r="D16" s="3">
        <f>+'[3]PCA-PCF'!$C15</f>
        <v>93.128</v>
      </c>
      <c r="E16" s="3">
        <f>+'[4]PCA-PCF'!$C15</f>
        <v>93.128</v>
      </c>
      <c r="F16" s="3">
        <f>+'[5]PCA-PCF'!$C15</f>
        <v>93.128</v>
      </c>
      <c r="G16" s="3">
        <f>+'[6]PCA-PCF'!$C15</f>
        <v>93.128</v>
      </c>
      <c r="H16" s="3">
        <f>+'[7]PCA-PCF'!$C15</f>
        <v>93.128</v>
      </c>
      <c r="I16" s="3">
        <f>+'[8]PCA-PCF'!$C15</f>
        <v>94.731123333333002</v>
      </c>
      <c r="J16" s="3">
        <f>+'[9]PCA-PCF'!$C15</f>
        <v>92.437618333333006</v>
      </c>
      <c r="K16" s="3">
        <f>+'[10]PCA-PCF'!$C15</f>
        <v>93.838700000000003</v>
      </c>
      <c r="L16" s="3">
        <f>+'[11]PCA-PCF'!$C15</f>
        <v>93.16</v>
      </c>
      <c r="M16" s="3">
        <f>+'[12]PCA-PCF'!$C15</f>
        <v>93.16</v>
      </c>
      <c r="N16" s="3">
        <f>+'[13]PCA-PCF'!$C15</f>
        <v>93.16</v>
      </c>
      <c r="O16" s="3">
        <f>+'[14]PCA-PCF'!$C15</f>
        <v>93.175836666666996</v>
      </c>
      <c r="P16" s="3">
        <f>+'[15]PCA-PCF'!$C15</f>
        <v>93.241489999999999</v>
      </c>
      <c r="Q16" s="3">
        <f>+'[16]PCA-PCF'!$C15</f>
        <v>93.249928333333003</v>
      </c>
      <c r="R16" s="3">
        <f>+'[17]PCA-PCF'!$C15</f>
        <v>89.476011666667006</v>
      </c>
      <c r="S16" s="3">
        <f>+'[18]PCA-PCF'!$C15</f>
        <v>89.507801666667007</v>
      </c>
      <c r="T16" s="3">
        <f>+'[19]PCA-PCF'!$C15</f>
        <v>88.529778333332999</v>
      </c>
      <c r="U16" s="3">
        <f>+'[20]PCA-PCF'!$C15</f>
        <v>89.022228333333004</v>
      </c>
      <c r="V16" s="3">
        <f>+'[21]PCA-PCF'!$C15</f>
        <v>89.338886666666994</v>
      </c>
      <c r="W16" s="3">
        <f>+'[22]PCA-PCF'!$C15</f>
        <v>89.104455000000002</v>
      </c>
      <c r="X16" s="3">
        <f>+'[23]PCA-PCF'!$C15</f>
        <v>89.156391666667005</v>
      </c>
      <c r="Y16" s="3">
        <f>+'[24]PCA-PCF'!$C15</f>
        <v>84.498878333332996</v>
      </c>
      <c r="Z16" s="3">
        <f>+'[25]PCA-PCF'!$C15</f>
        <v>86.024506666666994</v>
      </c>
      <c r="AA16" s="3">
        <f>+'[26]PCA-PCF'!$C15</f>
        <v>85.108596666666998</v>
      </c>
      <c r="AB16" s="3">
        <f>+'[27]PCA-PCF'!$C15</f>
        <v>86.088499999999996</v>
      </c>
      <c r="AC16" s="3">
        <f>+'[28]PCA-PCF'!$C15</f>
        <v>86.088499999999996</v>
      </c>
      <c r="AD16" s="3">
        <f>+'[29]PCA-PCF'!$C15</f>
        <v>86.088499999999996</v>
      </c>
      <c r="AE16" s="3">
        <f>+'[30]PCA-PCF'!$C15</f>
        <v>84.930191666667</v>
      </c>
      <c r="AF16" s="3">
        <f>+'[31]PCA-PCF'!$C15</f>
        <v>85.733958333333007</v>
      </c>
      <c r="AG16" s="3">
        <f>+'[32]PCA-PCF'!$C15</f>
        <v>85.642511666667005</v>
      </c>
      <c r="AH16" s="31">
        <v>0.16666666666666699</v>
      </c>
    </row>
    <row r="17" spans="1:108" ht="20.100000000000001" customHeight="1" x14ac:dyDescent="0.2">
      <c r="A17" s="28"/>
      <c r="B17" s="31">
        <v>0.20833333333333301</v>
      </c>
      <c r="C17" s="3">
        <f>+'[2]PCA-PCF'!$C16</f>
        <v>94.431899999999999</v>
      </c>
      <c r="D17" s="3">
        <f>+'[3]PCA-PCF'!$C16</f>
        <v>93.128</v>
      </c>
      <c r="E17" s="3">
        <f>+'[4]PCA-PCF'!$C16</f>
        <v>93.128</v>
      </c>
      <c r="F17" s="3">
        <f>+'[5]PCA-PCF'!$C16</f>
        <v>93.128</v>
      </c>
      <c r="G17" s="3">
        <f>+'[6]PCA-PCF'!$C16</f>
        <v>93.128</v>
      </c>
      <c r="H17" s="3">
        <f>+'[7]PCA-PCF'!$C16</f>
        <v>93.128</v>
      </c>
      <c r="I17" s="3">
        <f>+'[8]PCA-PCF'!$C16</f>
        <v>93.743926666666994</v>
      </c>
      <c r="J17" s="3">
        <f>+'[9]PCA-PCF'!$C16</f>
        <v>92.386835000000005</v>
      </c>
      <c r="K17" s="3">
        <f>+'[10]PCA-PCF'!$C16</f>
        <v>93.838700000000003</v>
      </c>
      <c r="L17" s="3">
        <f>+'[11]PCA-PCF'!$C16</f>
        <v>93.16</v>
      </c>
      <c r="M17" s="3">
        <f>+'[12]PCA-PCF'!$C16</f>
        <v>93.16</v>
      </c>
      <c r="N17" s="3">
        <f>+'[13]PCA-PCF'!$C16</f>
        <v>93.16</v>
      </c>
      <c r="O17" s="3">
        <f>+'[14]PCA-PCF'!$C16</f>
        <v>93.166761666667</v>
      </c>
      <c r="P17" s="3">
        <f>+'[15]PCA-PCF'!$C16</f>
        <v>93.172236666667004</v>
      </c>
      <c r="Q17" s="3">
        <f>+'[16]PCA-PCF'!$C16</f>
        <v>93.16</v>
      </c>
      <c r="R17" s="3">
        <f>+'[17]PCA-PCF'!$C16</f>
        <v>89.430070000000001</v>
      </c>
      <c r="S17" s="3">
        <f>+'[18]PCA-PCF'!$C16</f>
        <v>89.408208333332993</v>
      </c>
      <c r="T17" s="3">
        <f>+'[19]PCA-PCF'!$C16</f>
        <v>88.308998333332994</v>
      </c>
      <c r="U17" s="3">
        <f>+'[20]PCA-PCF'!$C16</f>
        <v>89.091013333332995</v>
      </c>
      <c r="V17" s="3">
        <f>+'[21]PCA-PCF'!$C16</f>
        <v>90.218000000000004</v>
      </c>
      <c r="W17" s="3">
        <f>+'[22]PCA-PCF'!$C16</f>
        <v>88.711321666667004</v>
      </c>
      <c r="X17" s="3">
        <f>+'[23]PCA-PCF'!$C16</f>
        <v>89.396071666666998</v>
      </c>
      <c r="Y17" s="3">
        <f>+'[24]PCA-PCF'!$C16</f>
        <v>84.542971666667</v>
      </c>
      <c r="Z17" s="3">
        <f>+'[25]PCA-PCF'!$C16</f>
        <v>86.028405000000006</v>
      </c>
      <c r="AA17" s="3">
        <f>+'[26]PCA-PCF'!$C16</f>
        <v>85.118158333333</v>
      </c>
      <c r="AB17" s="3">
        <f>+'[27]PCA-PCF'!$C16</f>
        <v>86.189388333333</v>
      </c>
      <c r="AC17" s="3">
        <f>+'[28]PCA-PCF'!$C16</f>
        <v>86.088499999999996</v>
      </c>
      <c r="AD17" s="3">
        <f>+'[29]PCA-PCF'!$C16</f>
        <v>86.088499999999996</v>
      </c>
      <c r="AE17" s="3">
        <f>+'[30]PCA-PCF'!$C16</f>
        <v>84.622879999999995</v>
      </c>
      <c r="AF17" s="3">
        <f>+'[31]PCA-PCF'!$C16</f>
        <v>85.613910000000004</v>
      </c>
      <c r="AG17" s="3">
        <f>+'[32]PCA-PCF'!$C16</f>
        <v>85.531773333333007</v>
      </c>
      <c r="AH17" s="31">
        <v>0.20833333333333301</v>
      </c>
    </row>
    <row r="18" spans="1:108" ht="20.100000000000001" customHeight="1" x14ac:dyDescent="0.2">
      <c r="A18" s="28"/>
      <c r="B18" s="31">
        <v>0.25</v>
      </c>
      <c r="C18" s="3">
        <f>+'[2]PCA-PCF'!$C17</f>
        <v>94.462001666667007</v>
      </c>
      <c r="D18" s="3">
        <f>+'[3]PCA-PCF'!$C17</f>
        <v>93.128</v>
      </c>
      <c r="E18" s="3">
        <f>+'[4]PCA-PCF'!$C17</f>
        <v>93.128</v>
      </c>
      <c r="F18" s="3">
        <f>+'[5]PCA-PCF'!$C17</f>
        <v>93.128</v>
      </c>
      <c r="G18" s="3">
        <f>+'[6]PCA-PCF'!$C17</f>
        <v>93.128</v>
      </c>
      <c r="H18" s="3">
        <f>+'[7]PCA-PCF'!$C17</f>
        <v>93.128</v>
      </c>
      <c r="I18" s="3">
        <f>+'[8]PCA-PCF'!$C17</f>
        <v>93.473889999999997</v>
      </c>
      <c r="J18" s="3">
        <f>+'[9]PCA-PCF'!$C17</f>
        <v>92.508803333333006</v>
      </c>
      <c r="K18" s="3">
        <f>+'[10]PCA-PCF'!$C17</f>
        <v>93.838700000000003</v>
      </c>
      <c r="L18" s="3">
        <f>+'[11]PCA-PCF'!$C17</f>
        <v>93.16</v>
      </c>
      <c r="M18" s="3">
        <f>+'[12]PCA-PCF'!$C17</f>
        <v>93.16</v>
      </c>
      <c r="N18" s="3">
        <f>+'[13]PCA-PCF'!$C17</f>
        <v>93.16</v>
      </c>
      <c r="O18" s="3">
        <f>+'[14]PCA-PCF'!$C17</f>
        <v>93.200744999999998</v>
      </c>
      <c r="P18" s="3">
        <f>+'[15]PCA-PCF'!$C17</f>
        <v>93.16</v>
      </c>
      <c r="Q18" s="3">
        <f>+'[16]PCA-PCF'!$C17</f>
        <v>93.16</v>
      </c>
      <c r="R18" s="3">
        <f>+'[17]PCA-PCF'!$C17</f>
        <v>89.401251666666994</v>
      </c>
      <c r="S18" s="3">
        <f>+'[18]PCA-PCF'!$C17</f>
        <v>89.295756666667003</v>
      </c>
      <c r="T18" s="3">
        <f>+'[19]PCA-PCF'!$C17</f>
        <v>88.314430000000002</v>
      </c>
      <c r="U18" s="3">
        <f>+'[20]PCA-PCF'!$C17</f>
        <v>89.589155000000005</v>
      </c>
      <c r="V18" s="3">
        <f>+'[21]PCA-PCF'!$C17</f>
        <v>90.218000000000004</v>
      </c>
      <c r="W18" s="3">
        <f>+'[22]PCA-PCF'!$C17</f>
        <v>92.269176666666993</v>
      </c>
      <c r="X18" s="3">
        <f>+'[23]PCA-PCF'!$C17</f>
        <v>89.417564999999996</v>
      </c>
      <c r="Y18" s="3">
        <f>+'[24]PCA-PCF'!$C17</f>
        <v>86.088499999999996</v>
      </c>
      <c r="Z18" s="3">
        <f>+'[25]PCA-PCF'!$C17</f>
        <v>86.088499999999996</v>
      </c>
      <c r="AA18" s="3">
        <f>+'[26]PCA-PCF'!$C17</f>
        <v>86.077208333333004</v>
      </c>
      <c r="AB18" s="3">
        <f>+'[27]PCA-PCF'!$C17</f>
        <v>86.256836666666999</v>
      </c>
      <c r="AC18" s="3">
        <f>+'[28]PCA-PCF'!$C17</f>
        <v>86.249184999999997</v>
      </c>
      <c r="AD18" s="3">
        <f>+'[29]PCA-PCF'!$C17</f>
        <v>87.192593333332994</v>
      </c>
      <c r="AE18" s="3">
        <f>+'[30]PCA-PCF'!$C17</f>
        <v>85.001198333332994</v>
      </c>
      <c r="AF18" s="3">
        <f>+'[31]PCA-PCF'!$C17</f>
        <v>86.811385000000001</v>
      </c>
      <c r="AG18" s="3">
        <f>+'[32]PCA-PCF'!$C17</f>
        <v>85.261478333333002</v>
      </c>
      <c r="AH18" s="31">
        <v>0.25</v>
      </c>
    </row>
    <row r="19" spans="1:108" ht="20.100000000000001" customHeight="1" x14ac:dyDescent="0.2">
      <c r="A19" s="28"/>
      <c r="B19" s="31">
        <v>0.29166666666666702</v>
      </c>
      <c r="C19" s="3">
        <f>+'[2]PCA-PCF'!$C18</f>
        <v>94.477101666666996</v>
      </c>
      <c r="D19" s="3">
        <f>+'[3]PCA-PCF'!$C18</f>
        <v>93.128</v>
      </c>
      <c r="E19" s="3">
        <f>+'[4]PCA-PCF'!$C18</f>
        <v>93.128</v>
      </c>
      <c r="F19" s="3">
        <f>+'[5]PCA-PCF'!$C18</f>
        <v>93.128</v>
      </c>
      <c r="G19" s="3">
        <f>+'[6]PCA-PCF'!$C18</f>
        <v>93.128</v>
      </c>
      <c r="H19" s="3">
        <f>+'[7]PCA-PCF'!$C18</f>
        <v>93.128</v>
      </c>
      <c r="I19" s="3">
        <f>+'[8]PCA-PCF'!$C18</f>
        <v>93.130636666667002</v>
      </c>
      <c r="J19" s="3">
        <f>+'[9]PCA-PCF'!$C18</f>
        <v>92.400591666666998</v>
      </c>
      <c r="K19" s="3">
        <f>+'[10]PCA-PCF'!$C18</f>
        <v>93.838700000000003</v>
      </c>
      <c r="L19" s="3">
        <f>+'[11]PCA-PCF'!$C18</f>
        <v>93.16</v>
      </c>
      <c r="M19" s="3">
        <f>+'[12]PCA-PCF'!$C18</f>
        <v>93.16</v>
      </c>
      <c r="N19" s="3">
        <f>+'[13]PCA-PCF'!$C18</f>
        <v>93.16</v>
      </c>
      <c r="O19" s="3">
        <f>+'[14]PCA-PCF'!$C18</f>
        <v>93.200975</v>
      </c>
      <c r="P19" s="3">
        <f>+'[15]PCA-PCF'!$C18</f>
        <v>93.16</v>
      </c>
      <c r="Q19" s="3">
        <f>+'[16]PCA-PCF'!$C18</f>
        <v>93.315228333332996</v>
      </c>
      <c r="R19" s="3">
        <f>+'[17]PCA-PCF'!$C18</f>
        <v>89.435941666667006</v>
      </c>
      <c r="S19" s="3">
        <f>+'[18]PCA-PCF'!$C18</f>
        <v>89.367071666667002</v>
      </c>
      <c r="T19" s="3">
        <f>+'[19]PCA-PCF'!$C18</f>
        <v>91.761065000000002</v>
      </c>
      <c r="U19" s="3">
        <f>+'[20]PCA-PCF'!$C18</f>
        <v>90.218000000000004</v>
      </c>
      <c r="V19" s="3">
        <f>+'[21]PCA-PCF'!$C18</f>
        <v>90.218000000000004</v>
      </c>
      <c r="W19" s="3">
        <f>+'[22]PCA-PCF'!$C18</f>
        <v>89.181896666667001</v>
      </c>
      <c r="X19" s="3">
        <f>+'[23]PCA-PCF'!$C18</f>
        <v>89.410703333333004</v>
      </c>
      <c r="Y19" s="3">
        <f>+'[24]PCA-PCF'!$C18</f>
        <v>86.088499999999996</v>
      </c>
      <c r="Z19" s="3">
        <f>+'[25]PCA-PCF'!$C18</f>
        <v>86.088499999999996</v>
      </c>
      <c r="AA19" s="3">
        <f>+'[26]PCA-PCF'!$C18</f>
        <v>86.088499999999996</v>
      </c>
      <c r="AB19" s="3">
        <f>+'[27]PCA-PCF'!$C18</f>
        <v>86.192198333332996</v>
      </c>
      <c r="AC19" s="3">
        <f>+'[28]PCA-PCF'!$C18</f>
        <v>86.249113333333</v>
      </c>
      <c r="AD19" s="3">
        <f>+'[29]PCA-PCF'!$C18</f>
        <v>86.088499999999996</v>
      </c>
      <c r="AE19" s="3">
        <f>+'[30]PCA-PCF'!$C18</f>
        <v>84.973206666666997</v>
      </c>
      <c r="AF19" s="3">
        <f>+'[31]PCA-PCF'!$C18</f>
        <v>86.792299999999997</v>
      </c>
      <c r="AG19" s="3">
        <f>+'[32]PCA-PCF'!$C18</f>
        <v>86.792299999999997</v>
      </c>
      <c r="AH19" s="31">
        <v>0.29166666666666702</v>
      </c>
    </row>
    <row r="20" spans="1:108" ht="20.100000000000001" customHeight="1" x14ac:dyDescent="0.2">
      <c r="A20" s="28"/>
      <c r="B20" s="31">
        <v>0.33333333333333298</v>
      </c>
      <c r="C20" s="3">
        <f>+'[2]PCA-PCF'!$C19</f>
        <v>94.431899999999999</v>
      </c>
      <c r="D20" s="3">
        <f>+'[3]PCA-PCF'!$C19</f>
        <v>95.509429999999995</v>
      </c>
      <c r="E20" s="3">
        <f>+'[4]PCA-PCF'!$C19</f>
        <v>97.286061666666996</v>
      </c>
      <c r="F20" s="3">
        <f>+'[5]PCA-PCF'!$C19</f>
        <v>94.783955000000006</v>
      </c>
      <c r="G20" s="3">
        <f>+'[6]PCA-PCF'!$C19</f>
        <v>97.013073333332997</v>
      </c>
      <c r="H20" s="3">
        <f>+'[7]PCA-PCF'!$C19</f>
        <v>93.128</v>
      </c>
      <c r="I20" s="3">
        <f>+'[8]PCA-PCF'!$C19</f>
        <v>93.128</v>
      </c>
      <c r="J20" s="3">
        <f>+'[9]PCA-PCF'!$C19</f>
        <v>92.311448333333004</v>
      </c>
      <c r="K20" s="3">
        <f>+'[10]PCA-PCF'!$C19</f>
        <v>93.838700000000003</v>
      </c>
      <c r="L20" s="3">
        <f>+'[11]PCA-PCF'!$C19</f>
        <v>97.170661666667002</v>
      </c>
      <c r="M20" s="3">
        <f>+'[12]PCA-PCF'!$C19</f>
        <v>97.359463333332997</v>
      </c>
      <c r="N20" s="3">
        <f>+'[13]PCA-PCF'!$C19</f>
        <v>97.768523333332993</v>
      </c>
      <c r="O20" s="3">
        <f>+'[14]PCA-PCF'!$C19</f>
        <v>94.471249999999998</v>
      </c>
      <c r="P20" s="3">
        <f>+'[15]PCA-PCF'!$C19</f>
        <v>93.16</v>
      </c>
      <c r="Q20" s="3">
        <f>+'[16]PCA-PCF'!$C19</f>
        <v>93.342804999999998</v>
      </c>
      <c r="R20" s="3">
        <f>+'[17]PCA-PCF'!$C19</f>
        <v>91.795060000000007</v>
      </c>
      <c r="S20" s="3">
        <f>+'[18]PCA-PCF'!$C19</f>
        <v>94.161283333333003</v>
      </c>
      <c r="T20" s="3">
        <f>+'[19]PCA-PCF'!$C19</f>
        <v>92.521748333332994</v>
      </c>
      <c r="U20" s="3">
        <f>+'[20]PCA-PCF'!$C19</f>
        <v>90.539581666667004</v>
      </c>
      <c r="V20" s="3">
        <f>+'[21]PCA-PCF'!$C19</f>
        <v>92.536313333332998</v>
      </c>
      <c r="W20" s="3">
        <f>+'[22]PCA-PCF'!$C19</f>
        <v>91.947083333332998</v>
      </c>
      <c r="X20" s="3">
        <f>+'[23]PCA-PCF'!$C19</f>
        <v>89.408296666666999</v>
      </c>
      <c r="Y20" s="3">
        <f>+'[24]PCA-PCF'!$C19</f>
        <v>86.211081666666999</v>
      </c>
      <c r="Z20" s="3">
        <f>+'[25]PCA-PCF'!$C19</f>
        <v>86.088499999999996</v>
      </c>
      <c r="AA20" s="3">
        <f>+'[26]PCA-PCF'!$C19</f>
        <v>86.280373333333003</v>
      </c>
      <c r="AB20" s="3">
        <f>+'[27]PCA-PCF'!$C19</f>
        <v>86.223624999999998</v>
      </c>
      <c r="AC20" s="3">
        <f>+'[28]PCA-PCF'!$C19</f>
        <v>88.355270000000004</v>
      </c>
      <c r="AD20" s="3">
        <f>+'[29]PCA-PCF'!$C19</f>
        <v>86.121448333333007</v>
      </c>
      <c r="AE20" s="3">
        <f>+'[30]PCA-PCF'!$C19</f>
        <v>84.588843333333003</v>
      </c>
      <c r="AF20" s="3">
        <f>+'[31]PCA-PCF'!$C19</f>
        <v>86.798028333332994</v>
      </c>
      <c r="AG20" s="3">
        <f>+'[32]PCA-PCF'!$C19</f>
        <v>86.792299999999997</v>
      </c>
      <c r="AH20" s="31">
        <v>0.33333333333333298</v>
      </c>
    </row>
    <row r="21" spans="1:108" ht="20.100000000000001" customHeight="1" x14ac:dyDescent="0.2">
      <c r="A21" s="28"/>
      <c r="B21" s="31">
        <v>0.375</v>
      </c>
      <c r="C21" s="3">
        <f>+'[2]PCA-PCF'!$C20</f>
        <v>94.431899999999999</v>
      </c>
      <c r="D21" s="3">
        <f>+'[3]PCA-PCF'!$C20</f>
        <v>97.865454999999997</v>
      </c>
      <c r="E21" s="3">
        <f>+'[4]PCA-PCF'!$C20</f>
        <v>93.494964999999993</v>
      </c>
      <c r="F21" s="3">
        <f>+'[5]PCA-PCF'!$C20</f>
        <v>97.280334999999994</v>
      </c>
      <c r="G21" s="3">
        <f>+'[6]PCA-PCF'!$C20</f>
        <v>95.448598333332995</v>
      </c>
      <c r="H21" s="3">
        <f>+'[7]PCA-PCF'!$C20</f>
        <v>97.410266666666999</v>
      </c>
      <c r="I21" s="3">
        <f>+'[8]PCA-PCF'!$C20</f>
        <v>93.128</v>
      </c>
      <c r="J21" s="3">
        <f>+'[9]PCA-PCF'!$C20</f>
        <v>92.246759999999995</v>
      </c>
      <c r="K21" s="3">
        <f>+'[10]PCA-PCF'!$C20</f>
        <v>98.023515000000003</v>
      </c>
      <c r="L21" s="3">
        <f>+'[11]PCA-PCF'!$C20</f>
        <v>97.562323333332998</v>
      </c>
      <c r="M21" s="3">
        <f>+'[12]PCA-PCF'!$C20</f>
        <v>97.041060000000002</v>
      </c>
      <c r="N21" s="3">
        <f>+'[13]PCA-PCF'!$C20</f>
        <v>98.028911666667</v>
      </c>
      <c r="O21" s="3">
        <f>+'[14]PCA-PCF'!$C20</f>
        <v>100.293775</v>
      </c>
      <c r="P21" s="3">
        <f>+'[15]PCA-PCF'!$C20</f>
        <v>97.078086666667005</v>
      </c>
      <c r="Q21" s="3">
        <f>+'[16]PCA-PCF'!$C20</f>
        <v>93.243768333332994</v>
      </c>
      <c r="R21" s="3">
        <f>+'[17]PCA-PCF'!$C20</f>
        <v>93.296045000000007</v>
      </c>
      <c r="S21" s="3">
        <f>+'[18]PCA-PCF'!$C20</f>
        <v>90.414973333332995</v>
      </c>
      <c r="T21" s="3">
        <f>+'[19]PCA-PCF'!$C20</f>
        <v>94.562719999999999</v>
      </c>
      <c r="U21" s="3">
        <f>+'[20]PCA-PCF'!$C20</f>
        <v>94.211716666667002</v>
      </c>
      <c r="V21" s="3">
        <f>+'[21]PCA-PCF'!$C20</f>
        <v>94.929235000000006</v>
      </c>
      <c r="W21" s="3">
        <f>+'[22]PCA-PCF'!$C20</f>
        <v>92.003069999999994</v>
      </c>
      <c r="X21" s="3">
        <f>+'[23]PCA-PCF'!$C20</f>
        <v>90.152333333333004</v>
      </c>
      <c r="Y21" s="3">
        <f>+'[24]PCA-PCF'!$C20</f>
        <v>89.777895000000001</v>
      </c>
      <c r="Z21" s="3">
        <f>+'[25]PCA-PCF'!$C20</f>
        <v>89.968100000000007</v>
      </c>
      <c r="AA21" s="3">
        <f>+'[26]PCA-PCF'!$C20</f>
        <v>88.612356666666997</v>
      </c>
      <c r="AB21" s="3">
        <f>+'[27]PCA-PCF'!$C20</f>
        <v>93.834911666666997</v>
      </c>
      <c r="AC21" s="3">
        <f>+'[28]PCA-PCF'!$C20</f>
        <v>94.142070000000004</v>
      </c>
      <c r="AD21" s="3">
        <f>+'[29]PCA-PCF'!$C20</f>
        <v>85.947226666667007</v>
      </c>
      <c r="AE21" s="3">
        <f>+'[30]PCA-PCF'!$C20</f>
        <v>84.431420000000003</v>
      </c>
      <c r="AF21" s="3">
        <f>+'[31]PCA-PCF'!$C20</f>
        <v>87.692413333332993</v>
      </c>
      <c r="AG21" s="3">
        <f>+'[32]PCA-PCF'!$C20</f>
        <v>86.880808333332993</v>
      </c>
      <c r="AH21" s="31">
        <v>0.375</v>
      </c>
    </row>
    <row r="22" spans="1:108" ht="20.100000000000001" customHeight="1" x14ac:dyDescent="0.2">
      <c r="A22" s="28"/>
      <c r="B22" s="31">
        <v>0.41666666666666702</v>
      </c>
      <c r="C22" s="3">
        <f>+'[2]PCA-PCF'!$C21</f>
        <v>94.431899999999999</v>
      </c>
      <c r="D22" s="3">
        <f>+'[3]PCA-PCF'!$C21</f>
        <v>97.665914999999998</v>
      </c>
      <c r="E22" s="3">
        <f>+'[4]PCA-PCF'!$C21</f>
        <v>98.489126666667005</v>
      </c>
      <c r="F22" s="3">
        <f>+'[5]PCA-PCF'!$C21</f>
        <v>101.064658333333</v>
      </c>
      <c r="G22" s="3">
        <f>+'[6]PCA-PCF'!$C21</f>
        <v>102.645861666667</v>
      </c>
      <c r="H22" s="3">
        <f>+'[7]PCA-PCF'!$C21</f>
        <v>96.436170000000004</v>
      </c>
      <c r="I22" s="3">
        <f>+'[8]PCA-PCF'!$C21</f>
        <v>93.128</v>
      </c>
      <c r="J22" s="3">
        <f>+'[9]PCA-PCF'!$C21</f>
        <v>92.289659999999998</v>
      </c>
      <c r="K22" s="3">
        <f>+'[10]PCA-PCF'!$C21</f>
        <v>93.838700000000003</v>
      </c>
      <c r="L22" s="3">
        <f>+'[11]PCA-PCF'!$C21</f>
        <v>98.925905</v>
      </c>
      <c r="M22" s="3">
        <f>+'[12]PCA-PCF'!$C21</f>
        <v>96.783230000000003</v>
      </c>
      <c r="N22" s="3">
        <f>+'[13]PCA-PCF'!$C21</f>
        <v>97.686000000000007</v>
      </c>
      <c r="O22" s="3">
        <f>+'[14]PCA-PCF'!$C21</f>
        <v>98.631301666666999</v>
      </c>
      <c r="P22" s="3">
        <f>+'[15]PCA-PCF'!$C21</f>
        <v>93.884259999999998</v>
      </c>
      <c r="Q22" s="3">
        <f>+'[16]PCA-PCF'!$C21</f>
        <v>93.231293333332999</v>
      </c>
      <c r="R22" s="3">
        <f>+'[17]PCA-PCF'!$C21</f>
        <v>94.330943333332996</v>
      </c>
      <c r="S22" s="3">
        <f>+'[18]PCA-PCF'!$C21</f>
        <v>93.496721666667</v>
      </c>
      <c r="T22" s="3">
        <f>+'[19]PCA-PCF'!$C21</f>
        <v>95.579946666666999</v>
      </c>
      <c r="U22" s="3">
        <f>+'[20]PCA-PCF'!$C21</f>
        <v>97.447443333332998</v>
      </c>
      <c r="V22" s="3">
        <f>+'[21]PCA-PCF'!$C21</f>
        <v>98.021353333332996</v>
      </c>
      <c r="W22" s="3">
        <f>+'[22]PCA-PCF'!$C21</f>
        <v>91.912930000000003</v>
      </c>
      <c r="X22" s="3">
        <f>+'[23]PCA-PCF'!$C21</f>
        <v>90.156261666667007</v>
      </c>
      <c r="Y22" s="3">
        <f>+'[24]PCA-PCF'!$C21</f>
        <v>91.375474999999994</v>
      </c>
      <c r="Z22" s="3">
        <f>+'[25]PCA-PCF'!$C21</f>
        <v>89.419031666666996</v>
      </c>
      <c r="AA22" s="3">
        <f>+'[26]PCA-PCF'!$C21</f>
        <v>91.304623333332998</v>
      </c>
      <c r="AB22" s="3">
        <f>+'[27]PCA-PCF'!$C21</f>
        <v>97.749263333333005</v>
      </c>
      <c r="AC22" s="3">
        <f>+'[28]PCA-PCF'!$C21</f>
        <v>97.122786666666997</v>
      </c>
      <c r="AD22" s="3">
        <f>+'[29]PCA-PCF'!$C21</f>
        <v>86.223804999999999</v>
      </c>
      <c r="AE22" s="3">
        <f>+'[30]PCA-PCF'!$C21</f>
        <v>86.088499999999996</v>
      </c>
      <c r="AF22" s="3">
        <f>+'[31]PCA-PCF'!$C21</f>
        <v>89.279634999999999</v>
      </c>
      <c r="AG22" s="3">
        <f>+'[32]PCA-PCF'!$C21</f>
        <v>86.930480000000003</v>
      </c>
      <c r="AH22" s="31">
        <v>0.41666666666666702</v>
      </c>
    </row>
    <row r="23" spans="1:108" ht="20.100000000000001" customHeight="1" x14ac:dyDescent="0.2">
      <c r="A23" s="28"/>
      <c r="B23" s="31">
        <v>0.45833333333333298</v>
      </c>
      <c r="C23" s="3">
        <f>+'[2]PCA-PCF'!$C22</f>
        <v>94.431899999999999</v>
      </c>
      <c r="D23" s="3">
        <f>+'[3]PCA-PCF'!$C22</f>
        <v>96.927999999999997</v>
      </c>
      <c r="E23" s="3">
        <f>+'[4]PCA-PCF'!$C22</f>
        <v>96.927999999999997</v>
      </c>
      <c r="F23" s="3">
        <f>+'[5]PCA-PCF'!$C22</f>
        <v>101.351543333333</v>
      </c>
      <c r="G23" s="3">
        <f>+'[6]PCA-PCF'!$C22</f>
        <v>104.24567</v>
      </c>
      <c r="H23" s="3">
        <f>+'[7]PCA-PCF'!$C22</f>
        <v>94.074278333332998</v>
      </c>
      <c r="I23" s="3">
        <f>+'[8]PCA-PCF'!$C22</f>
        <v>93.128</v>
      </c>
      <c r="J23" s="3">
        <f>+'[9]PCA-PCF'!$C22</f>
        <v>92.386808333332993</v>
      </c>
      <c r="K23" s="3">
        <f>+'[10]PCA-PCF'!$C22</f>
        <v>95.978326666667002</v>
      </c>
      <c r="L23" s="3">
        <f>+'[11]PCA-PCF'!$C22</f>
        <v>105.268538333333</v>
      </c>
      <c r="M23" s="3">
        <f>+'[12]PCA-PCF'!$C22</f>
        <v>96.943576666666999</v>
      </c>
      <c r="N23" s="3">
        <f>+'[13]PCA-PCF'!$C22</f>
        <v>97.686000000000007</v>
      </c>
      <c r="O23" s="3">
        <f>+'[14]PCA-PCF'!$C22</f>
        <v>97.686000000000007</v>
      </c>
      <c r="P23" s="3">
        <f>+'[15]PCA-PCF'!$C22</f>
        <v>93.859783333332999</v>
      </c>
      <c r="Q23" s="3">
        <f>+'[16]PCA-PCF'!$C22</f>
        <v>93.16</v>
      </c>
      <c r="R23" s="3">
        <f>+'[17]PCA-PCF'!$C22</f>
        <v>92.786659999999998</v>
      </c>
      <c r="S23" s="3">
        <f>+'[18]PCA-PCF'!$C22</f>
        <v>92.892394999999993</v>
      </c>
      <c r="T23" s="3">
        <f>+'[19]PCA-PCF'!$C22</f>
        <v>98.433653333332998</v>
      </c>
      <c r="U23" s="3">
        <f>+'[20]PCA-PCF'!$C22</f>
        <v>100.44219</v>
      </c>
      <c r="V23" s="3">
        <f>+'[21]PCA-PCF'!$C22</f>
        <v>98.111654999999999</v>
      </c>
      <c r="W23" s="3">
        <f>+'[22]PCA-PCF'!$C22</f>
        <v>90.374716666666998</v>
      </c>
      <c r="X23" s="3">
        <f>+'[23]PCA-PCF'!$C22</f>
        <v>90.163258333333005</v>
      </c>
      <c r="Y23" s="3">
        <f>+'[24]PCA-PCF'!$C22</f>
        <v>93.262753333332995</v>
      </c>
      <c r="Z23" s="3">
        <f>+'[25]PCA-PCF'!$C22</f>
        <v>89.408000000000001</v>
      </c>
      <c r="AA23" s="3">
        <f>+'[26]PCA-PCF'!$C22</f>
        <v>94.727891666667006</v>
      </c>
      <c r="AB23" s="3">
        <f>+'[27]PCA-PCF'!$C22</f>
        <v>96.034300000000002</v>
      </c>
      <c r="AC23" s="3">
        <f>+'[28]PCA-PCF'!$C22</f>
        <v>95.061449999999994</v>
      </c>
      <c r="AD23" s="3">
        <f>+'[29]PCA-PCF'!$C22</f>
        <v>86.687771666667004</v>
      </c>
      <c r="AE23" s="3">
        <f>+'[30]PCA-PCF'!$C22</f>
        <v>86.088499999999996</v>
      </c>
      <c r="AF23" s="3">
        <f>+'[31]PCA-PCF'!$C22</f>
        <v>93.654525000000007</v>
      </c>
      <c r="AG23" s="3">
        <f>+'[32]PCA-PCF'!$C22</f>
        <v>87.070676666666998</v>
      </c>
      <c r="AH23" s="31">
        <v>0.45833333333333298</v>
      </c>
    </row>
    <row r="24" spans="1:108" ht="20.100000000000001" customHeight="1" x14ac:dyDescent="0.2">
      <c r="A24" s="28"/>
      <c r="B24" s="31">
        <v>0.5</v>
      </c>
      <c r="C24" s="3">
        <f>+'[2]PCA-PCF'!$C23</f>
        <v>94.431899999999999</v>
      </c>
      <c r="D24" s="3">
        <f>+'[3]PCA-PCF'!$C23</f>
        <v>103.029553333333</v>
      </c>
      <c r="E24" s="3">
        <f>+'[4]PCA-PCF'!$C23</f>
        <v>104.878405</v>
      </c>
      <c r="F24" s="3">
        <f>+'[5]PCA-PCF'!$C23</f>
        <v>101.35014</v>
      </c>
      <c r="G24" s="3">
        <f>+'[6]PCA-PCF'!$C23</f>
        <v>102.716581666667</v>
      </c>
      <c r="H24" s="3">
        <f>+'[7]PCA-PCF'!$C23</f>
        <v>104.350046666667</v>
      </c>
      <c r="I24" s="3">
        <f>+'[8]PCA-PCF'!$C23</f>
        <v>93.128</v>
      </c>
      <c r="J24" s="3">
        <f>+'[9]PCA-PCF'!$C23</f>
        <v>92.368386666667007</v>
      </c>
      <c r="K24" s="3">
        <f>+'[10]PCA-PCF'!$C23</f>
        <v>97.945721666666998</v>
      </c>
      <c r="L24" s="3">
        <f>+'[11]PCA-PCF'!$C23</f>
        <v>105.088875</v>
      </c>
      <c r="M24" s="3">
        <f>+'[12]PCA-PCF'!$C23</f>
        <v>105.41362333333301</v>
      </c>
      <c r="N24" s="3">
        <f>+'[13]PCA-PCF'!$C23</f>
        <v>97.686000000000007</v>
      </c>
      <c r="O24" s="3">
        <f>+'[14]PCA-PCF'!$C23</f>
        <v>101.285073333333</v>
      </c>
      <c r="P24" s="3">
        <f>+'[15]PCA-PCF'!$C23</f>
        <v>93.890663333332995</v>
      </c>
      <c r="Q24" s="3">
        <f>+'[16]PCA-PCF'!$C23</f>
        <v>93.16</v>
      </c>
      <c r="R24" s="3">
        <f>+'[17]PCA-PCF'!$C23</f>
        <v>93.336833333333004</v>
      </c>
      <c r="S24" s="3">
        <f>+'[18]PCA-PCF'!$C23</f>
        <v>92.866676666667004</v>
      </c>
      <c r="T24" s="3">
        <f>+'[19]PCA-PCF'!$C23</f>
        <v>100.56359999999999</v>
      </c>
      <c r="U24" s="3">
        <f>+'[20]PCA-PCF'!$C23</f>
        <v>99.142448333332993</v>
      </c>
      <c r="V24" s="3">
        <f>+'[21]PCA-PCF'!$C23</f>
        <v>100.651608333333</v>
      </c>
      <c r="W24" s="3">
        <f>+'[22]PCA-PCF'!$C23</f>
        <v>90.410106666667005</v>
      </c>
      <c r="X24" s="3">
        <f>+'[23]PCA-PCF'!$C23</f>
        <v>90.218238333333005</v>
      </c>
      <c r="Y24" s="3">
        <f>+'[24]PCA-PCF'!$C23</f>
        <v>94.216530000000006</v>
      </c>
      <c r="Z24" s="3">
        <f>+'[25]PCA-PCF'!$C23</f>
        <v>90.622691666666995</v>
      </c>
      <c r="AA24" s="3">
        <f>+'[26]PCA-PCF'!$C23</f>
        <v>94.409809999999993</v>
      </c>
      <c r="AB24" s="3">
        <f>+'[27]PCA-PCF'!$C23</f>
        <v>96.112406666666999</v>
      </c>
      <c r="AC24" s="3">
        <f>+'[28]PCA-PCF'!$C23</f>
        <v>95.059098333332997</v>
      </c>
      <c r="AD24" s="3">
        <f>+'[29]PCA-PCF'!$C23</f>
        <v>87.980281666666997</v>
      </c>
      <c r="AE24" s="3">
        <f>+'[30]PCA-PCF'!$C23</f>
        <v>86.088499999999996</v>
      </c>
      <c r="AF24" s="3">
        <f>+'[31]PCA-PCF'!$C23</f>
        <v>93.758756666666997</v>
      </c>
      <c r="AG24" s="3">
        <f>+'[32]PCA-PCF'!$C23</f>
        <v>88.878</v>
      </c>
      <c r="AH24" s="31">
        <v>0.5</v>
      </c>
    </row>
    <row r="25" spans="1:108" ht="20.100000000000001" customHeight="1" x14ac:dyDescent="0.2">
      <c r="A25" s="28"/>
      <c r="B25" s="31">
        <v>0.54166666666666696</v>
      </c>
      <c r="C25" s="3">
        <f>+'[2]PCA-PCF'!$C24</f>
        <v>94.431899999999999</v>
      </c>
      <c r="D25" s="3">
        <f>+'[3]PCA-PCF'!$C24</f>
        <v>104.155181666667</v>
      </c>
      <c r="E25" s="3">
        <f>+'[4]PCA-PCF'!$C24</f>
        <v>102.481425</v>
      </c>
      <c r="F25" s="3">
        <f>+'[5]PCA-PCF'!$C24</f>
        <v>101.3366</v>
      </c>
      <c r="G25" s="3">
        <f>+'[6]PCA-PCF'!$C24</f>
        <v>100.57128666666701</v>
      </c>
      <c r="H25" s="3">
        <f>+'[7]PCA-PCF'!$C24</f>
        <v>102.051345</v>
      </c>
      <c r="I25" s="3">
        <f>+'[8]PCA-PCF'!$C24</f>
        <v>93.128</v>
      </c>
      <c r="J25" s="3">
        <f>+'[9]PCA-PCF'!$C24</f>
        <v>91.723041666667001</v>
      </c>
      <c r="K25" s="3">
        <f>+'[10]PCA-PCF'!$C24</f>
        <v>94.302903333333006</v>
      </c>
      <c r="L25" s="3">
        <f>+'[11]PCA-PCF'!$C24</f>
        <v>104.97598833333301</v>
      </c>
      <c r="M25" s="3">
        <f>+'[12]PCA-PCF'!$C24</f>
        <v>105.073146666667</v>
      </c>
      <c r="N25" s="3">
        <f>+'[13]PCA-PCF'!$C24</f>
        <v>97.686000000000007</v>
      </c>
      <c r="O25" s="3">
        <f>+'[14]PCA-PCF'!$C24</f>
        <v>101.260445</v>
      </c>
      <c r="P25" s="3">
        <f>+'[15]PCA-PCF'!$C24</f>
        <v>93.969646666667003</v>
      </c>
      <c r="Q25" s="3">
        <f>+'[16]PCA-PCF'!$C24</f>
        <v>93.16</v>
      </c>
      <c r="R25" s="3">
        <f>+'[17]PCA-PCF'!$C24</f>
        <v>93.035948333332996</v>
      </c>
      <c r="S25" s="3">
        <f>+'[18]PCA-PCF'!$C24</f>
        <v>92.916025000000005</v>
      </c>
      <c r="T25" s="3">
        <f>+'[19]PCA-PCF'!$C24</f>
        <v>98.498593333333005</v>
      </c>
      <c r="U25" s="3">
        <f>+'[20]PCA-PCF'!$C24</f>
        <v>99.229173333332994</v>
      </c>
      <c r="V25" s="3">
        <f>+'[21]PCA-PCF'!$C24</f>
        <v>101.298471666667</v>
      </c>
      <c r="W25" s="3">
        <f>+'[22]PCA-PCF'!$C24</f>
        <v>90.432638333333003</v>
      </c>
      <c r="X25" s="3">
        <f>+'[23]PCA-PCF'!$C24</f>
        <v>90.224578333333</v>
      </c>
      <c r="Y25" s="3">
        <f>+'[24]PCA-PCF'!$C24</f>
        <v>93.401248333333001</v>
      </c>
      <c r="Z25" s="3">
        <f>+'[25]PCA-PCF'!$C24</f>
        <v>95.115861666667001</v>
      </c>
      <c r="AA25" s="3">
        <f>+'[26]PCA-PCF'!$C24</f>
        <v>95.884709999999998</v>
      </c>
      <c r="AB25" s="3">
        <f>+'[27]PCA-PCF'!$C24</f>
        <v>96.144885000000002</v>
      </c>
      <c r="AC25" s="3">
        <f>+'[28]PCA-PCF'!$C24</f>
        <v>95.061094999999995</v>
      </c>
      <c r="AD25" s="3">
        <f>+'[29]PCA-PCF'!$C24</f>
        <v>88.686328333332995</v>
      </c>
      <c r="AE25" s="3">
        <f>+'[30]PCA-PCF'!$C24</f>
        <v>87.198891666666995</v>
      </c>
      <c r="AF25" s="3">
        <f>+'[31]PCA-PCF'!$C24</f>
        <v>94.838310000000007</v>
      </c>
      <c r="AG25" s="3">
        <f>+'[32]PCA-PCF'!$C24</f>
        <v>88.878</v>
      </c>
      <c r="AH25" s="31">
        <v>0.54166666666666696</v>
      </c>
    </row>
    <row r="26" spans="1:108" ht="20.100000000000001" customHeight="1" x14ac:dyDescent="0.2">
      <c r="A26" s="28"/>
      <c r="B26" s="31">
        <v>0.58333333333333304</v>
      </c>
      <c r="C26" s="3">
        <f>+'[2]PCA-PCF'!$C25</f>
        <v>94.431899999999999</v>
      </c>
      <c r="D26" s="3">
        <f>+'[3]PCA-PCF'!$C25</f>
        <v>102.378983333333</v>
      </c>
      <c r="E26" s="3">
        <f>+'[4]PCA-PCF'!$C25</f>
        <v>101.14287166666701</v>
      </c>
      <c r="F26" s="3">
        <f>+'[5]PCA-PCF'!$C25</f>
        <v>103.02182999999999</v>
      </c>
      <c r="G26" s="3">
        <f>+'[6]PCA-PCF'!$C25</f>
        <v>102.107185</v>
      </c>
      <c r="H26" s="3">
        <f>+'[7]PCA-PCF'!$C25</f>
        <v>100.933018333333</v>
      </c>
      <c r="I26" s="3">
        <f>+'[8]PCA-PCF'!$C25</f>
        <v>93.128</v>
      </c>
      <c r="J26" s="3">
        <f>+'[9]PCA-PCF'!$C25</f>
        <v>92.528808333333004</v>
      </c>
      <c r="K26" s="3">
        <f>+'[10]PCA-PCF'!$C25</f>
        <v>94.308835000000002</v>
      </c>
      <c r="L26" s="3">
        <f>+'[11]PCA-PCF'!$C25</f>
        <v>102.681688333333</v>
      </c>
      <c r="M26" s="3">
        <f>+'[12]PCA-PCF'!$C25</f>
        <v>104.737293333333</v>
      </c>
      <c r="N26" s="3">
        <f>+'[13]PCA-PCF'!$C25</f>
        <v>97.686000000000007</v>
      </c>
      <c r="O26" s="3">
        <f>+'[14]PCA-PCF'!$C25</f>
        <v>101.27242333333299</v>
      </c>
      <c r="P26" s="3">
        <f>+'[15]PCA-PCF'!$C25</f>
        <v>94.001711666667006</v>
      </c>
      <c r="Q26" s="3">
        <f>+'[16]PCA-PCF'!$C25</f>
        <v>93.16</v>
      </c>
      <c r="R26" s="3">
        <f>+'[17]PCA-PCF'!$C25</f>
        <v>93.148150000000001</v>
      </c>
      <c r="S26" s="3">
        <f>+'[18]PCA-PCF'!$C25</f>
        <v>97.348906666667006</v>
      </c>
      <c r="T26" s="3">
        <f>+'[19]PCA-PCF'!$C25</f>
        <v>98.500098333333</v>
      </c>
      <c r="U26" s="3">
        <f>+'[20]PCA-PCF'!$C25</f>
        <v>99.218114999999997</v>
      </c>
      <c r="V26" s="3">
        <f>+'[21]PCA-PCF'!$C25</f>
        <v>100.617465</v>
      </c>
      <c r="W26" s="3">
        <f>+'[22]PCA-PCF'!$C25</f>
        <v>90.393688333333003</v>
      </c>
      <c r="X26" s="3">
        <f>+'[23]PCA-PCF'!$C25</f>
        <v>90.218000000000004</v>
      </c>
      <c r="Y26" s="3">
        <f>+'[24]PCA-PCF'!$C25</f>
        <v>97.675370000000001</v>
      </c>
      <c r="Z26" s="3">
        <f>+'[25]PCA-PCF'!$C25</f>
        <v>93.514768333332995</v>
      </c>
      <c r="AA26" s="3">
        <f>+'[26]PCA-PCF'!$C25</f>
        <v>97.472234999999998</v>
      </c>
      <c r="AB26" s="3">
        <f>+'[27]PCA-PCF'!$C25</f>
        <v>97.228288333332998</v>
      </c>
      <c r="AC26" s="3">
        <f>+'[28]PCA-PCF'!$C25</f>
        <v>95.086429999999993</v>
      </c>
      <c r="AD26" s="3">
        <f>+'[29]PCA-PCF'!$C25</f>
        <v>89.083888333332993</v>
      </c>
      <c r="AE26" s="3">
        <f>+'[30]PCA-PCF'!$C25</f>
        <v>86.088499999999996</v>
      </c>
      <c r="AF26" s="3">
        <f>+'[31]PCA-PCF'!$C25</f>
        <v>94.877735000000001</v>
      </c>
      <c r="AG26" s="3">
        <f>+'[32]PCA-PCF'!$C25</f>
        <v>88.878</v>
      </c>
      <c r="AH26" s="31">
        <v>0.58333333333333304</v>
      </c>
    </row>
    <row r="27" spans="1:108" ht="20.100000000000001" customHeight="1" x14ac:dyDescent="0.2">
      <c r="A27" s="28"/>
      <c r="B27" s="31">
        <v>0.625</v>
      </c>
      <c r="C27" s="3">
        <f>+'[2]PCA-PCF'!$C26</f>
        <v>94.431899999999999</v>
      </c>
      <c r="D27" s="3">
        <f>+'[3]PCA-PCF'!$C26</f>
        <v>101.492326666667</v>
      </c>
      <c r="E27" s="3">
        <f>+'[4]PCA-PCF'!$C26</f>
        <v>104.5489</v>
      </c>
      <c r="F27" s="3">
        <f>+'[5]PCA-PCF'!$C26</f>
        <v>101.623416666667</v>
      </c>
      <c r="G27" s="3">
        <f>+'[6]PCA-PCF'!$C26</f>
        <v>104.20738666666701</v>
      </c>
      <c r="H27" s="3">
        <f>+'[7]PCA-PCF'!$C26</f>
        <v>104.884531666667</v>
      </c>
      <c r="I27" s="3">
        <f>+'[8]PCA-PCF'!$C26</f>
        <v>93.130421666667004</v>
      </c>
      <c r="J27" s="3">
        <f>+'[9]PCA-PCF'!$C26</f>
        <v>92.089190000000002</v>
      </c>
      <c r="K27" s="3">
        <f>+'[10]PCA-PCF'!$C26</f>
        <v>95.427414999999996</v>
      </c>
      <c r="L27" s="3">
        <f>+'[11]PCA-PCF'!$C26</f>
        <v>102.07819833333301</v>
      </c>
      <c r="M27" s="3">
        <f>+'[12]PCA-PCF'!$C26</f>
        <v>101.35824333333299</v>
      </c>
      <c r="N27" s="3">
        <f>+'[13]PCA-PCF'!$C26</f>
        <v>101.776636666667</v>
      </c>
      <c r="O27" s="3">
        <f>+'[14]PCA-PCF'!$C26</f>
        <v>99.704513333332997</v>
      </c>
      <c r="P27" s="3">
        <f>+'[15]PCA-PCF'!$C26</f>
        <v>94.088269999999994</v>
      </c>
      <c r="Q27" s="3">
        <f>+'[16]PCA-PCF'!$C26</f>
        <v>93.16</v>
      </c>
      <c r="R27" s="3">
        <f>+'[17]PCA-PCF'!$C26</f>
        <v>93.571078333333006</v>
      </c>
      <c r="S27" s="3">
        <f>+'[18]PCA-PCF'!$C26</f>
        <v>97.997841666667</v>
      </c>
      <c r="T27" s="3">
        <f>+'[19]PCA-PCF'!$C26</f>
        <v>99.986801666667006</v>
      </c>
      <c r="U27" s="3">
        <f>+'[20]PCA-PCF'!$C26</f>
        <v>101.36517499999999</v>
      </c>
      <c r="V27" s="3">
        <f>+'[21]PCA-PCF'!$C26</f>
        <v>100.32744333333299</v>
      </c>
      <c r="W27" s="3">
        <f>+'[22]PCA-PCF'!$C26</f>
        <v>90.375931666667</v>
      </c>
      <c r="X27" s="3">
        <f>+'[23]PCA-PCF'!$C26</f>
        <v>90.245350000000002</v>
      </c>
      <c r="Y27" s="3">
        <f>+'[24]PCA-PCF'!$C26</f>
        <v>96.016193333333007</v>
      </c>
      <c r="Z27" s="3">
        <f>+'[25]PCA-PCF'!$C26</f>
        <v>98.198065</v>
      </c>
      <c r="AA27" s="3">
        <f>+'[26]PCA-PCF'!$C26</f>
        <v>96.131016666666994</v>
      </c>
      <c r="AB27" s="3">
        <f>+'[27]PCA-PCF'!$C26</f>
        <v>96.479410000000001</v>
      </c>
      <c r="AC27" s="3">
        <f>+'[28]PCA-PCF'!$C26</f>
        <v>95.094883333333001</v>
      </c>
      <c r="AD27" s="3">
        <f>+'[29]PCA-PCF'!$C26</f>
        <v>87.37594</v>
      </c>
      <c r="AE27" s="3">
        <f>+'[30]PCA-PCF'!$C26</f>
        <v>87.485799999999998</v>
      </c>
      <c r="AF27" s="3">
        <f>+'[31]PCA-PCF'!$C26</f>
        <v>96.364158333332995</v>
      </c>
      <c r="AG27" s="3">
        <f>+'[32]PCA-PCF'!$C26</f>
        <v>89.367811666666995</v>
      </c>
      <c r="AH27" s="31">
        <v>0.625</v>
      </c>
    </row>
    <row r="28" spans="1:108" ht="20.100000000000001" customHeight="1" x14ac:dyDescent="0.2">
      <c r="A28" s="28"/>
      <c r="B28" s="31">
        <v>0.66666666666666696</v>
      </c>
      <c r="C28" s="3">
        <f>+'[2]PCA-PCF'!$C27</f>
        <v>94.431899999999999</v>
      </c>
      <c r="D28" s="3">
        <f>+'[3]PCA-PCF'!$C27</f>
        <v>100.012165</v>
      </c>
      <c r="E28" s="3">
        <f>+'[4]PCA-PCF'!$C27</f>
        <v>104.074096666667</v>
      </c>
      <c r="F28" s="3">
        <f>+'[5]PCA-PCF'!$C27</f>
        <v>101.59377499999999</v>
      </c>
      <c r="G28" s="3">
        <f>+'[6]PCA-PCF'!$C27</f>
        <v>103.32599166666699</v>
      </c>
      <c r="H28" s="3">
        <f>+'[7]PCA-PCF'!$C27</f>
        <v>99.185569999999998</v>
      </c>
      <c r="I28" s="3">
        <f>+'[8]PCA-PCF'!$C27</f>
        <v>93.155583333332999</v>
      </c>
      <c r="J28" s="3">
        <f>+'[9]PCA-PCF'!$C27</f>
        <v>92.324709999999996</v>
      </c>
      <c r="K28" s="3">
        <f>+'[10]PCA-PCF'!$C27</f>
        <v>96.337000000000003</v>
      </c>
      <c r="L28" s="3">
        <f>+'[11]PCA-PCF'!$C27</f>
        <v>102.344951666667</v>
      </c>
      <c r="M28" s="3">
        <f>+'[12]PCA-PCF'!$C27</f>
        <v>101.53491333333299</v>
      </c>
      <c r="N28" s="3">
        <f>+'[13]PCA-PCF'!$C27</f>
        <v>100.01924333333299</v>
      </c>
      <c r="O28" s="3">
        <f>+'[14]PCA-PCF'!$C27</f>
        <v>97.550203333333002</v>
      </c>
      <c r="P28" s="3">
        <f>+'[15]PCA-PCF'!$C27</f>
        <v>94.171689999999998</v>
      </c>
      <c r="Q28" s="3">
        <f>+'[16]PCA-PCF'!$C27</f>
        <v>93.16</v>
      </c>
      <c r="R28" s="3">
        <f>+'[17]PCA-PCF'!$C27</f>
        <v>93.592953333333</v>
      </c>
      <c r="S28" s="3">
        <f>+'[18]PCA-PCF'!$C27</f>
        <v>97.594916666667004</v>
      </c>
      <c r="T28" s="3">
        <f>+'[19]PCA-PCF'!$C27</f>
        <v>99.341678333332993</v>
      </c>
      <c r="U28" s="3">
        <f>+'[20]PCA-PCF'!$C27</f>
        <v>100.903673333333</v>
      </c>
      <c r="V28" s="3">
        <f>+'[21]PCA-PCF'!$C27</f>
        <v>101.76984166666701</v>
      </c>
      <c r="W28" s="3">
        <f>+'[22]PCA-PCF'!$C27</f>
        <v>90.373558333332994</v>
      </c>
      <c r="X28" s="3">
        <f>+'[23]PCA-PCF'!$C27</f>
        <v>90.251861666666997</v>
      </c>
      <c r="Y28" s="3">
        <f>+'[24]PCA-PCF'!$C27</f>
        <v>96.105458333333004</v>
      </c>
      <c r="Z28" s="3">
        <f>+'[25]PCA-PCF'!$C27</f>
        <v>96.096693333332993</v>
      </c>
      <c r="AA28" s="3">
        <f>+'[26]PCA-PCF'!$C27</f>
        <v>96.094218333333004</v>
      </c>
      <c r="AB28" s="3">
        <f>+'[27]PCA-PCF'!$C27</f>
        <v>96.558053333333007</v>
      </c>
      <c r="AC28" s="3">
        <f>+'[28]PCA-PCF'!$C27</f>
        <v>95.089963333333003</v>
      </c>
      <c r="AD28" s="3">
        <f>+'[29]PCA-PCF'!$C27</f>
        <v>86.487791666666993</v>
      </c>
      <c r="AE28" s="3">
        <f>+'[30]PCA-PCF'!$C27</f>
        <v>86.088499999999996</v>
      </c>
      <c r="AF28" s="3">
        <f>+'[31]PCA-PCF'!$C27</f>
        <v>97.520476666666994</v>
      </c>
      <c r="AG28" s="3">
        <f>+'[32]PCA-PCF'!$C27</f>
        <v>87.896283333333002</v>
      </c>
      <c r="AH28" s="31">
        <v>0.66666666666666696</v>
      </c>
    </row>
    <row r="29" spans="1:108" ht="20.100000000000001" customHeight="1" x14ac:dyDescent="0.2">
      <c r="A29" s="28"/>
      <c r="B29" s="31">
        <v>0.70833333333333304</v>
      </c>
      <c r="C29" s="3">
        <f>+'[2]PCA-PCF'!$C28</f>
        <v>94.431899999999999</v>
      </c>
      <c r="D29" s="3">
        <f>+'[3]PCA-PCF'!$C28</f>
        <v>96.140566666666999</v>
      </c>
      <c r="E29" s="3">
        <f>+'[4]PCA-PCF'!$C28</f>
        <v>100.186231666667</v>
      </c>
      <c r="F29" s="3">
        <f>+'[5]PCA-PCF'!$C28</f>
        <v>101.02083</v>
      </c>
      <c r="G29" s="3">
        <f>+'[6]PCA-PCF'!$C28</f>
        <v>105.35217666666701</v>
      </c>
      <c r="H29" s="3">
        <f>+'[7]PCA-PCF'!$C28</f>
        <v>95.286096666667007</v>
      </c>
      <c r="I29" s="3">
        <f>+'[8]PCA-PCF'!$C28</f>
        <v>93.386043333333006</v>
      </c>
      <c r="J29" s="3">
        <f>+'[9]PCA-PCF'!$C28</f>
        <v>92.448513333332997</v>
      </c>
      <c r="K29" s="3">
        <f>+'[10]PCA-PCF'!$C28</f>
        <v>98.324730000000002</v>
      </c>
      <c r="L29" s="3">
        <f>+'[11]PCA-PCF'!$C28</f>
        <v>101.788175</v>
      </c>
      <c r="M29" s="3">
        <f>+'[12]PCA-PCF'!$C28</f>
        <v>99.193060000000003</v>
      </c>
      <c r="N29" s="3">
        <f>+'[13]PCA-PCF'!$C28</f>
        <v>97.032409999999999</v>
      </c>
      <c r="O29" s="3">
        <f>+'[14]PCA-PCF'!$C28</f>
        <v>96.576558333332997</v>
      </c>
      <c r="P29" s="3">
        <f>+'[15]PCA-PCF'!$C28</f>
        <v>95.555573333333001</v>
      </c>
      <c r="Q29" s="3">
        <f>+'[16]PCA-PCF'!$C28</f>
        <v>93.16</v>
      </c>
      <c r="R29" s="3">
        <f>+'[17]PCA-PCF'!$C28</f>
        <v>92.847755000000006</v>
      </c>
      <c r="S29" s="3">
        <f>+'[18]PCA-PCF'!$C28</f>
        <v>100.92915833333301</v>
      </c>
      <c r="T29" s="3">
        <f>+'[19]PCA-PCF'!$C28</f>
        <v>101.16728000000001</v>
      </c>
      <c r="U29" s="3">
        <f>+'[20]PCA-PCF'!$C28</f>
        <v>102.60680000000001</v>
      </c>
      <c r="V29" s="3">
        <f>+'[21]PCA-PCF'!$C28</f>
        <v>99.475101666667001</v>
      </c>
      <c r="W29" s="3">
        <f>+'[22]PCA-PCF'!$C28</f>
        <v>90.367568333332997</v>
      </c>
      <c r="X29" s="3">
        <f>+'[23]PCA-PCF'!$C28</f>
        <v>90.255913333332998</v>
      </c>
      <c r="Y29" s="3">
        <f>+'[24]PCA-PCF'!$C28</f>
        <v>98.314940000000007</v>
      </c>
      <c r="Z29" s="3">
        <f>+'[25]PCA-PCF'!$C28</f>
        <v>98.165188333333006</v>
      </c>
      <c r="AA29" s="3">
        <f>+'[26]PCA-PCF'!$C28</f>
        <v>98.639454999999998</v>
      </c>
      <c r="AB29" s="3">
        <f>+'[27]PCA-PCF'!$C28</f>
        <v>96.806849999999997</v>
      </c>
      <c r="AC29" s="3">
        <f>+'[28]PCA-PCF'!$C28</f>
        <v>95.214641666667006</v>
      </c>
      <c r="AD29" s="3">
        <f>+'[29]PCA-PCF'!$C28</f>
        <v>86.436573333333001</v>
      </c>
      <c r="AE29" s="3">
        <f>+'[30]PCA-PCF'!$C28</f>
        <v>86.088499999999996</v>
      </c>
      <c r="AF29" s="3">
        <f>+'[31]PCA-PCF'!$C28</f>
        <v>92.339106666667007</v>
      </c>
      <c r="AG29" s="3">
        <f>+'[32]PCA-PCF'!$C28</f>
        <v>86.792299999999997</v>
      </c>
      <c r="AH29" s="31">
        <v>0.70833333333333304</v>
      </c>
    </row>
    <row r="30" spans="1:108" ht="20.100000000000001" customHeight="1" x14ac:dyDescent="0.2">
      <c r="A30" s="28"/>
      <c r="B30" s="31">
        <v>0.75</v>
      </c>
      <c r="C30" s="3">
        <f>+'[2]PCA-PCF'!$C29</f>
        <v>94.935588333333001</v>
      </c>
      <c r="D30" s="3">
        <f>+'[3]PCA-PCF'!$C29</f>
        <v>93.441429999999997</v>
      </c>
      <c r="E30" s="3">
        <f>+'[4]PCA-PCF'!$C29</f>
        <v>99.577233333332998</v>
      </c>
      <c r="F30" s="3">
        <f>+'[5]PCA-PCF'!$C29</f>
        <v>94.269931666667006</v>
      </c>
      <c r="G30" s="3">
        <f>+'[6]PCA-PCF'!$C29</f>
        <v>93.332679999999996</v>
      </c>
      <c r="H30" s="3">
        <f>+'[7]PCA-PCF'!$C29</f>
        <v>95.872348333332994</v>
      </c>
      <c r="I30" s="3">
        <f>+'[8]PCA-PCF'!$C29</f>
        <v>93.524753333332995</v>
      </c>
      <c r="J30" s="3">
        <f>+'[9]PCA-PCF'!$C29</f>
        <v>92.802878333332998</v>
      </c>
      <c r="K30" s="3">
        <f>+'[10]PCA-PCF'!$C29</f>
        <v>96.614699999999999</v>
      </c>
      <c r="L30" s="3">
        <f>+'[11]PCA-PCF'!$C29</f>
        <v>96.813121666667001</v>
      </c>
      <c r="M30" s="3">
        <f>+'[12]PCA-PCF'!$C29</f>
        <v>94.035793333333004</v>
      </c>
      <c r="N30" s="3">
        <f>+'[13]PCA-PCF'!$C29</f>
        <v>94.004338333332996</v>
      </c>
      <c r="O30" s="3">
        <f>+'[14]PCA-PCF'!$C29</f>
        <v>94.211965000000006</v>
      </c>
      <c r="P30" s="3">
        <f>+'[15]PCA-PCF'!$C29</f>
        <v>97.371189999999999</v>
      </c>
      <c r="Q30" s="3">
        <f>+'[16]PCA-PCF'!$C29</f>
        <v>93.194654999999997</v>
      </c>
      <c r="R30" s="3">
        <f>+'[17]PCA-PCF'!$C29</f>
        <v>92.504000000000005</v>
      </c>
      <c r="S30" s="3">
        <f>+'[18]PCA-PCF'!$C29</f>
        <v>92.504000000000005</v>
      </c>
      <c r="T30" s="3">
        <f>+'[19]PCA-PCF'!$C29</f>
        <v>100.658598333333</v>
      </c>
      <c r="U30" s="3">
        <f>+'[20]PCA-PCF'!$C29</f>
        <v>97.155124999999998</v>
      </c>
      <c r="V30" s="3">
        <f>+'[21]PCA-PCF'!$C29</f>
        <v>97.279724999999999</v>
      </c>
      <c r="W30" s="3">
        <f>+'[22]PCA-PCF'!$C29</f>
        <v>90.357346666666999</v>
      </c>
      <c r="X30" s="3">
        <f>+'[23]PCA-PCF'!$C29</f>
        <v>90.244546666667006</v>
      </c>
      <c r="Y30" s="3">
        <f>+'[24]PCA-PCF'!$C29</f>
        <v>89.408000000000001</v>
      </c>
      <c r="Z30" s="3">
        <f>+'[25]PCA-PCF'!$C29</f>
        <v>93.557551666666996</v>
      </c>
      <c r="AA30" s="3">
        <f>+'[26]PCA-PCF'!$C29</f>
        <v>96.026793333333003</v>
      </c>
      <c r="AB30" s="3">
        <f>+'[27]PCA-PCF'!$C29</f>
        <v>95.059868333333</v>
      </c>
      <c r="AC30" s="3">
        <f>+'[28]PCA-PCF'!$C29</f>
        <v>96.329719999999995</v>
      </c>
      <c r="AD30" s="3">
        <f>+'[29]PCA-PCF'!$C29</f>
        <v>86.236774999999994</v>
      </c>
      <c r="AE30" s="3">
        <f>+'[30]PCA-PCF'!$C29</f>
        <v>86.088499999999996</v>
      </c>
      <c r="AF30" s="3">
        <f>+'[31]PCA-PCF'!$C29</f>
        <v>86.940553333333</v>
      </c>
      <c r="AG30" s="3">
        <f>+'[32]PCA-PCF'!$C29</f>
        <v>85.466661666666994</v>
      </c>
      <c r="AH30" s="31">
        <v>0.75</v>
      </c>
    </row>
    <row r="31" spans="1:108" ht="20.100000000000001" customHeight="1" x14ac:dyDescent="0.2">
      <c r="A31" s="28"/>
      <c r="B31" s="31">
        <v>0.79166666666666696</v>
      </c>
      <c r="C31" s="3">
        <f>+'[2]PCA-PCF'!$C30</f>
        <v>99.389278333332996</v>
      </c>
      <c r="D31" s="3">
        <f>+'[3]PCA-PCF'!$C30</f>
        <v>99.433273333333005</v>
      </c>
      <c r="E31" s="3">
        <f>+'[4]PCA-PCF'!$C30</f>
        <v>96.396153333333004</v>
      </c>
      <c r="F31" s="3">
        <f>+'[5]PCA-PCF'!$C30</f>
        <v>100.18819999999999</v>
      </c>
      <c r="G31" s="3">
        <f>+'[6]PCA-PCF'!$C30</f>
        <v>97.958123333333006</v>
      </c>
      <c r="H31" s="3">
        <f>+'[7]PCA-PCF'!$C30</f>
        <v>94.834203333332994</v>
      </c>
      <c r="I31" s="3">
        <f>+'[8]PCA-PCF'!$C30</f>
        <v>96.781911666667</v>
      </c>
      <c r="J31" s="3">
        <f>+'[9]PCA-PCF'!$C30</f>
        <v>98.685806666667006</v>
      </c>
      <c r="K31" s="3">
        <f>+'[10]PCA-PCF'!$C30</f>
        <v>102.457686666667</v>
      </c>
      <c r="L31" s="3">
        <f>+'[11]PCA-PCF'!$C30</f>
        <v>102.81045166666701</v>
      </c>
      <c r="M31" s="3">
        <f>+'[12]PCA-PCF'!$C30</f>
        <v>100.510713333333</v>
      </c>
      <c r="N31" s="3">
        <f>+'[13]PCA-PCF'!$C30</f>
        <v>101.815225</v>
      </c>
      <c r="O31" s="3">
        <f>+'[14]PCA-PCF'!$C30</f>
        <v>97.980715000000004</v>
      </c>
      <c r="P31" s="3">
        <f>+'[15]PCA-PCF'!$C30</f>
        <v>96.385210000000001</v>
      </c>
      <c r="Q31" s="3">
        <f>+'[16]PCA-PCF'!$C30</f>
        <v>95.834485000000001</v>
      </c>
      <c r="R31" s="3">
        <f>+'[17]PCA-PCF'!$C30</f>
        <v>98.261723333332995</v>
      </c>
      <c r="S31" s="3">
        <f>+'[18]PCA-PCF'!$C30</f>
        <v>101.252038333333</v>
      </c>
      <c r="T31" s="3">
        <f>+'[19]PCA-PCF'!$C30</f>
        <v>99.809595000000002</v>
      </c>
      <c r="U31" s="3">
        <f>+'[20]PCA-PCF'!$C30</f>
        <v>101.657411666667</v>
      </c>
      <c r="V31" s="3">
        <f>+'[21]PCA-PCF'!$C30</f>
        <v>101.03686</v>
      </c>
      <c r="W31" s="3">
        <f>+'[22]PCA-PCF'!$C30</f>
        <v>100.83957833333299</v>
      </c>
      <c r="X31" s="3">
        <f>+'[23]PCA-PCF'!$C30</f>
        <v>90.627651666667006</v>
      </c>
      <c r="Y31" s="3">
        <f>+'[24]PCA-PCF'!$C30</f>
        <v>96.096051666666995</v>
      </c>
      <c r="Z31" s="3">
        <f>+'[25]PCA-PCF'!$C30</f>
        <v>98.669636666667003</v>
      </c>
      <c r="AA31" s="3">
        <f>+'[26]PCA-PCF'!$C30</f>
        <v>96.544193333332998</v>
      </c>
      <c r="AB31" s="3">
        <f>+'[27]PCA-PCF'!$C30</f>
        <v>96.327124999999995</v>
      </c>
      <c r="AC31" s="3">
        <f>+'[28]PCA-PCF'!$C30</f>
        <v>95.762491666667003</v>
      </c>
      <c r="AD31" s="3">
        <f>+'[29]PCA-PCF'!$C30</f>
        <v>88.816983333332999</v>
      </c>
      <c r="AE31" s="3">
        <f>+'[30]PCA-PCF'!$C30</f>
        <v>86.088499999999996</v>
      </c>
      <c r="AF31" s="3">
        <f>+'[31]PCA-PCF'!$C30</f>
        <v>89.288571666666996</v>
      </c>
      <c r="AG31" s="3">
        <f>+'[32]PCA-PCF'!$C30</f>
        <v>88.380696666667006</v>
      </c>
      <c r="AH31" s="31">
        <v>0.79166666666666696</v>
      </c>
      <c r="DD31" s="23"/>
    </row>
    <row r="32" spans="1:108" ht="20.100000000000001" customHeight="1" x14ac:dyDescent="0.2">
      <c r="A32" s="28"/>
      <c r="B32" s="31">
        <v>0.83333333333333304</v>
      </c>
      <c r="C32" s="3">
        <f>+'[2]PCA-PCF'!$C31</f>
        <v>98.84254</v>
      </c>
      <c r="D32" s="3">
        <f>+'[3]PCA-PCF'!$C31</f>
        <v>98.809336666666994</v>
      </c>
      <c r="E32" s="3">
        <f>+'[4]PCA-PCF'!$C31</f>
        <v>95.771793333332994</v>
      </c>
      <c r="F32" s="3">
        <f>+'[5]PCA-PCF'!$C31</f>
        <v>101.404796666667</v>
      </c>
      <c r="G32" s="3">
        <f>+'[6]PCA-PCF'!$C31</f>
        <v>101.093906666667</v>
      </c>
      <c r="H32" s="3">
        <f>+'[7]PCA-PCF'!$C31</f>
        <v>94.048263333332997</v>
      </c>
      <c r="I32" s="3">
        <f>+'[8]PCA-PCF'!$C31</f>
        <v>96.841583333333006</v>
      </c>
      <c r="J32" s="3">
        <f>+'[9]PCA-PCF'!$C31</f>
        <v>98.647999999999996</v>
      </c>
      <c r="K32" s="3">
        <f>+'[10]PCA-PCF'!$C31</f>
        <v>101.97217000000001</v>
      </c>
      <c r="L32" s="3">
        <f>+'[11]PCA-PCF'!$C31</f>
        <v>102.76999499999999</v>
      </c>
      <c r="M32" s="3">
        <f>+'[12]PCA-PCF'!$C31</f>
        <v>97.347075000000004</v>
      </c>
      <c r="N32" s="3">
        <f>+'[13]PCA-PCF'!$C31</f>
        <v>101.464675</v>
      </c>
      <c r="O32" s="3">
        <f>+'[14]PCA-PCF'!$C31</f>
        <v>97.528881666667004</v>
      </c>
      <c r="P32" s="3">
        <f>+'[15]PCA-PCF'!$C31</f>
        <v>96.337000000000003</v>
      </c>
      <c r="Q32" s="3">
        <f>+'[16]PCA-PCF'!$C31</f>
        <v>94.051983333332998</v>
      </c>
      <c r="R32" s="3">
        <f>+'[17]PCA-PCF'!$C31</f>
        <v>100.36495499999999</v>
      </c>
      <c r="S32" s="3">
        <f>+'[18]PCA-PCF'!$C31</f>
        <v>102.136655</v>
      </c>
      <c r="T32" s="3">
        <f>+'[19]PCA-PCF'!$C31</f>
        <v>100.52510833333299</v>
      </c>
      <c r="U32" s="3">
        <f>+'[20]PCA-PCF'!$C31</f>
        <v>101.794465</v>
      </c>
      <c r="V32" s="3">
        <f>+'[21]PCA-PCF'!$C31</f>
        <v>99.936301666667006</v>
      </c>
      <c r="W32" s="3">
        <f>+'[22]PCA-PCF'!$C31</f>
        <v>102.02644833333299</v>
      </c>
      <c r="X32" s="3">
        <f>+'[23]PCA-PCF'!$C31</f>
        <v>95.889283333332997</v>
      </c>
      <c r="Y32" s="3">
        <f>+'[24]PCA-PCF'!$C31</f>
        <v>96.663491666666999</v>
      </c>
      <c r="Z32" s="3">
        <f>+'[25]PCA-PCF'!$C31</f>
        <v>98.609833333333</v>
      </c>
      <c r="AA32" s="3">
        <f>+'[26]PCA-PCF'!$C31</f>
        <v>98.549101666666999</v>
      </c>
      <c r="AB32" s="3">
        <f>+'[27]PCA-PCF'!$C31</f>
        <v>97.397671666666994</v>
      </c>
      <c r="AC32" s="3">
        <f>+'[28]PCA-PCF'!$C31</f>
        <v>95.045190000000005</v>
      </c>
      <c r="AD32" s="3">
        <f>+'[29]PCA-PCF'!$C31</f>
        <v>89.935996666666995</v>
      </c>
      <c r="AE32" s="3">
        <f>+'[30]PCA-PCF'!$C31</f>
        <v>86.454431666667006</v>
      </c>
      <c r="AF32" s="3">
        <f>+'[31]PCA-PCF'!$C31</f>
        <v>95.66337</v>
      </c>
      <c r="AG32" s="3">
        <f>+'[32]PCA-PCF'!$C31</f>
        <v>90.104955000000004</v>
      </c>
      <c r="AH32" s="31">
        <v>0.83333333333333304</v>
      </c>
    </row>
    <row r="33" spans="1:62" ht="20.100000000000001" customHeight="1" x14ac:dyDescent="0.2">
      <c r="A33" s="28"/>
      <c r="B33" s="31">
        <v>0.875</v>
      </c>
      <c r="C33" s="3">
        <f>+'[2]PCA-PCF'!$C32</f>
        <v>98.111345</v>
      </c>
      <c r="D33" s="3">
        <f>+'[3]PCA-PCF'!$C32</f>
        <v>96.841430000000003</v>
      </c>
      <c r="E33" s="3">
        <f>+'[4]PCA-PCF'!$C32</f>
        <v>96.270619999999994</v>
      </c>
      <c r="F33" s="3">
        <f>+'[5]PCA-PCF'!$C32</f>
        <v>98.234274999999997</v>
      </c>
      <c r="G33" s="3">
        <f>+'[6]PCA-PCF'!$C32</f>
        <v>96.220153333333002</v>
      </c>
      <c r="H33" s="3">
        <f>+'[7]PCA-PCF'!$C32</f>
        <v>96.403411666666997</v>
      </c>
      <c r="I33" s="3">
        <f>+'[8]PCA-PCF'!$C32</f>
        <v>95.213863333332995</v>
      </c>
      <c r="J33" s="3">
        <f>+'[9]PCA-PCF'!$C32</f>
        <v>95.879743333332996</v>
      </c>
      <c r="K33" s="3">
        <f>+'[10]PCA-PCF'!$C32</f>
        <v>97.423156666666998</v>
      </c>
      <c r="L33" s="3">
        <f>+'[11]PCA-PCF'!$C32</f>
        <v>96.337000000000003</v>
      </c>
      <c r="M33" s="3">
        <f>+'[12]PCA-PCF'!$C32</f>
        <v>96.905069999999995</v>
      </c>
      <c r="N33" s="3">
        <f>+'[13]PCA-PCF'!$C32</f>
        <v>99.915803333333002</v>
      </c>
      <c r="O33" s="3">
        <f>+'[14]PCA-PCF'!$C32</f>
        <v>96.666323333332997</v>
      </c>
      <c r="P33" s="3">
        <f>+'[15]PCA-PCF'!$C32</f>
        <v>95.290236666666999</v>
      </c>
      <c r="Q33" s="3">
        <f>+'[16]PCA-PCF'!$C32</f>
        <v>94.047781666667007</v>
      </c>
      <c r="R33" s="3">
        <f>+'[17]PCA-PCF'!$C32</f>
        <v>99.583983333334004</v>
      </c>
      <c r="S33" s="3">
        <f>+'[18]PCA-PCF'!$C32</f>
        <v>97.043708333333001</v>
      </c>
      <c r="T33" s="3">
        <f>+'[19]PCA-PCF'!$C32</f>
        <v>97.543383333332997</v>
      </c>
      <c r="U33" s="3">
        <f>+'[20]PCA-PCF'!$C32</f>
        <v>96.346596666666997</v>
      </c>
      <c r="V33" s="3">
        <f>+'[21]PCA-PCF'!$C32</f>
        <v>90.345979999999997</v>
      </c>
      <c r="W33" s="3">
        <f>+'[22]PCA-PCF'!$C32</f>
        <v>92.494633333332999</v>
      </c>
      <c r="X33" s="3">
        <f>+'[23]PCA-PCF'!$C32</f>
        <v>91.442324999999997</v>
      </c>
      <c r="Y33" s="3">
        <f>+'[24]PCA-PCF'!$C32</f>
        <v>91.036806666667005</v>
      </c>
      <c r="Z33" s="3">
        <f>+'[25]PCA-PCF'!$C32</f>
        <v>96.461245000000005</v>
      </c>
      <c r="AA33" s="3">
        <f>+'[26]PCA-PCF'!$C32</f>
        <v>99.332386666667006</v>
      </c>
      <c r="AB33" s="3">
        <f>+'[27]PCA-PCF'!$C32</f>
        <v>94.485541666667004</v>
      </c>
      <c r="AC33" s="3">
        <f>+'[28]PCA-PCF'!$C32</f>
        <v>96.115463333332997</v>
      </c>
      <c r="AD33" s="3">
        <f>+'[29]PCA-PCF'!$C32</f>
        <v>88.134</v>
      </c>
      <c r="AE33" s="3">
        <f>+'[30]PCA-PCF'!$C32</f>
        <v>88.134</v>
      </c>
      <c r="AF33" s="3">
        <f>+'[31]PCA-PCF'!$C32</f>
        <v>89.017381666667006</v>
      </c>
      <c r="AG33" s="3">
        <f>+'[32]PCA-PCF'!$C32</f>
        <v>88.236831666667001</v>
      </c>
      <c r="AH33" s="31">
        <v>0.875</v>
      </c>
    </row>
    <row r="34" spans="1:62" ht="20.100000000000001" customHeight="1" x14ac:dyDescent="0.2">
      <c r="A34" s="28"/>
      <c r="B34" s="31">
        <v>0.91666666666666696</v>
      </c>
      <c r="C34" s="3">
        <f>+'[2]PCA-PCF'!$C33</f>
        <v>96.682308333332998</v>
      </c>
      <c r="D34" s="3">
        <f>+'[3]PCA-PCF'!$C33</f>
        <v>94.852146666666997</v>
      </c>
      <c r="E34" s="3">
        <f>+'[4]PCA-PCF'!$C33</f>
        <v>93.298291666666998</v>
      </c>
      <c r="F34" s="3">
        <f>+'[5]PCA-PCF'!$C33</f>
        <v>94.623771666666997</v>
      </c>
      <c r="G34" s="3">
        <f>+'[6]PCA-PCF'!$C33</f>
        <v>93.265818333333002</v>
      </c>
      <c r="H34" s="3">
        <f>+'[7]PCA-PCF'!$C33</f>
        <v>93.128</v>
      </c>
      <c r="I34" s="3">
        <f>+'[8]PCA-PCF'!$C33</f>
        <v>95.205939999999998</v>
      </c>
      <c r="J34" s="3">
        <f>+'[9]PCA-PCF'!$C33</f>
        <v>93.186938333333003</v>
      </c>
      <c r="K34" s="3">
        <f>+'[10]PCA-PCF'!$C33</f>
        <v>94.646213333332994</v>
      </c>
      <c r="L34" s="3">
        <f>+'[11]PCA-PCF'!$C33</f>
        <v>94.925065000000004</v>
      </c>
      <c r="M34" s="3">
        <f>+'[12]PCA-PCF'!$C33</f>
        <v>94.505148333332997</v>
      </c>
      <c r="N34" s="3">
        <f>+'[13]PCA-PCF'!$C33</f>
        <v>93.838700000000003</v>
      </c>
      <c r="O34" s="3">
        <f>+'[14]PCA-PCF'!$C33</f>
        <v>93.884456666667006</v>
      </c>
      <c r="P34" s="3">
        <f>+'[15]PCA-PCF'!$C33</f>
        <v>94.658743333333007</v>
      </c>
      <c r="Q34" s="3">
        <f>+'[16]PCA-PCF'!$C33</f>
        <v>96.560958333333005</v>
      </c>
      <c r="R34" s="3">
        <f>+'[17]PCA-PCF'!$C33</f>
        <v>92.343739999999997</v>
      </c>
      <c r="S34" s="3">
        <f>+'[18]PCA-PCF'!$C33</f>
        <v>92.993989999999997</v>
      </c>
      <c r="T34" s="3">
        <f>+'[19]PCA-PCF'!$C33</f>
        <v>94.010636666666997</v>
      </c>
      <c r="U34" s="3">
        <f>+'[20]PCA-PCF'!$C33</f>
        <v>91.517388333333002</v>
      </c>
      <c r="V34" s="3">
        <f>+'[21]PCA-PCF'!$C33</f>
        <v>91.325391666667002</v>
      </c>
      <c r="W34" s="3">
        <f>+'[22]PCA-PCF'!$C33</f>
        <v>91.717551666667006</v>
      </c>
      <c r="X34" s="3">
        <f>+'[23]PCA-PCF'!$C33</f>
        <v>90.984088333333005</v>
      </c>
      <c r="Y34" s="3">
        <f>+'[24]PCA-PCF'!$C33</f>
        <v>87.399320000000003</v>
      </c>
      <c r="Z34" s="3">
        <f>+'[25]PCA-PCF'!$C33</f>
        <v>90.026063333332999</v>
      </c>
      <c r="AA34" s="3">
        <f>+'[26]PCA-PCF'!$C33</f>
        <v>94.711788333333004</v>
      </c>
      <c r="AB34" s="3">
        <f>+'[27]PCA-PCF'!$C33</f>
        <v>90.651439999999994</v>
      </c>
      <c r="AC34" s="3">
        <f>+'[28]PCA-PCF'!$C33</f>
        <v>88.851798333332994</v>
      </c>
      <c r="AD34" s="3">
        <f>+'[29]PCA-PCF'!$C33</f>
        <v>86.088976666666994</v>
      </c>
      <c r="AE34" s="3">
        <f>+'[30]PCA-PCF'!$C33</f>
        <v>86.088499999999996</v>
      </c>
      <c r="AF34" s="3">
        <f>+'[31]PCA-PCF'!$C33</f>
        <v>88.174323333333007</v>
      </c>
      <c r="AG34" s="3">
        <f>+'[32]PCA-PCF'!$C33</f>
        <v>86.792299999999997</v>
      </c>
      <c r="AH34" s="31">
        <v>0.91666666666666696</v>
      </c>
    </row>
    <row r="35" spans="1:62" ht="20.100000000000001" customHeight="1" x14ac:dyDescent="0.2">
      <c r="A35" s="28"/>
      <c r="B35" s="31">
        <v>0.95833333333333304</v>
      </c>
      <c r="C35" s="3">
        <f>+'[2]PCA-PCF'!$C34</f>
        <v>95.145636666667002</v>
      </c>
      <c r="D35" s="3">
        <f>+'[3]PCA-PCF'!$C34</f>
        <v>94.821176666667</v>
      </c>
      <c r="E35" s="3">
        <f>+'[4]PCA-PCF'!$C34</f>
        <v>95.733543333333003</v>
      </c>
      <c r="F35" s="3">
        <f>+'[5]PCA-PCF'!$C34</f>
        <v>94.182374999999993</v>
      </c>
      <c r="G35" s="3">
        <f>+'[6]PCA-PCF'!$C34</f>
        <v>94.941225000000003</v>
      </c>
      <c r="H35" s="3">
        <f>+'[7]PCA-PCF'!$C34</f>
        <v>93.264571666666995</v>
      </c>
      <c r="I35" s="3">
        <f>+'[8]PCA-PCF'!$C34</f>
        <v>93.129516666667001</v>
      </c>
      <c r="J35" s="3">
        <f>+'[9]PCA-PCF'!$C34</f>
        <v>94.883776666667003</v>
      </c>
      <c r="K35" s="3">
        <f>+'[10]PCA-PCF'!$C34</f>
        <v>99.020191666667003</v>
      </c>
      <c r="L35" s="3">
        <f>+'[11]PCA-PCF'!$C34</f>
        <v>95.735111666666995</v>
      </c>
      <c r="M35" s="3">
        <f>+'[12]PCA-PCF'!$C34</f>
        <v>95.379488333333001</v>
      </c>
      <c r="N35" s="3">
        <f>+'[13]PCA-PCF'!$C34</f>
        <v>95.584398333332999</v>
      </c>
      <c r="O35" s="3">
        <f>+'[14]PCA-PCF'!$C34</f>
        <v>95.321444999999997</v>
      </c>
      <c r="P35" s="3">
        <f>+'[15]PCA-PCF'!$C34</f>
        <v>95.251453333333004</v>
      </c>
      <c r="Q35" s="3">
        <f>+'[16]PCA-PCF'!$C34</f>
        <v>93.313209999999998</v>
      </c>
      <c r="R35" s="3">
        <f>+'[17]PCA-PCF'!$C34</f>
        <v>92.987986666666998</v>
      </c>
      <c r="S35" s="3">
        <f>+'[18]PCA-PCF'!$C34</f>
        <v>92.486464999999995</v>
      </c>
      <c r="T35" s="3">
        <f>+'[19]PCA-PCF'!$C34</f>
        <v>90.131794999999997</v>
      </c>
      <c r="U35" s="3">
        <f>+'[20]PCA-PCF'!$C34</f>
        <v>90.218000000000004</v>
      </c>
      <c r="V35" s="3">
        <f>+'[21]PCA-PCF'!$C34</f>
        <v>90.328423333333006</v>
      </c>
      <c r="W35" s="3">
        <f>+'[22]PCA-PCF'!$C34</f>
        <v>90.197299999999998</v>
      </c>
      <c r="X35" s="3">
        <f>+'[23]PCA-PCF'!$C34</f>
        <v>88.696365</v>
      </c>
      <c r="Y35" s="3">
        <f>+'[24]PCA-PCF'!$C34</f>
        <v>86.023096666667001</v>
      </c>
      <c r="Z35" s="3">
        <f>+'[25]PCA-PCF'!$C34</f>
        <v>86.292573333332996</v>
      </c>
      <c r="AA35" s="3">
        <f>+'[26]PCA-PCF'!$C34</f>
        <v>88.465368333333004</v>
      </c>
      <c r="AB35" s="3">
        <f>+'[27]PCA-PCF'!$C34</f>
        <v>86.209299999999999</v>
      </c>
      <c r="AC35" s="3">
        <f>+'[28]PCA-PCF'!$C34</f>
        <v>87.768783333333005</v>
      </c>
      <c r="AD35" s="3">
        <f>+'[29]PCA-PCF'!$C34</f>
        <v>86.250708333332994</v>
      </c>
      <c r="AE35" s="3">
        <f>+'[30]PCA-PCF'!$C34</f>
        <v>86.095678333332998</v>
      </c>
      <c r="AF35" s="3">
        <f>+'[31]PCA-PCF'!$C34</f>
        <v>86.790691666667001</v>
      </c>
      <c r="AG35" s="3">
        <f>+'[32]PCA-PCF'!$C34</f>
        <v>86.792299999999997</v>
      </c>
      <c r="AH35" s="31">
        <v>0.95833333333333304</v>
      </c>
    </row>
    <row r="36" spans="1:62" ht="20.100000000000001" customHeight="1" x14ac:dyDescent="0.2">
      <c r="A36" s="28"/>
      <c r="B36" s="32" t="s">
        <v>11</v>
      </c>
      <c r="C36" s="3">
        <f>+'[2]PCA-PCF'!$C35</f>
        <v>94.431899999999999</v>
      </c>
      <c r="D36" s="3">
        <f>+'[3]PCA-PCF'!$C35</f>
        <v>93.128</v>
      </c>
      <c r="E36" s="3">
        <f>+'[4]PCA-PCF'!$C35</f>
        <v>93.128</v>
      </c>
      <c r="F36" s="3">
        <f>+'[5]PCA-PCF'!$C35</f>
        <v>93.128</v>
      </c>
      <c r="G36" s="3">
        <f>+'[6]PCA-PCF'!$C35</f>
        <v>93.128</v>
      </c>
      <c r="H36" s="3">
        <f>+'[7]PCA-PCF'!$C35</f>
        <v>93.403266666666994</v>
      </c>
      <c r="I36" s="3">
        <f>+'[8]PCA-PCF'!$C35</f>
        <v>93.255813333332995</v>
      </c>
      <c r="J36" s="3">
        <f>+'[9]PCA-PCF'!$C35</f>
        <v>92.408703333332994</v>
      </c>
      <c r="K36" s="3">
        <f>+'[10]PCA-PCF'!$C35</f>
        <v>93.771784999999994</v>
      </c>
      <c r="L36" s="3">
        <f>+'[11]PCA-PCF'!$C35</f>
        <v>93.178031666666996</v>
      </c>
      <c r="M36" s="3">
        <f>+'[12]PCA-PCF'!$C35</f>
        <v>93.16</v>
      </c>
      <c r="N36" s="3">
        <f>+'[13]PCA-PCF'!$C35</f>
        <v>93.16</v>
      </c>
      <c r="O36" s="3">
        <f>+'[14]PCA-PCF'!$C35</f>
        <v>93.165674999999993</v>
      </c>
      <c r="P36" s="3">
        <f>+'[15]PCA-PCF'!$C35</f>
        <v>93.16</v>
      </c>
      <c r="Q36" s="3">
        <f>+'[16]PCA-PCF'!$C35</f>
        <v>93.16</v>
      </c>
      <c r="R36" s="3">
        <f>+'[17]PCA-PCF'!$C35</f>
        <v>89.516918333332995</v>
      </c>
      <c r="S36" s="3">
        <f>+'[18]PCA-PCF'!$C35</f>
        <v>89.394186666666997</v>
      </c>
      <c r="T36" s="3">
        <f>+'[19]PCA-PCF'!$C35</f>
        <v>91.447788333332994</v>
      </c>
      <c r="U36" s="3">
        <f>+'[20]PCA-PCF'!$C35</f>
        <v>90.301604999999995</v>
      </c>
      <c r="V36" s="3">
        <f>+'[21]PCA-PCF'!$C35</f>
        <v>90.179221666667004</v>
      </c>
      <c r="W36" s="3">
        <f>+'[22]PCA-PCF'!$C35</f>
        <v>90.183234999999996</v>
      </c>
      <c r="X36" s="3">
        <f>+'[23]PCA-PCF'!$C35</f>
        <v>89.495835</v>
      </c>
      <c r="Y36" s="3">
        <f>+'[24]PCA-PCF'!$C35</f>
        <v>86.024180000000001</v>
      </c>
      <c r="Z36" s="3">
        <f>+'[25]PCA-PCF'!$C35</f>
        <v>85.593336666667</v>
      </c>
      <c r="AA36" s="3">
        <f>+'[26]PCA-PCF'!$C35</f>
        <v>86.088499999999996</v>
      </c>
      <c r="AB36" s="3">
        <f>+'[27]PCA-PCF'!$C35</f>
        <v>86.273776666667004</v>
      </c>
      <c r="AC36" s="3">
        <f>+'[28]PCA-PCF'!$C35</f>
        <v>86.285928333333004</v>
      </c>
      <c r="AD36" s="3">
        <f>+'[29]PCA-PCF'!$C35</f>
        <v>86.088499999999996</v>
      </c>
      <c r="AE36" s="3">
        <f>+'[30]PCA-PCF'!$C35</f>
        <v>84.423000000000002</v>
      </c>
      <c r="AF36" s="3">
        <f>+'[31]PCA-PCF'!$C35</f>
        <v>86.681068333333002</v>
      </c>
      <c r="AG36" s="3">
        <f>+'[32]PCA-PCF'!$C35</f>
        <v>86.224463333333006</v>
      </c>
      <c r="AH36" s="32" t="s">
        <v>11</v>
      </c>
    </row>
    <row r="37" spans="1:62" x14ac:dyDescent="0.2">
      <c r="B37" s="24"/>
      <c r="C37" s="25">
        <f>SUM(C13:C36)-[1]Sheet1!C$29</f>
        <v>0</v>
      </c>
      <c r="D37" s="25">
        <f>SUM(D13:D36)-[1]Sheet1!D$29</f>
        <v>0</v>
      </c>
      <c r="E37" s="25">
        <f>SUM(E13:E36)-[1]Sheet1!E$29</f>
        <v>0</v>
      </c>
      <c r="F37" s="25">
        <f>SUM(F13:F36)-[1]Sheet1!F$29</f>
        <v>0</v>
      </c>
      <c r="G37" s="25">
        <f>SUM(G13:G36)-[1]Sheet1!G$29</f>
        <v>0</v>
      </c>
      <c r="H37" s="25">
        <f>SUM(H13:H36)-[1]Sheet1!H$29</f>
        <v>0</v>
      </c>
      <c r="I37" s="25">
        <f>SUM(I13:I36)-[1]Sheet1!I$29</f>
        <v>0</v>
      </c>
      <c r="J37" s="25">
        <f>SUM(J13:J36)-[1]Sheet1!J$29</f>
        <v>0</v>
      </c>
      <c r="K37" s="25">
        <f>SUM(K13:K36)-[1]Sheet1!K$29</f>
        <v>0</v>
      </c>
      <c r="L37" s="25">
        <f>SUM(L13:L36)-[1]Sheet1!L$29</f>
        <v>0</v>
      </c>
      <c r="M37" s="25">
        <f>SUM(M13:M36)-[1]Sheet1!M$29</f>
        <v>0</v>
      </c>
      <c r="N37" s="25">
        <f>SUM(N13:N36)-[1]Sheet1!N$29</f>
        <v>0</v>
      </c>
      <c r="O37" s="25">
        <f>SUM(O13:O36)-[1]Sheet1!O$29</f>
        <v>0</v>
      </c>
      <c r="P37" s="25">
        <f>SUM(P13:P36)-[1]Sheet1!P$29</f>
        <v>0</v>
      </c>
      <c r="Q37" s="25">
        <f>SUM(Q13:Q36)-[1]Sheet1!Q$29</f>
        <v>0</v>
      </c>
      <c r="R37" s="25">
        <f>SUM(R13:R36)-[1]Sheet1!R$29</f>
        <v>0</v>
      </c>
      <c r="S37" s="25">
        <f>SUM(S13:S36)-[1]Sheet1!S$29</f>
        <v>0</v>
      </c>
      <c r="T37" s="25">
        <f>SUM(T13:T36)-[1]Sheet1!T$29</f>
        <v>0</v>
      </c>
      <c r="U37" s="25">
        <f>SUM(U13:U36)-[1]Sheet1!U$29</f>
        <v>0</v>
      </c>
      <c r="V37" s="25">
        <f>SUM(V13:V36)-[1]Sheet1!V$29</f>
        <v>0</v>
      </c>
      <c r="W37" s="25">
        <f>SUM(W13:W36)-[1]Sheet1!W$29</f>
        <v>0</v>
      </c>
      <c r="X37" s="25">
        <f>SUM(X13:X36)-[1]Sheet1!X$29</f>
        <v>0</v>
      </c>
      <c r="Y37" s="25">
        <f>SUM(Y13:Y36)-[1]Sheet1!Y$29</f>
        <v>0</v>
      </c>
      <c r="Z37" s="25">
        <f>SUM(Z13:Z36)-[1]Sheet1!Z$29</f>
        <v>0</v>
      </c>
      <c r="AA37" s="25">
        <f>SUM(AA13:AA36)-[1]Sheet1!AA$29</f>
        <v>0</v>
      </c>
      <c r="AB37" s="25">
        <f>SUM(AB13:AB36)-[1]Sheet1!AB$29</f>
        <v>0</v>
      </c>
      <c r="AC37" s="25">
        <f>SUM(AC13:AC36)-[1]Sheet1!AC$29</f>
        <v>0</v>
      </c>
      <c r="AD37" s="25">
        <f>SUM(AD13:AD36)-[1]Sheet1!AD$29</f>
        <v>0</v>
      </c>
      <c r="AE37" s="25">
        <f>SUM(AE13:AE36)-[1]Sheet1!AE$29</f>
        <v>0</v>
      </c>
      <c r="AF37" s="25">
        <f>SUM(AF13:AF36)-[1]Sheet1!AF$29</f>
        <v>0</v>
      </c>
      <c r="AG37" s="25">
        <f>SUM(AG13:AG36)-[1]Sheet1!AG$29</f>
        <v>0</v>
      </c>
    </row>
    <row r="38" spans="1:62" ht="20.100000000000001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ht="18.75" x14ac:dyDescent="0.2">
      <c r="B39" s="20" t="s">
        <v>12</v>
      </c>
      <c r="C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</row>
    <row r="40" spans="1:62" x14ac:dyDescent="0.2">
      <c r="B40" s="8"/>
      <c r="C40" s="24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spans="1:62" ht="13.5" customHeight="1" x14ac:dyDescent="0.2">
      <c r="B41" s="8"/>
      <c r="C41" s="6">
        <f>+[33]Sheet1!$B$10</f>
        <v>42064</v>
      </c>
      <c r="D41" s="6">
        <f>+[34]Sheet1!$B$10</f>
        <v>42065</v>
      </c>
      <c r="E41" s="6">
        <f>+[35]Sheet1!$B$10</f>
        <v>42066</v>
      </c>
      <c r="F41" s="6">
        <f>+[36]Sheet1!$B$10</f>
        <v>42067</v>
      </c>
      <c r="G41" s="6">
        <f>+[37]Sheet1!$B$10</f>
        <v>42068</v>
      </c>
      <c r="H41" s="6">
        <f>+[38]Sheet1!$B$10</f>
        <v>42069</v>
      </c>
      <c r="I41" s="6">
        <f>+[39]Sheet1!$B$10</f>
        <v>42070</v>
      </c>
      <c r="J41" s="6">
        <f>+[40]Sheet1!$B$10</f>
        <v>42071</v>
      </c>
      <c r="K41" s="6">
        <f>+[41]Sheet1!$B$10</f>
        <v>42072</v>
      </c>
      <c r="L41" s="6">
        <f>+[42]Sheet1!$B$10</f>
        <v>42073</v>
      </c>
      <c r="M41" s="6">
        <f>+[43]Sheet1!$B$10</f>
        <v>42074</v>
      </c>
      <c r="N41" s="6">
        <f>+[44]Sheet1!$B$10</f>
        <v>42075</v>
      </c>
      <c r="O41" s="6">
        <f>+[45]Sheet1!$B$10</f>
        <v>42076</v>
      </c>
      <c r="P41" s="6">
        <f>+[46]Sheet1!$B$10</f>
        <v>42077</v>
      </c>
      <c r="Q41" s="6">
        <f>+[47]Sheet1!$B$10</f>
        <v>42078</v>
      </c>
      <c r="R41" s="6">
        <f>+[48]Sheet1!$B$10</f>
        <v>42079</v>
      </c>
      <c r="S41" s="6">
        <f>+[49]Sheet1!$B$10</f>
        <v>42080</v>
      </c>
      <c r="T41" s="6">
        <f>+[50]Sheet1!$B$10</f>
        <v>42081</v>
      </c>
      <c r="U41" s="6">
        <f>+[51]Sheet1!$B$10</f>
        <v>42082</v>
      </c>
      <c r="V41" s="6">
        <f>+[52]Sheet1!$B$10</f>
        <v>42083</v>
      </c>
      <c r="W41" s="6">
        <f>+[53]Sheet1!$B$10</f>
        <v>42084</v>
      </c>
      <c r="X41" s="6">
        <f>+[54]Sheet1!$B$10</f>
        <v>42085</v>
      </c>
      <c r="Y41" s="6">
        <f>+[55]Sheet1!$B$10</f>
        <v>42086</v>
      </c>
      <c r="Z41" s="6">
        <f>+[56]Sheet1!$B$10</f>
        <v>42087</v>
      </c>
      <c r="AA41" s="6">
        <f>+[57]Sheet1!$B$10</f>
        <v>42088</v>
      </c>
      <c r="AB41" s="6">
        <f>+[58]Sheet1!$B$10</f>
        <v>42089</v>
      </c>
      <c r="AC41" s="6">
        <f>+[59]Sheet1!$B$10</f>
        <v>42090</v>
      </c>
      <c r="AD41" s="6">
        <f>+[60]Sheet1!$B$10</f>
        <v>42091</v>
      </c>
      <c r="AE41" s="6">
        <f>+[61]Sheet1!$B$10</f>
        <v>42092</v>
      </c>
      <c r="AF41" s="6">
        <f>+[62]Sheet1!$B$10</f>
        <v>42093</v>
      </c>
      <c r="AG41" s="6">
        <f>+[63]Sheet1!$B$10</f>
        <v>42094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</row>
    <row r="42" spans="1:62" s="1" customFormat="1" ht="19.5" customHeight="1" x14ac:dyDescent="0.2">
      <c r="B42" s="33" t="s">
        <v>13</v>
      </c>
      <c r="C42" s="3">
        <f>+[33]Sheet1!$N$110</f>
        <v>214.5</v>
      </c>
      <c r="D42" s="3">
        <f>+[34]Sheet1!$N$110</f>
        <v>190</v>
      </c>
      <c r="E42" s="3">
        <f>+[35]Sheet1!$N$110</f>
        <v>0.5</v>
      </c>
      <c r="F42" s="3">
        <f>+[36]Sheet1!$N$110</f>
        <v>214.5</v>
      </c>
      <c r="G42" s="3">
        <f>+[37]Sheet1!$N$110</f>
        <v>0.5</v>
      </c>
      <c r="H42" s="3">
        <f>+[38]Sheet1!$N$110</f>
        <v>0.5</v>
      </c>
      <c r="I42" s="3">
        <f>+[39]Sheet1!$N$110</f>
        <v>0.5</v>
      </c>
      <c r="J42" s="3">
        <f>+[40]Sheet1!$N$110</f>
        <v>0.5</v>
      </c>
      <c r="K42" s="3">
        <f>+[41]Sheet1!$N$110</f>
        <v>0.5</v>
      </c>
      <c r="L42" s="3">
        <f>+[42]Sheet1!$N$110</f>
        <v>190</v>
      </c>
      <c r="M42" s="3">
        <f>+[43]Sheet1!$N$110</f>
        <v>0.5</v>
      </c>
      <c r="N42" s="3">
        <f>+[44]Sheet1!$N$110</f>
        <v>190</v>
      </c>
      <c r="O42" s="3">
        <f>+[45]Sheet1!$N$110</f>
        <v>0.5</v>
      </c>
      <c r="P42" s="3">
        <f>+[46]Sheet1!$N$110</f>
        <v>214.5</v>
      </c>
      <c r="Q42" s="3">
        <f>+[47]Sheet1!$N$110</f>
        <v>0.5</v>
      </c>
      <c r="R42" s="3">
        <f>+[48]Sheet1!$N$110</f>
        <v>0.5</v>
      </c>
      <c r="S42" s="3">
        <f>+[49]Sheet1!$N$110</f>
        <v>214.5</v>
      </c>
      <c r="T42" s="3">
        <f>+[50]Sheet1!$N$110</f>
        <v>215</v>
      </c>
      <c r="U42" s="3">
        <f>+[51]Sheet1!$N$110</f>
        <v>0.5</v>
      </c>
      <c r="V42" s="3">
        <f>+[52]Sheet1!$N$110</f>
        <v>214.5</v>
      </c>
      <c r="W42" s="3">
        <f>+[53]Sheet1!$N$110</f>
        <v>190</v>
      </c>
      <c r="X42" s="3">
        <f>+[54]Sheet1!$N$110</f>
        <v>0.5</v>
      </c>
      <c r="Y42" s="3">
        <f>+[55]Sheet1!$N$110</f>
        <v>214.5</v>
      </c>
      <c r="Z42" s="3">
        <f>+[56]Sheet1!$N$110</f>
        <v>214.5</v>
      </c>
      <c r="AA42" s="3">
        <f>+[57]Sheet1!$N$110</f>
        <v>190</v>
      </c>
      <c r="AB42" s="3">
        <f>+[58]Sheet1!$N$110</f>
        <v>190</v>
      </c>
      <c r="AC42" s="3">
        <f>+[59]Sheet1!$N$110</f>
        <v>189.5</v>
      </c>
      <c r="AD42" s="3">
        <f>+[60]Sheet1!$N$110</f>
        <v>0.5</v>
      </c>
      <c r="AE42" s="3">
        <f>+[61]Sheet1!$N$110</f>
        <v>0.5</v>
      </c>
      <c r="AF42" s="3">
        <f>+[62]Sheet1!$N$110</f>
        <v>0.5</v>
      </c>
      <c r="AG42" s="3">
        <f>+[63]Sheet1!$N$110</f>
        <v>0.5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spans="1:62" x14ac:dyDescent="0.2">
      <c r="B43" s="8"/>
      <c r="C43" s="24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1:62" x14ac:dyDescent="0.2">
      <c r="B44" s="8"/>
      <c r="C44" s="24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spans="1:62" x14ac:dyDescent="0.2">
      <c r="B45" s="26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spans="1:62" ht="18.75" x14ac:dyDescent="0.2">
      <c r="B46" s="20" t="s">
        <v>26</v>
      </c>
      <c r="C46" s="24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spans="1:62" x14ac:dyDescent="0.2"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spans="1:62" x14ac:dyDescent="0.2">
      <c r="E48" s="27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2:62" x14ac:dyDescent="0.2">
      <c r="B49" s="33" t="s">
        <v>13</v>
      </c>
      <c r="C49" s="5" t="s">
        <v>29</v>
      </c>
      <c r="D49" s="2" t="s">
        <v>30</v>
      </c>
      <c r="E49" s="2" t="s">
        <v>31</v>
      </c>
      <c r="F49" s="2" t="s">
        <v>31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2:62" x14ac:dyDescent="0.2">
      <c r="B50" s="34" t="s">
        <v>27</v>
      </c>
      <c r="C50" s="3">
        <f>MAX($C$13:$AD$36)</f>
        <v>105.41362333333301</v>
      </c>
      <c r="D50" s="3">
        <f>MIN($C$13:$AD$36)</f>
        <v>84.498878333332996</v>
      </c>
      <c r="E50" s="3">
        <v>92.822824625921399</v>
      </c>
      <c r="F50" s="3">
        <f>AVERAGE($C$13:$AD$36)</f>
        <v>94.053024580853247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2:62" x14ac:dyDescent="0.2">
      <c r="B51" s="34" t="s">
        <v>28</v>
      </c>
      <c r="C51" s="3">
        <f>MAX($C$42:$AD$42)</f>
        <v>215</v>
      </c>
      <c r="D51" s="3">
        <f>MIN($C$42:$AD$42)</f>
        <v>0.5</v>
      </c>
      <c r="E51" s="3">
        <v>193.76721783691423</v>
      </c>
      <c r="F51" s="3">
        <f>AVERAGE($C$42:$AD$42)</f>
        <v>109.01785714285714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2:62" x14ac:dyDescent="0.2">
      <c r="B52" s="8"/>
      <c r="C52" s="24"/>
      <c r="E52" s="27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spans="2:62" x14ac:dyDescent="0.2">
      <c r="B53" s="8"/>
      <c r="C53" s="24"/>
      <c r="E53" s="27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</sheetData>
  <phoneticPr fontId="3" type="noConversion"/>
  <conditionalFormatting sqref="C11:Q11">
    <cfRule type="cellIs" dxfId="28" priority="118" stopIfTrue="1" operator="equal">
      <formula>TRUNC(C$12,0)</formula>
    </cfRule>
  </conditionalFormatting>
  <conditionalFormatting sqref="C42:O42 Q42">
    <cfRule type="cellIs" dxfId="27" priority="119" stopIfTrue="1" operator="equal">
      <formula>$C$51</formula>
    </cfRule>
    <cfRule type="cellIs" dxfId="26" priority="120" stopIfTrue="1" operator="equal">
      <formula>$D$51</formula>
    </cfRule>
  </conditionalFormatting>
  <conditionalFormatting sqref="C37">
    <cfRule type="cellIs" dxfId="25" priority="113" operator="notEqual">
      <formula>0</formula>
    </cfRule>
  </conditionalFormatting>
  <conditionalFormatting sqref="C11:Q11">
    <cfRule type="cellIs" dxfId="24" priority="111" stopIfTrue="1" operator="equal">
      <formula>TRUNC(C$12,0)</formula>
    </cfRule>
  </conditionalFormatting>
  <conditionalFormatting sqref="C13:C36">
    <cfRule type="cellIs" dxfId="23" priority="108" operator="equal">
      <formula>$D$50</formula>
    </cfRule>
    <cfRule type="cellIs" dxfId="22" priority="121" stopIfTrue="1" operator="equal">
      <formula>$C$50</formula>
    </cfRule>
    <cfRule type="cellIs" dxfId="21" priority="122" stopIfTrue="1" operator="equal">
      <formula>$D$50</formula>
    </cfRule>
  </conditionalFormatting>
  <conditionalFormatting sqref="R11:AD11">
    <cfRule type="cellIs" dxfId="20" priority="33" stopIfTrue="1" operator="equal">
      <formula>TRUNC(R$12,0)</formula>
    </cfRule>
  </conditionalFormatting>
  <conditionalFormatting sqref="R42:AD42">
    <cfRule type="cellIs" dxfId="19" priority="34" stopIfTrue="1" operator="equal">
      <formula>$C$51</formula>
    </cfRule>
    <cfRule type="cellIs" dxfId="18" priority="35" stopIfTrue="1" operator="equal">
      <formula>$D$51</formula>
    </cfRule>
  </conditionalFormatting>
  <conditionalFormatting sqref="R11:AD11">
    <cfRule type="cellIs" dxfId="17" priority="31" stopIfTrue="1" operator="equal">
      <formula>TRUNC(R$12,0)</formula>
    </cfRule>
  </conditionalFormatting>
  <conditionalFormatting sqref="D37:AD37">
    <cfRule type="cellIs" dxfId="16" priority="19" operator="notEqual">
      <formula>0</formula>
    </cfRule>
  </conditionalFormatting>
  <conditionalFormatting sqref="D13:AD36">
    <cfRule type="cellIs" dxfId="15" priority="18" operator="equal">
      <formula>$D$50</formula>
    </cfRule>
    <cfRule type="cellIs" dxfId="14" priority="20" stopIfTrue="1" operator="equal">
      <formula>$C$50</formula>
    </cfRule>
    <cfRule type="cellIs" dxfId="13" priority="21" stopIfTrue="1" operator="equal">
      <formula>$D$50</formula>
    </cfRule>
  </conditionalFormatting>
  <conditionalFormatting sqref="C50:F50">
    <cfRule type="cellIs" dxfId="12" priority="13" operator="equal">
      <formula>$D$50</formula>
    </cfRule>
    <cfRule type="cellIs" dxfId="11" priority="14" stopIfTrue="1" operator="equal">
      <formula>$C$50</formula>
    </cfRule>
    <cfRule type="cellIs" dxfId="10" priority="15" stopIfTrue="1" operator="equal">
      <formula>$D$50</formula>
    </cfRule>
  </conditionalFormatting>
  <conditionalFormatting sqref="P42">
    <cfRule type="cellIs" dxfId="9" priority="11" stopIfTrue="1" operator="equal">
      <formula>$C$51</formula>
    </cfRule>
    <cfRule type="cellIs" dxfId="8" priority="12" stopIfTrue="1" operator="equal">
      <formula>$D$51</formula>
    </cfRule>
  </conditionalFormatting>
  <conditionalFormatting sqref="AE11:AG11">
    <cfRule type="cellIs" dxfId="7" priority="6" stopIfTrue="1" operator="equal">
      <formula>TRUNC(AE$12,0)</formula>
    </cfRule>
  </conditionalFormatting>
  <conditionalFormatting sqref="AE42: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E11:AG11">
    <cfRule type="cellIs" dxfId="4" priority="5" stopIfTrue="1" operator="equal">
      <formula>TRUNC(AE$12,0)</formula>
    </cfRule>
  </conditionalFormatting>
  <conditionalFormatting sqref="AE37:AG37">
    <cfRule type="cellIs" dxfId="3" priority="2" operator="notEqual">
      <formula>0</formula>
    </cfRule>
  </conditionalFormatting>
  <conditionalFormatting sqref="AE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2015-04-10T19:58:36Z</cp:lastPrinted>
  <dcterms:created xsi:type="dcterms:W3CDTF">2002-09-26T20:26:34Z</dcterms:created>
  <dcterms:modified xsi:type="dcterms:W3CDTF">2015-04-15T16:32:40Z</dcterms:modified>
</cp:coreProperties>
</file>